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08" r:id="rId38"/>
    <pivotCache cacheId="10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5" l="1"/>
  <c r="M12" i="15"/>
  <c r="Y12" i="15"/>
  <c r="AG12" i="15"/>
  <c r="D14" i="15"/>
  <c r="I14" i="15"/>
  <c r="L14" i="15"/>
  <c r="Y14" i="15"/>
  <c r="AB14" i="15"/>
  <c r="AJ14" i="15"/>
  <c r="D11" i="15"/>
  <c r="E11" i="15"/>
  <c r="T11" i="15"/>
  <c r="U11" i="15"/>
  <c r="AJ11" i="15"/>
  <c r="AK11" i="15"/>
  <c r="L8" i="15"/>
  <c r="Q8" i="15"/>
  <c r="Y8" i="15"/>
  <c r="AB8" i="15"/>
  <c r="AG8" i="15"/>
  <c r="L9" i="15"/>
  <c r="M9" i="15"/>
  <c r="N9" i="15"/>
  <c r="AB9" i="15"/>
  <c r="E142" i="43" s="1"/>
  <c r="E160" i="43" s="1"/>
  <c r="AC9" i="15"/>
  <c r="AD9" i="15"/>
  <c r="I10" i="15"/>
  <c r="J10" i="15"/>
  <c r="M10" i="15"/>
  <c r="U10" i="15"/>
  <c r="Y10" i="15"/>
  <c r="AC10" i="15"/>
  <c r="AD10" i="15"/>
  <c r="AK10" i="15"/>
  <c r="H7" i="15"/>
  <c r="L7" i="15"/>
  <c r="AB7" i="15"/>
  <c r="E140" i="43" s="1"/>
  <c r="E158" i="43" s="1"/>
  <c r="AJ7" i="15"/>
  <c r="AK7" i="15"/>
  <c r="D6" i="15"/>
  <c r="P6" i="15"/>
  <c r="Q6" i="15"/>
  <c r="Y6" i="15"/>
  <c r="AB6" i="15"/>
  <c r="AG6" i="15"/>
  <c r="L5" i="15"/>
  <c r="T5" i="15"/>
  <c r="U5" i="15"/>
  <c r="AB5" i="15"/>
  <c r="I4" i="15"/>
  <c r="L4" i="15"/>
  <c r="Q4" i="15"/>
  <c r="Y4" i="15"/>
  <c r="AB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L19" i="53"/>
  <c r="M19" i="53"/>
  <c r="K10" i="15" s="1"/>
  <c r="N19" i="53"/>
  <c r="L10" i="15" s="1"/>
  <c r="O19" i="53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X19" i="53"/>
  <c r="V10" i="15" s="1"/>
  <c r="Y19" i="53"/>
  <c r="W10" i="15" s="1"/>
  <c r="Z19" i="53"/>
  <c r="X10" i="15" s="1"/>
  <c r="AA19" i="53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K20" i="53"/>
  <c r="I7" i="15" s="1"/>
  <c r="L20" i="53"/>
  <c r="J7" i="15" s="1"/>
  <c r="M20" i="53"/>
  <c r="K7" i="15" s="1"/>
  <c r="N20" i="53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S22" i="53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<sst xmlns="http://schemas.openxmlformats.org/spreadsheetml/2006/main" count="12840" uniqueCount="772">
  <si>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</si>
  <si>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</si>
  <si>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</si>
  <si>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</si>
  <si>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</si>
  <si>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</si>
  <si>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</si>
  <si>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</si>
  <si>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</si>
  <si>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</si>
  <si>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</si>
  <si>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</si>
  <si>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</si>
  <si>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</si>
  <si>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</si>
  <si>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</si>
  <si>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</si>
  <si>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</si>
  <si>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</si>
  <si>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</si>
  <si>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</si>
  <si>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</si>
  <si>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</si>
  <si>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</si>
  <si>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</si>
  <si>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</si>
  <si>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</si>
  <si>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</si>
  <si>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</si>
  <si>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</si>
  <si>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</si>
  <si>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</si>
  <si>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</si>
  <si>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</si>
  <si>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</si>
  <si>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</si>
  <si>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</si>
  <si>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</si>
  <si>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</si>
  <si>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</si>
  <si>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</si>
  <si>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</si>
  <si>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</si>
  <si>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</si>
  <si>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</si>
  <si>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</si>
  <si>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</si>
  <si>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</si>
  <si>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</si>
  <si>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</si>
  <si>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</si>
  <si>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</si>
  <si>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</si>
  <si>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</si>
  <si>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</si>
  <si>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</si>
  <si>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</si>
  <si>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</si>
  <si>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</si>
  <si>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</si>
  <si>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</si>
  <si>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</si>
  <si>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</si>
  <si>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</si>
  <si>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</si>
  <si>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</si>
  <si>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</si>
  <si>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</si>
  <si>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</si>
  <si>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</si>
  <si>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</si>
  <si>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</si>
  <si>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</si>
  <si>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</si>
  <si>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</si>
  <si>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</si>
  <si>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</si>
  <si>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</si>
  <si>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</si>
  <si>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</si>
  <si>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</si>
  <si>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</si>
  <si>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</si>
  <si>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</si>
  <si>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</si>
  <si>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</si>
  <si>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</si>
  <si>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</si>
  <si>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</si>
  <si>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</si>
  <si>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</si>
  <si>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</si>
  <si>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</si>
  <si>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</si>
  <si>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</si>
  <si>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</si>
  <si>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</si>
  <si>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</si>
  <si>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</si>
  <si>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</si>
  <si>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</si>
  <si>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</si>
  <si>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</si>
  <si>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</si>
  <si>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</si>
  <si>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</si>
  <si>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</si>
  <si>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</si>
  <si>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</si>
  <si>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</si>
  <si>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</si>
  <si>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</si>
  <si>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</si>
  <si>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</si>
  <si>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</si>
  <si>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</si>
  <si>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</si>
  <si>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</si>
  <si>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</si>
  <si>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</si>
  <si>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</si>
  <si>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</si>
  <si>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</si>
  <si>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</si>
  <si>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</si>
  <si>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</si>
  <si>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</si>
  <si>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</si>
  <si>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</si>
  <si>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</si>
  <si>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</si>
  <si>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</si>
  <si>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</si>
  <si>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</si>
  <si>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</si>
  <si>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</si>
  <si>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</si>
  <si>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</si>
  <si>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</si>
  <si>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</si>
  <si>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</si>
  <si>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</si>
  <si>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</si>
  <si>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</si>
  <si>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</si>
  <si>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</si>
  <si>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</si>
  <si>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</si>
  <si>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</si>
  <si>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</si>
  <si>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</si>
  <si>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</si>
  <si>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</si>
  <si>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</si>
  <si>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</si>
  <si>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</si>
  <si>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</si>
  <si>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</si>
  <si>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</si>
  <si>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</si>
  <si>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</si>
  <si>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</si>
  <si>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</si>
  <si>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</si>
  <si>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</si>
  <si>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</si>
  <si>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</si>
  <si>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</si>
  <si>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</si>
  <si>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</si>
  <si>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</si>
  <si>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</si>
  <si>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</si>
  <si>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</si>
  <si>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</si>
  <si>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</si>
  <si>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</si>
  <si>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</si>
  <si>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</si>
  <si>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</si>
  <si>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</si>
  <si>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</si>
  <si>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</si>
  <si>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</si>
  <si>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</si>
  <si>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</si>
  <si>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</si>
  <si>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</si>
  <si>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</si>
  <si>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</si>
  <si>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</si>
  <si>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</si>
  <si>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</si>
  <si>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</si>
  <si>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</si>
  <si>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</si>
  <si>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</si>
  <si>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</si>
  <si>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</si>
  <si>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</si>
  <si>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</si>
  <si>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</si>
  <si>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</si>
  <si>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</si>
  <si>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</si>
  <si>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</si>
  <si>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</si>
  <si>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</si>
  <si>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</si>
  <si>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</si>
  <si>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</si>
  <si>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</si>
  <si>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</si>
  <si>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</si>
  <si>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</si>
  <si>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</si>
  <si>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</si>
  <si>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</si>
  <si>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</si>
  <si>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</si>
  <si>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</si>
  <si>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</si>
  <si>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</si>
  <si>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</si>
  <si>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</si>
  <si>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</si>
  <si>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</si>
  <si>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</si>
  <si>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</si>
  <si>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</si>
  <si>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</si>
  <si>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</si>
  <si>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</si>
  <si>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</si>
  <si>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</si>
  <si>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</si>
  <si>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</si>
  <si>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</si>
  <si>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</si>
  <si>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</si>
  <si>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</si>
  <si>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</si>
  <si>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</si>
  <si>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</si>
  <si>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</si>
  <si>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</si>
  <si>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</si>
  <si>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</si>
  <si>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</si>
  <si>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</si>
  <si>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</si>
  <si>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</si>
  <si>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</si>
  <si>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</si>
  <si>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</si>
  <si>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</si>
  <si>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</si>
  <si>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</si>
  <si>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</si>
  <si>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</si>
  <si>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</si>
  <si>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</si>
  <si>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</si>
  <si>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</si>
  <si>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</si>
  <si>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</si>
  <si>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</si>
  <si>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</si>
  <si>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</si>
  <si>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</si>
  <si>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</si>
  <si>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</si>
  <si>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</si>
  <si>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</si>
  <si>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</si>
  <si>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</si>
  <si>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</si>
  <si>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</si>
  <si>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</si>
  <si>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</si>
  <si>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</si>
  <si>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</si>
  <si>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</si>
  <si>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</si>
  <si>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</si>
  <si>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</si>
  <si>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</si>
  <si>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</si>
  <si>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</si>
  <si>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</si>
  <si>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</si>
  <si>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</si>
  <si>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</si>
  <si>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</si>
  <si>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</si>
  <si>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</si>
  <si>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</si>
  <si>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</si>
  <si>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</si>
  <si>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</si>
  <si>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</si>
  <si>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</si>
  <si>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</si>
  <si>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</si>
  <si>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</si>
  <si>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</si>
  <si>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</si>
  <si>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</si>
  <si>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</si>
  <si>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</si>
  <si>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</si>
  <si>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</si>
  <si>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</si>
  <si>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</si>
  <si>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</si>
  <si>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</si>
  <si>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</si>
  <si>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</si>
  <si>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</si>
  <si>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</si>
  <si>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</si>
  <si>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</si>
  <si>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</si>
  <si>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</si>
  <si>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</si>
  <si>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</si>
  <si>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</si>
  <si>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</si>
  <si>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</si>
  <si>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</si>
  <si>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</si>
  <si>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</si>
  <si>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</si>
  <si>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</si>
  <si>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</si>
  <si>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</si>
  <si>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</si>
  <si>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</si>
  <si>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</si>
  <si>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</si>
  <si>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</si>
  <si>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</si>
  <si>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</si>
  <si>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</si>
  <si>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</si>
  <si>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</si>
  <si>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</si>
  <si>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</si>
  <si>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</si>
  <si>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</si>
  <si>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</si>
  <si>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</si>
  <si>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</si>
  <si>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</si>
  <si>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</si>
  <si>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</si>
  <si>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</si>
  <si>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</si>
  <si>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</si>
  <si>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</si>
  <si>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</si>
  <si>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</si>
  <si>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</si>
  <si>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</si>
  <si>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</si>
  <si>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</si>
  <si>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</si>
  <si>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</si>
  <si>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</si>
  <si>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</si>
  <si>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</si>
  <si>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</si>
  <si>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</si>
  <si>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</si>
  <si>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</si>
  <si>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</si>
  <si>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</si>
  <si>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</si>
  <si>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</si>
  <si>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</si>
  <si>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</si>
  <si>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</si>
  <si>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</si>
  <si>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</si>
  <si>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</si>
  <si>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</si>
  <si>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</si>
  <si>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</si>
  <si>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</si>
  <si>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</si>
  <si>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</si>
  <si>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</si>
  <si>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</si>
  <si>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</si>
  <si>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</si>
  <si>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</si>
  <si>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</si>
  <si>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</si>
  <si>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</si>
  <si>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</si>
  <si>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</si>
  <si>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</si>
  <si>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</si>
  <si>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</si>
  <si>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</si>
  <si>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</si>
  <si>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</si>
  <si>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</si>
  <si>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</si>
  <si>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</si>
  <si>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</si>
  <si>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</si>
  <si>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</si>
  <si>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</si>
  <si>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</si>
  <si>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</si>
  <si>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</si>
  <si>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</si>
  <si>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</si>
  <si>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</si>
  <si>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</si>
  <si>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</si>
  <si>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</si>
  <si>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</si>
  <si>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</si>
  <si>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</si>
  <si>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</si>
  <si>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</si>
  <si>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</si>
  <si>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</si>
  <si>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</si>
  <si>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</si>
  <si>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</si>
  <si>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</si>
  <si>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</si>
  <si>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</si>
  <si>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</si>
  <si>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</si>
  <si>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</si>
  <si>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</si>
  <si>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</si>
  <si>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</si>
  <si>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</si>
  <si>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</si>
  <si>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</si>
  <si>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</si>
  <si>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</si>
  <si>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</si>
  <si>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</si>
  <si>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</si>
  <si>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</si>
  <si>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</si>
  <si>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</si>
  <si>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</si>
  <si>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</si>
  <si>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</si>
  <si>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</si>
  <si>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</si>
  <si>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</si>
  <si>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</si>
  <si>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</si>
  <si>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</si>
  <si>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</si>
  <si>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</si>
  <si>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</si>
  <si>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</si>
  <si>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</si>
  <si>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</si>
  <si>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</si>
  <si>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</si>
  <si>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</si>
  <si>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</si>
  <si>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</si>
  <si>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</si>
  <si>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</si>
  <si>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</si>
  <si>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</si>
  <si>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</si>
  <si>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</si>
  <si>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</si>
  <si>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</si>
  <si>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</si>
  <si>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</si>
  <si>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</si>
  <si>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</si>
  <si>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</si>
  <si>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</si>
  <si>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</si>
  <si>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</si>
  <si>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</si>
  <si>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</si>
  <si>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</si>
  <si>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</si>
  <si>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</si>
  <si>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</si>
  <si>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</si>
  <si>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</si>
  <si>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</si>
  <si>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</si>
  <si>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</si>
  <si>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</si>
  <si>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</si>
  <si>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</si>
  <si>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</si>
  <si>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</si>
  <si>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</si>
  <si>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</si>
  <si>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</si>
  <si>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</si>
  <si>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</si>
  <si>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</si>
  <si>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</si>
  <si>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</si>
  <si>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</si>
  <si>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</si>
  <si>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</si>
  <si>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</si>
  <si>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</si>
  <si>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</si>
  <si>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</si>
  <si>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</si>
  <si>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</si>
  <si>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</si>
  <si>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</si>
  <si>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</si>
  <si>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</si>
  <si>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</si>
  <si>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</si>
  <si>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</si>
  <si>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</si>
  <si>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</si>
  <si>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</si>
  <si>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</si>
  <si>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</si>
  <si>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</si>
  <si>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</si>
  <si>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</si>
  <si>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</si>
  <si>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</si>
  <si>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</si>
  <si>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</si>
  <si>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</si>
  <si>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</si>
  <si>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</si>
  <si>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</si>
  <si>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</si>
  <si>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</si>
  <si>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</si>
  <si>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</si>
  <si>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</si>
  <si>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</si>
  <si>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</si>
  <si>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</si>
  <si>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</si>
  <si>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</si>
  <si>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</si>
  <si>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</si>
  <si>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</si>
  <si>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</si>
  <si>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</si>
  <si>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</si>
  <si>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</si>
  <si>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</si>
  <si>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</si>
  <si>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</si>
  <si>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</si>
  <si>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</si>
  <si>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</si>
  <si>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</si>
  <si>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</si>
  <si>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</si>
  <si>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</si>
  <si>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</si>
  <si>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</si>
  <si>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</si>
  <si>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</si>
  <si>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</si>
  <si>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</si>
  <si>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</si>
  <si>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</si>
  <si>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</si>
  <si>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</si>
  <si>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</si>
  <si>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</si>
  <si>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</si>
  <si>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</si>
  <si>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</si>
  <si>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</si>
  <si>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</si>
  <si>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</si>
  <si>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</si>
  <si>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</si>
  <si>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</si>
  <si>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</si>
  <si>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</si>
  <si>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</si>
  <si>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</si>
  <si>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</si>
  <si>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</si>
  <si>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</si>
  <si>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</si>
  <si>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</si>
  <si>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</si>
  <si>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</si>
  <si>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</si>
  <si>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</si>
  <si>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</si>
  <si>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</si>
  <si>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</si>
  <si>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</si>
  <si>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</si>
  <si>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</si>
  <si>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</si>
  <si>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</si>
  <si>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</si>
  <si>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</si>
  <si>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</si>
  <si>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</si>
  <si>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</si>
  <si>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</si>
  <si>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</si>
  <si>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</si>
  <si>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</si>
  <si>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</si>
  <si>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</si>
  <si>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</si>
  <si>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</si>
  <si>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</si>
  <si>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</si>
  <si>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</si>
  <si>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</si>
  <si>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</si>
  <si>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</si>
  <si>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</si>
  <si>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</si>
  <si>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</si>
  <si>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</si>
  <si>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</si>
  <si>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</si>
  <si>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</si>
  <si>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</si>
  <si>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</si>
  <si>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</si>
  <si>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</si>
  <si>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</si>
  <si>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</si>
  <si>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</si>
  <si>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</si>
  <si>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</si>
  <si>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</si>
  <si>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</si>
  <si>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</si>
  <si>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</si>
  <si>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</si>
  <si>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</si>
  <si>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</si>
  <si>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</si>
  <si>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</si>
  <si>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</si>
  <si>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</si>
  <si>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</si>
  <si>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</si>
  <si>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</si>
  <si>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</si>
  <si>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</si>
  <si>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</si>
  <si>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</si>
  <si>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</si>
  <si>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</si>
  <si>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</si>
  <si>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</si>
  <si>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</si>
  <si>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</si>
  <si>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</si>
  <si>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</si>
  <si>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</si>
  <si>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</si>
  <si>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</si>
  <si>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</si>
  <si>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</si>
  <si>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</si>
  <si>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</si>
  <si>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</si>
  <si>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</si>
  <si>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</si>
  <si>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</si>
  <si>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</si>
  <si>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</si>
  <si>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</si>
  <si>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</si>
  <si>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</si>
  <si>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</si>
  <si>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</si>
  <si>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</si>
  <si>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</si>
  <si>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</si>
  <si>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</si>
  <si>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</si>
  <si>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</si>
  <si>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</si>
  <si>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</si>
  <si>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</si>
  <si>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</si>
  <si>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</si>
  <si>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</si>
  <si>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</si>
  <si>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</si>
  <si>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</si>
  <si>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</si>
  <si>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</si>
  <si>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</si>
  <si>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</si>
  <si>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</si>
  <si>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</si>
  <si>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</si>
  <si>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</si>
  <si>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</si>
  <si>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</si>
  <si>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</si>
  <si>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</si>
  <si>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</si>
  <si>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</si>
  <si>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</si>
  <si>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</si>
  <si>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</si>
  <si>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</si>
  <si>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</si>
  <si>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</si>
  <si>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</si>
  <si>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</si>
  <si>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</si>
  <si>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</si>
  <si>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</si>
  <si>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</si>
  <si>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</si>
  <si>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</si>
  <si>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</si>
  <si>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</si>
  <si>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</si>
  <si>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</si>
  <si>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</si>
  <si>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</si>
  <si>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</si>
  <si>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</si>
  <si>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</si>
  <si>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</si>
  <si>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</si>
  <si>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</si>
  <si>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</si>
  <si>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</si>
  <si>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</si>
  <si>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</si>
  <si>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</si>
  <si>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</si>
  <si>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</si>
  <si>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</si>
  <si>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</si>
  <si>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</si>
  <si>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</si>
  <si>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</si>
  <si>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</si>
  <si>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</t>
  </si>
  <si>
    <t>CARVÃO NAC_gas</t>
  </si>
  <si>
    <t>GAS_CC_flexível_ate2030</t>
  </si>
  <si>
    <t>GAS_CC_flexível_pos2040</t>
  </si>
  <si>
    <t>GAS_CC_flexível_30_40</t>
  </si>
  <si>
    <t>CARVÃO NAC_fluid_menorCAPEX</t>
  </si>
  <si>
    <t>GAS_CC_CAPEX40_pos2030</t>
  </si>
  <si>
    <t>GAS_CC_CAPEX40_ate2030</t>
  </si>
  <si>
    <t>GAS_CS_CAPEX40_ate2030</t>
  </si>
  <si>
    <t>GAS_CC_NAC_Não_Conv</t>
  </si>
  <si>
    <t>GAS_CC_CAPEX40_6USD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</si>
</sst>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130243.98699999999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14509.086491</c:v>
                </c:pt>
                <c:pt idx="5">
                  <c:v>155993.03830099999</c:v>
                </c:pt>
                <c:pt idx="6">
                  <c:v>76535.51264999999</c:v>
                </c:pt>
                <c:pt idx="7">
                  <c:v>490</c:v>
                </c:pt>
                <c:pt idx="8">
                  <c:v>69828.796359999993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32562.669000000005</c:v>
                </c:pt>
                <c:pt idx="1">
                  <c:v>2370.7999999999884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2509.1634519999998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50044.556640999988</c:v>
                </c:pt>
                <c:pt idx="1">
                  <c:v>58292.948430000004</c:v>
                </c:pt>
                <c:pt idx="2">
                  <c:v>41099.373229999997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27224.413667999997</c:v>
                </c:pt>
                <c:pt idx="2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16763.920232</c:v>
                </c:pt>
                <c:pt idx="1">
                  <c:v>24794.587918000001</c:v>
                </c:pt>
                <c:pt idx="2">
                  <c:v>28270.288209999992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4368"/>
        <c:axId val="-564915120"/>
      </c:bar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auto val="1"/>
        <c:lblAlgn val="ctr"/>
        <c:lblOffset val="100"/>
        <c:noMultiLvlLbl val="0"/>
      </c:catAx>
      <c:valAx>
        <c:axId val="-5649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69323.894705999992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4437.3157726999998</c:v>
                </c:pt>
                <c:pt idx="5">
                  <c:v>70714.664861999991</c:v>
                </c:pt>
                <c:pt idx="6">
                  <c:v>21531.403609000001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48825.629983999999</c:v>
                </c:pt>
                <c:pt idx="1">
                  <c:v>68157.031799999997</c:v>
                </c:pt>
                <c:pt idx="2">
                  <c:v>69541.696670000005</c:v>
                </c:pt>
                <c:pt idx="3">
                  <c:v>69323.894705999992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25699.141480500002</c:v>
                </c:pt>
                <c:pt idx="2">
                  <c:v>51957.979708419996</c:v>
                </c:pt>
                <c:pt idx="3">
                  <c:v>70714.664861999991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9446.1926349999994</c:v>
                </c:pt>
                <c:pt idx="3">
                  <c:v>21531.403609000001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4931.6918879000004</c:v>
                </c:pt>
                <c:pt idx="2">
                  <c:v>4633.6435168999997</c:v>
                </c:pt>
                <c:pt idx="3">
                  <c:v>4437.3157726999998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8176"/>
        <c:axId val="-5649260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4032"/>
        <c:axId val="-5649134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22.02340804</c:v>
                </c:pt>
                <c:pt idx="2">
                  <c:v>23.779213710000001</c:v>
                </c:pt>
                <c:pt idx="3">
                  <c:v>34.282530999999999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35.074917460000002</c:v>
                </c:pt>
                <c:pt idx="2">
                  <c:v>39.438859379999997</c:v>
                </c:pt>
                <c:pt idx="3">
                  <c:v>50.063698670000001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7632"/>
        <c:axId val="-5649254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22.489857394520548</c:v>
                </c:pt>
                <c:pt idx="2">
                  <c:v>28.251992136986299</c:v>
                </c:pt>
                <c:pt idx="3">
                  <c:v>44.858636712328767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40.550073342465751</c:v>
                </c:pt>
                <c:pt idx="2">
                  <c:v>48.165844493150686</c:v>
                </c:pt>
                <c:pt idx="3">
                  <c:v>68.98695498630137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2736"/>
        <c:axId val="-564922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auto val="1"/>
        <c:lblAlgn val="ctr"/>
        <c:lblOffset val="100"/>
        <c:noMultiLvlLbl val="0"/>
      </c:catAx>
      <c:valAx>
        <c:axId val="-5649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5658792650918636E-2"/>
                  <c:y val="0.16194334278262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130243.98699999999</c:v>
                </c:pt>
                <c:pt idx="1">
                  <c:v>33713.762397999999</c:v>
                </c:pt>
                <c:pt idx="2">
                  <c:v>0</c:v>
                </c:pt>
                <c:pt idx="3">
                  <c:v>3395</c:v>
                </c:pt>
                <c:pt idx="4">
                  <c:v>14509.086491</c:v>
                </c:pt>
                <c:pt idx="5">
                  <c:v>155993.03830099999</c:v>
                </c:pt>
                <c:pt idx="6">
                  <c:v>76535.51264999999</c:v>
                </c:pt>
                <c:pt idx="7">
                  <c:v>490</c:v>
                </c:pt>
                <c:pt idx="8">
                  <c:v>69828.796359999993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32562.669000000005</c:v>
                </c:pt>
                <c:pt idx="2">
                  <c:v>2370.7999999999884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6683.913571000001</c:v>
                </c:pt>
                <c:pt idx="2">
                  <c:v>8125.7999999999993</c:v>
                </c:pt>
                <c:pt idx="3">
                  <c:v>7661.848826999998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2509.1634519999998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50044.556640999988</c:v>
                </c:pt>
                <c:pt idx="2">
                  <c:v>58292.948430000004</c:v>
                </c:pt>
                <c:pt idx="3">
                  <c:v>41099.373229999997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27224.413667999997</c:v>
                </c:pt>
                <c:pt idx="3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16763.920232</c:v>
                </c:pt>
                <c:pt idx="2">
                  <c:v>24794.587918000001</c:v>
                </c:pt>
                <c:pt idx="3">
                  <c:v>28270.288209999992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82592"/>
        <c:axId val="-296579328"/>
      </c:barChart>
      <c:catAx>
        <c:axId val="-29658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9328"/>
        <c:crosses val="autoZero"/>
        <c:auto val="1"/>
        <c:lblAlgn val="ctr"/>
        <c:lblOffset val="100"/>
        <c:noMultiLvlLbl val="0"/>
      </c:catAx>
      <c:valAx>
        <c:axId val="-29657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69323.894705999992</c:v>
                </c:pt>
                <c:pt idx="1">
                  <c:v>10516.569309</c:v>
                </c:pt>
                <c:pt idx="2">
                  <c:v>0</c:v>
                </c:pt>
                <c:pt idx="3">
                  <c:v>3052.6641730000001</c:v>
                </c:pt>
                <c:pt idx="4">
                  <c:v>4437.3157726999998</c:v>
                </c:pt>
                <c:pt idx="5">
                  <c:v>70714.664861999991</c:v>
                </c:pt>
                <c:pt idx="6">
                  <c:v>21531.403609000001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48825.629983999999</c:v>
                </c:pt>
                <c:pt idx="1">
                  <c:v>68157.031799999997</c:v>
                </c:pt>
                <c:pt idx="2">
                  <c:v>69541.696670000005</c:v>
                </c:pt>
                <c:pt idx="3">
                  <c:v>69323.894705999992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25699.141480500002</c:v>
                </c:pt>
                <c:pt idx="2">
                  <c:v>51957.979708419996</c:v>
                </c:pt>
                <c:pt idx="3">
                  <c:v>70714.664861999991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9446.1926349999994</c:v>
                </c:pt>
                <c:pt idx="3">
                  <c:v>21531.403609000001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5104.5169670000005</c:v>
                </c:pt>
                <c:pt idx="2">
                  <c:v>6661.8384095000001</c:v>
                </c:pt>
                <c:pt idx="3">
                  <c:v>10516.569309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4931.6918879000004</c:v>
                </c:pt>
                <c:pt idx="2">
                  <c:v>4633.6435168999997</c:v>
                </c:pt>
                <c:pt idx="3">
                  <c:v>4437.3157726999998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6577152"/>
        <c:axId val="-2965798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29657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9872"/>
        <c:crosses val="autoZero"/>
        <c:auto val="1"/>
        <c:lblAlgn val="ctr"/>
        <c:lblOffset val="100"/>
        <c:noMultiLvlLbl val="0"/>
      </c:catAx>
      <c:valAx>
        <c:axId val="-2965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7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6585312"/>
        <c:axId val="-2965722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29658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2256"/>
        <c:crosses val="autoZero"/>
        <c:auto val="1"/>
        <c:lblAlgn val="ctr"/>
        <c:lblOffset val="100"/>
        <c:noMultiLvlLbl val="0"/>
      </c:catAx>
      <c:valAx>
        <c:axId val="-29657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5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22.02340804</c:v>
                </c:pt>
                <c:pt idx="2">
                  <c:v>23.779213710000001</c:v>
                </c:pt>
                <c:pt idx="3">
                  <c:v>34.282530999999999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35.074917460000002</c:v>
                </c:pt>
                <c:pt idx="2">
                  <c:v>39.438859379999997</c:v>
                </c:pt>
                <c:pt idx="3">
                  <c:v>50.063698670000001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71712"/>
        <c:axId val="-2965869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29657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6944"/>
        <c:crosses val="autoZero"/>
        <c:auto val="1"/>
        <c:lblAlgn val="ctr"/>
        <c:lblOffset val="100"/>
        <c:noMultiLvlLbl val="0"/>
      </c:catAx>
      <c:valAx>
        <c:axId val="-29658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22.489857394520548</c:v>
                </c:pt>
                <c:pt idx="2">
                  <c:v>28.251992136986299</c:v>
                </c:pt>
                <c:pt idx="3">
                  <c:v>44.858636712328767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40.550073342465751</c:v>
                </c:pt>
                <c:pt idx="2">
                  <c:v>48.165844493150686</c:v>
                </c:pt>
                <c:pt idx="3">
                  <c:v>68.98695498630137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83680"/>
        <c:axId val="-29658422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2965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4224"/>
        <c:crosses val="autoZero"/>
        <c:auto val="1"/>
        <c:lblAlgn val="ctr"/>
        <c:lblOffset val="100"/>
        <c:noMultiLvlLbl val="0"/>
      </c:catAx>
      <c:valAx>
        <c:axId val="-29658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109516.77099999999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114335.53350000001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118935.861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118968.66099999999</c:v>
                </c:pt>
                <c:pt idx="25">
                  <c:v>118968.66099999999</c:v>
                </c:pt>
                <c:pt idx="26">
                  <c:v>118968.66099999999</c:v>
                </c:pt>
                <c:pt idx="27">
                  <c:v>118968.66099999999</c:v>
                </c:pt>
                <c:pt idx="28">
                  <c:v>118968.66099999999</c:v>
                </c:pt>
                <c:pt idx="29">
                  <c:v>118968.66099999999</c:v>
                </c:pt>
                <c:pt idx="30">
                  <c:v>118968.66099999999</c:v>
                </c:pt>
                <c:pt idx="31">
                  <c:v>118968.66099999999</c:v>
                </c:pt>
                <c:pt idx="32">
                  <c:v>118968.66099999999</c:v>
                </c:pt>
                <c:pt idx="33">
                  <c:v>118968.66099999999</c:v>
                </c:pt>
                <c:pt idx="34">
                  <c:v>118968.66099999999</c:v>
                </c:pt>
                <c:pt idx="35">
                  <c:v>119042.66099999999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8653.5796539999992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11201.325999999999</c:v>
                </c:pt>
                <c:pt idx="15">
                  <c:v>11201.325999999999</c:v>
                </c:pt>
                <c:pt idx="16">
                  <c:v>11201.325999999999</c:v>
                </c:pt>
                <c:pt idx="17">
                  <c:v>11201.325999999999</c:v>
                </c:pt>
                <c:pt idx="18">
                  <c:v>11201.325999999999</c:v>
                </c:pt>
                <c:pt idx="19">
                  <c:v>11201.325999999999</c:v>
                </c:pt>
                <c:pt idx="20">
                  <c:v>11201.325999999999</c:v>
                </c:pt>
                <c:pt idx="21">
                  <c:v>11201.325999999999</c:v>
                </c:pt>
                <c:pt idx="22">
                  <c:v>11201.325999999999</c:v>
                </c:pt>
                <c:pt idx="23">
                  <c:v>11201.325999999999</c:v>
                </c:pt>
                <c:pt idx="24">
                  <c:v>11201.325999999999</c:v>
                </c:pt>
                <c:pt idx="25">
                  <c:v>11201.325999999999</c:v>
                </c:pt>
                <c:pt idx="26">
                  <c:v>11201.325999999999</c:v>
                </c:pt>
                <c:pt idx="27">
                  <c:v>11201.325999999999</c:v>
                </c:pt>
                <c:pt idx="28">
                  <c:v>11201.325999999999</c:v>
                </c:pt>
                <c:pt idx="29">
                  <c:v>11201.325999999999</c:v>
                </c:pt>
                <c:pt idx="30">
                  <c:v>11201.325999999999</c:v>
                </c:pt>
                <c:pt idx="31">
                  <c:v>11201.325999999999</c:v>
                </c:pt>
                <c:pt idx="32">
                  <c:v>11201.325999999999</c:v>
                </c:pt>
                <c:pt idx="33">
                  <c:v>11201.325999999999</c:v>
                </c:pt>
                <c:pt idx="34">
                  <c:v>11201.325999999999</c:v>
                </c:pt>
                <c:pt idx="35">
                  <c:v>11201.325999999999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13711.569485</c:v>
                </c:pt>
                <c:pt idx="7">
                  <c:v>15289.764037999999</c:v>
                </c:pt>
                <c:pt idx="8">
                  <c:v>15289.664037999999</c:v>
                </c:pt>
                <c:pt idx="9">
                  <c:v>15788.764612000001</c:v>
                </c:pt>
                <c:pt idx="10">
                  <c:v>15789.064612</c:v>
                </c:pt>
                <c:pt idx="11">
                  <c:v>16297.412339</c:v>
                </c:pt>
                <c:pt idx="12">
                  <c:v>17673.892875999998</c:v>
                </c:pt>
                <c:pt idx="13">
                  <c:v>17790.426631000002</c:v>
                </c:pt>
                <c:pt idx="14">
                  <c:v>17926.113571000002</c:v>
                </c:pt>
                <c:pt idx="15">
                  <c:v>17926.113571000002</c:v>
                </c:pt>
                <c:pt idx="16">
                  <c:v>17726.513571</c:v>
                </c:pt>
                <c:pt idx="17">
                  <c:v>18651.513571</c:v>
                </c:pt>
                <c:pt idx="18">
                  <c:v>19576.513571</c:v>
                </c:pt>
                <c:pt idx="19">
                  <c:v>20501.713571</c:v>
                </c:pt>
                <c:pt idx="20">
                  <c:v>21426.713571</c:v>
                </c:pt>
                <c:pt idx="21">
                  <c:v>22351.713571</c:v>
                </c:pt>
                <c:pt idx="22">
                  <c:v>23276.913571000001</c:v>
                </c:pt>
                <c:pt idx="23">
                  <c:v>24201.913571000001</c:v>
                </c:pt>
                <c:pt idx="24">
                  <c:v>25126.913571000001</c:v>
                </c:pt>
                <c:pt idx="25">
                  <c:v>26051.913571000001</c:v>
                </c:pt>
                <c:pt idx="26">
                  <c:v>26977.213571</c:v>
                </c:pt>
                <c:pt idx="27">
                  <c:v>27902.213571</c:v>
                </c:pt>
                <c:pt idx="28">
                  <c:v>28827.213571</c:v>
                </c:pt>
                <c:pt idx="29">
                  <c:v>29307.422355999999</c:v>
                </c:pt>
                <c:pt idx="30">
                  <c:v>29803.844435999999</c:v>
                </c:pt>
                <c:pt idx="31">
                  <c:v>30622.361695</c:v>
                </c:pt>
                <c:pt idx="32">
                  <c:v>31265.627408</c:v>
                </c:pt>
                <c:pt idx="33">
                  <c:v>31977.394497000001</c:v>
                </c:pt>
                <c:pt idx="34">
                  <c:v>32663.895263999999</c:v>
                </c:pt>
                <c:pt idx="35">
                  <c:v>33713.762397999999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13072.604509999999</c:v>
                </c:pt>
                <c:pt idx="7">
                  <c:v>13784.451440000001</c:v>
                </c:pt>
                <c:pt idx="8">
                  <c:v>13784.451440000001</c:v>
                </c:pt>
                <c:pt idx="9">
                  <c:v>13814.830872</c:v>
                </c:pt>
                <c:pt idx="10">
                  <c:v>13814.830872</c:v>
                </c:pt>
                <c:pt idx="11">
                  <c:v>13814.830872</c:v>
                </c:pt>
                <c:pt idx="12">
                  <c:v>13814.830872</c:v>
                </c:pt>
                <c:pt idx="13">
                  <c:v>13814.830872</c:v>
                </c:pt>
                <c:pt idx="14">
                  <c:v>13814.830872</c:v>
                </c:pt>
                <c:pt idx="15">
                  <c:v>13814.830872</c:v>
                </c:pt>
                <c:pt idx="16">
                  <c:v>14114.924874</c:v>
                </c:pt>
                <c:pt idx="17">
                  <c:v>14114.924874</c:v>
                </c:pt>
                <c:pt idx="18">
                  <c:v>14114.924874</c:v>
                </c:pt>
                <c:pt idx="19">
                  <c:v>14114.924874</c:v>
                </c:pt>
                <c:pt idx="20">
                  <c:v>14114.924874</c:v>
                </c:pt>
                <c:pt idx="21">
                  <c:v>14123.086491</c:v>
                </c:pt>
                <c:pt idx="22">
                  <c:v>14123.086491</c:v>
                </c:pt>
                <c:pt idx="23">
                  <c:v>14123.086491</c:v>
                </c:pt>
                <c:pt idx="24">
                  <c:v>14123.086491</c:v>
                </c:pt>
                <c:pt idx="25">
                  <c:v>14123.086491</c:v>
                </c:pt>
                <c:pt idx="26">
                  <c:v>14123.086491</c:v>
                </c:pt>
                <c:pt idx="27">
                  <c:v>14123.086491</c:v>
                </c:pt>
                <c:pt idx="28">
                  <c:v>14123.086491</c:v>
                </c:pt>
                <c:pt idx="29">
                  <c:v>14123.086491</c:v>
                </c:pt>
                <c:pt idx="30">
                  <c:v>14123.086491</c:v>
                </c:pt>
                <c:pt idx="31">
                  <c:v>14509.086491</c:v>
                </c:pt>
                <c:pt idx="32">
                  <c:v>14509.086491</c:v>
                </c:pt>
                <c:pt idx="33">
                  <c:v>14509.086491</c:v>
                </c:pt>
                <c:pt idx="34">
                  <c:v>14509.086491</c:v>
                </c:pt>
                <c:pt idx="35">
                  <c:v>14509.086491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19232.480163999997</c:v>
                </c:pt>
                <c:pt idx="8">
                  <c:v>25276.807356999998</c:v>
                </c:pt>
                <c:pt idx="9">
                  <c:v>30000.581729999998</c:v>
                </c:pt>
                <c:pt idx="10">
                  <c:v>38632.089330000003</c:v>
                </c:pt>
                <c:pt idx="11">
                  <c:v>40375.593999999997</c:v>
                </c:pt>
                <c:pt idx="12">
                  <c:v>43322.547780000001</c:v>
                </c:pt>
                <c:pt idx="13">
                  <c:v>46013.71819</c:v>
                </c:pt>
                <c:pt idx="14">
                  <c:v>52238.444479999998</c:v>
                </c:pt>
                <c:pt idx="15">
                  <c:v>56600.716640999992</c:v>
                </c:pt>
                <c:pt idx="16">
                  <c:v>59381.861025999999</c:v>
                </c:pt>
                <c:pt idx="17">
                  <c:v>64028.344270000001</c:v>
                </c:pt>
                <c:pt idx="18">
                  <c:v>67617.044389999995</c:v>
                </c:pt>
                <c:pt idx="19">
                  <c:v>72612.103769999987</c:v>
                </c:pt>
                <c:pt idx="20">
                  <c:v>76370.058619999996</c:v>
                </c:pt>
                <c:pt idx="21">
                  <c:v>82270.493879999995</c:v>
                </c:pt>
                <c:pt idx="22">
                  <c:v>89662.367289999995</c:v>
                </c:pt>
                <c:pt idx="23">
                  <c:v>97896.811560999995</c:v>
                </c:pt>
                <c:pt idx="24">
                  <c:v>104432.026891</c:v>
                </c:pt>
                <c:pt idx="25">
                  <c:v>114893.665071</c:v>
                </c:pt>
                <c:pt idx="26">
                  <c:v>117358.13763100001</c:v>
                </c:pt>
                <c:pt idx="27">
                  <c:v>119714.412371</c:v>
                </c:pt>
                <c:pt idx="28">
                  <c:v>124328.19812099999</c:v>
                </c:pt>
                <c:pt idx="29">
                  <c:v>128656.92576100001</c:v>
                </c:pt>
                <c:pt idx="30">
                  <c:v>134242.714091</c:v>
                </c:pt>
                <c:pt idx="31">
                  <c:v>139622.64194100001</c:v>
                </c:pt>
                <c:pt idx="32">
                  <c:v>144479.866801</c:v>
                </c:pt>
                <c:pt idx="33">
                  <c:v>149764.45624100001</c:v>
                </c:pt>
                <c:pt idx="34">
                  <c:v>154863.15221100001</c:v>
                </c:pt>
                <c:pt idx="35">
                  <c:v>155993.03830099999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31009.451249999998</c:v>
                </c:pt>
                <c:pt idx="22">
                  <c:v>31009.451249999998</c:v>
                </c:pt>
                <c:pt idx="23">
                  <c:v>30069.78125</c:v>
                </c:pt>
                <c:pt idx="24">
                  <c:v>29115.309249999998</c:v>
                </c:pt>
                <c:pt idx="25">
                  <c:v>33577.429927999998</c:v>
                </c:pt>
                <c:pt idx="26">
                  <c:v>37713.530054999996</c:v>
                </c:pt>
                <c:pt idx="27">
                  <c:v>41870.060870000001</c:v>
                </c:pt>
                <c:pt idx="28">
                  <c:v>46013.28398</c:v>
                </c:pt>
                <c:pt idx="29">
                  <c:v>50222.914489999996</c:v>
                </c:pt>
                <c:pt idx="30">
                  <c:v>54493.736069999999</c:v>
                </c:pt>
                <c:pt idx="31">
                  <c:v>58771.957499999997</c:v>
                </c:pt>
                <c:pt idx="32">
                  <c:v>62999.778350000001</c:v>
                </c:pt>
                <c:pt idx="33">
                  <c:v>67692.928589999996</c:v>
                </c:pt>
                <c:pt idx="34">
                  <c:v>72169.280750000005</c:v>
                </c:pt>
                <c:pt idx="35">
                  <c:v>76535.51264999999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1586.1754040000001</c:v>
                </c:pt>
                <c:pt idx="10">
                  <c:v>5855.9539590000004</c:v>
                </c:pt>
                <c:pt idx="11">
                  <c:v>7420.0369469999996</c:v>
                </c:pt>
                <c:pt idx="12">
                  <c:v>11082.535529999999</c:v>
                </c:pt>
                <c:pt idx="13">
                  <c:v>12234.37696</c:v>
                </c:pt>
                <c:pt idx="14">
                  <c:v>14195.842490000001</c:v>
                </c:pt>
                <c:pt idx="15">
                  <c:v>16763.920232</c:v>
                </c:pt>
                <c:pt idx="16">
                  <c:v>19586.200982000002</c:v>
                </c:pt>
                <c:pt idx="17">
                  <c:v>21297.226488</c:v>
                </c:pt>
                <c:pt idx="18">
                  <c:v>23230.104194</c:v>
                </c:pt>
                <c:pt idx="19">
                  <c:v>24991.6574</c:v>
                </c:pt>
                <c:pt idx="20">
                  <c:v>27084.133610000001</c:v>
                </c:pt>
                <c:pt idx="21">
                  <c:v>29963.36692</c:v>
                </c:pt>
                <c:pt idx="22">
                  <c:v>32839.228710000003</c:v>
                </c:pt>
                <c:pt idx="23">
                  <c:v>36155.13968</c:v>
                </c:pt>
                <c:pt idx="24">
                  <c:v>40504.573600000003</c:v>
                </c:pt>
                <c:pt idx="25">
                  <c:v>41558.508150000001</c:v>
                </c:pt>
                <c:pt idx="26">
                  <c:v>43846.67841</c:v>
                </c:pt>
                <c:pt idx="27">
                  <c:v>46176.882519999999</c:v>
                </c:pt>
                <c:pt idx="28">
                  <c:v>48066.344020000004</c:v>
                </c:pt>
                <c:pt idx="29">
                  <c:v>50553.414970000005</c:v>
                </c:pt>
                <c:pt idx="30">
                  <c:v>53801.25101</c:v>
                </c:pt>
                <c:pt idx="31">
                  <c:v>56805.831330000001</c:v>
                </c:pt>
                <c:pt idx="32">
                  <c:v>59903.240020000005</c:v>
                </c:pt>
                <c:pt idx="33">
                  <c:v>63320.253490000003</c:v>
                </c:pt>
                <c:pt idx="34">
                  <c:v>66624.783280000003</c:v>
                </c:pt>
                <c:pt idx="35">
                  <c:v>69828.796359999993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96580416"/>
        <c:axId val="-296572800"/>
      </c:lineChart>
      <c:catAx>
        <c:axId val="-29658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2800"/>
        <c:crosses val="autoZero"/>
        <c:auto val="1"/>
        <c:lblAlgn val="ctr"/>
        <c:lblOffset val="100"/>
        <c:noMultiLvlLbl val="0"/>
      </c:catAx>
      <c:valAx>
        <c:axId val="-29657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19.597190230136984</c:v>
                </c:pt>
                <c:pt idx="4">
                  <c:v>20.687118701369862</c:v>
                </c:pt>
                <c:pt idx="5">
                  <c:v>23.848990301369863</c:v>
                </c:pt>
                <c:pt idx="6">
                  <c:v>28.611824027397258</c:v>
                </c:pt>
                <c:pt idx="7">
                  <c:v>29.711577068493153</c:v>
                </c:pt>
                <c:pt idx="8">
                  <c:v>28.669971561643834</c:v>
                </c:pt>
                <c:pt idx="9">
                  <c:v>27.774476301369862</c:v>
                </c:pt>
                <c:pt idx="10">
                  <c:v>21.536506536986302</c:v>
                </c:pt>
                <c:pt idx="11">
                  <c:v>21.529860482191779</c:v>
                </c:pt>
                <c:pt idx="12">
                  <c:v>23.796096375342469</c:v>
                </c:pt>
                <c:pt idx="13">
                  <c:v>22.907605394520548</c:v>
                </c:pt>
                <c:pt idx="14">
                  <c:v>22.270540539726028</c:v>
                </c:pt>
                <c:pt idx="15">
                  <c:v>22.489857394520548</c:v>
                </c:pt>
                <c:pt idx="16">
                  <c:v>22.137218846575344</c:v>
                </c:pt>
                <c:pt idx="17">
                  <c:v>22.070827980821917</c:v>
                </c:pt>
                <c:pt idx="18">
                  <c:v>23.596933394520548</c:v>
                </c:pt>
                <c:pt idx="19">
                  <c:v>22.671974356164384</c:v>
                </c:pt>
                <c:pt idx="20">
                  <c:v>24.363335849315067</c:v>
                </c:pt>
                <c:pt idx="21">
                  <c:v>26.696165542465753</c:v>
                </c:pt>
                <c:pt idx="22">
                  <c:v>27.643116219178079</c:v>
                </c:pt>
                <c:pt idx="23">
                  <c:v>28.872725671232875</c:v>
                </c:pt>
                <c:pt idx="24">
                  <c:v>33.011548164383562</c:v>
                </c:pt>
                <c:pt idx="25">
                  <c:v>28.251992136986299</c:v>
                </c:pt>
                <c:pt idx="26">
                  <c:v>29.597334082191779</c:v>
                </c:pt>
                <c:pt idx="27">
                  <c:v>32.134977178082195</c:v>
                </c:pt>
                <c:pt idx="28">
                  <c:v>32.724977095890409</c:v>
                </c:pt>
                <c:pt idx="29">
                  <c:v>33.664455287671238</c:v>
                </c:pt>
                <c:pt idx="30">
                  <c:v>33.990527945205478</c:v>
                </c:pt>
                <c:pt idx="31">
                  <c:v>34.755494356164384</c:v>
                </c:pt>
                <c:pt idx="32">
                  <c:v>35.346376986301372</c:v>
                </c:pt>
                <c:pt idx="33">
                  <c:v>36.004616684931506</c:v>
                </c:pt>
                <c:pt idx="34">
                  <c:v>37.436177068493151</c:v>
                </c:pt>
                <c:pt idx="35">
                  <c:v>44.858636712328767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32.661128986301371</c:v>
                </c:pt>
                <c:pt idx="7">
                  <c:v>37.754762986301373</c:v>
                </c:pt>
                <c:pt idx="8">
                  <c:v>35.812716438356162</c:v>
                </c:pt>
                <c:pt idx="9">
                  <c:v>35.729153479452052</c:v>
                </c:pt>
                <c:pt idx="10">
                  <c:v>33.753654109589043</c:v>
                </c:pt>
                <c:pt idx="11">
                  <c:v>35.860425863013695</c:v>
                </c:pt>
                <c:pt idx="12">
                  <c:v>39.819915753424652</c:v>
                </c:pt>
                <c:pt idx="13">
                  <c:v>39.890169534246574</c:v>
                </c:pt>
                <c:pt idx="14">
                  <c:v>40.140439561643838</c:v>
                </c:pt>
                <c:pt idx="15">
                  <c:v>40.550073342465751</c:v>
                </c:pt>
                <c:pt idx="16">
                  <c:v>41.115729068493152</c:v>
                </c:pt>
                <c:pt idx="17">
                  <c:v>40.361584904109584</c:v>
                </c:pt>
                <c:pt idx="18">
                  <c:v>41.629881780821918</c:v>
                </c:pt>
                <c:pt idx="19">
                  <c:v>40.519277315068493</c:v>
                </c:pt>
                <c:pt idx="20">
                  <c:v>42.560852410958901</c:v>
                </c:pt>
                <c:pt idx="21">
                  <c:v>46.007151150684933</c:v>
                </c:pt>
                <c:pt idx="22">
                  <c:v>48.007857205479453</c:v>
                </c:pt>
                <c:pt idx="23">
                  <c:v>50.592342410958899</c:v>
                </c:pt>
                <c:pt idx="24">
                  <c:v>56.068253890410965</c:v>
                </c:pt>
                <c:pt idx="25">
                  <c:v>48.165844493150686</c:v>
                </c:pt>
                <c:pt idx="26">
                  <c:v>51.433666931506849</c:v>
                </c:pt>
                <c:pt idx="27">
                  <c:v>55.299378493150691</c:v>
                </c:pt>
                <c:pt idx="28">
                  <c:v>55.708941589041096</c:v>
                </c:pt>
                <c:pt idx="29">
                  <c:v>56.991805232876715</c:v>
                </c:pt>
                <c:pt idx="30">
                  <c:v>57.616176986301376</c:v>
                </c:pt>
                <c:pt idx="31">
                  <c:v>58.35287564383561</c:v>
                </c:pt>
                <c:pt idx="32">
                  <c:v>58.917980082191782</c:v>
                </c:pt>
                <c:pt idx="33">
                  <c:v>59.548513260273978</c:v>
                </c:pt>
                <c:pt idx="34">
                  <c:v>60.953159643835612</c:v>
                </c:pt>
                <c:pt idx="35">
                  <c:v>68.98695498630137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96586400"/>
        <c:axId val="-29657497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29658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4976"/>
        <c:crosses val="autoZero"/>
        <c:auto val="1"/>
        <c:lblAlgn val="ctr"/>
        <c:lblOffset val="100"/>
        <c:noMultiLvlLbl val="0"/>
      </c:catAx>
      <c:valAx>
        <c:axId val="-29657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0.10730716484422935</c:v>
                </c:pt>
                <c:pt idx="28">
                  <c:v>0</c:v>
                </c:pt>
                <c:pt idx="29">
                  <c:v>0</c:v>
                </c:pt>
                <c:pt idx="30">
                  <c:v>5.3799881931179882E-3</c:v>
                </c:pt>
                <c:pt idx="31">
                  <c:v>9.6231023797569482E-2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8.2938394385144179E-2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4.1805241019195194E-2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2.6174879269662464E-2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2.5358434296407967E-2</c:v>
                </c:pt>
                <c:pt idx="48">
                  <c:v>0</c:v>
                </c:pt>
                <c:pt idx="49">
                  <c:v>0</c:v>
                </c:pt>
                <c:pt idx="50">
                  <c:v>1.3814507523215116E-2</c:v>
                </c:pt>
                <c:pt idx="51">
                  <c:v>2.3383465255761689E-2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2.3230295066665844E-2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2.3054459538211298E-2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2.3054459538211298E-2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0.3547541708828148</c:v>
                </c:pt>
                <c:pt idx="29">
                  <c:v>0.42200102716819843</c:v>
                </c:pt>
                <c:pt idx="30">
                  <c:v>0.55651690421262523</c:v>
                </c:pt>
                <c:pt idx="31">
                  <c:v>0.46243469867956244</c:v>
                </c:pt>
                <c:pt idx="32">
                  <c:v>0.35461097520362772</c:v>
                </c:pt>
                <c:pt idx="33">
                  <c:v>0.42395069155093851</c:v>
                </c:pt>
                <c:pt idx="34">
                  <c:v>0.56010272754162849</c:v>
                </c:pt>
                <c:pt idx="35">
                  <c:v>0.46416575660813592</c:v>
                </c:pt>
                <c:pt idx="36">
                  <c:v>0.35453923265973958</c:v>
                </c:pt>
                <c:pt idx="37">
                  <c:v>0.42492749377096833</c:v>
                </c:pt>
                <c:pt idx="38">
                  <c:v>0.56189926258473266</c:v>
                </c:pt>
                <c:pt idx="39">
                  <c:v>0.4650330347610897</c:v>
                </c:pt>
                <c:pt idx="40">
                  <c:v>0.35445278102953692</c:v>
                </c:pt>
                <c:pt idx="41">
                  <c:v>0.42610456580759826</c:v>
                </c:pt>
                <c:pt idx="42">
                  <c:v>0.56406413398868582</c:v>
                </c:pt>
                <c:pt idx="43">
                  <c:v>0.46607812728931686</c:v>
                </c:pt>
                <c:pt idx="44">
                  <c:v>0.35443993690842052</c:v>
                </c:pt>
                <c:pt idx="45">
                  <c:v>0.42627944374514959</c:v>
                </c:pt>
                <c:pt idx="46">
                  <c:v>0.56438576933629769</c:v>
                </c:pt>
                <c:pt idx="47">
                  <c:v>0.46623339704178718</c:v>
                </c:pt>
                <c:pt idx="48">
                  <c:v>0.35440051861141947</c:v>
                </c:pt>
                <c:pt idx="49">
                  <c:v>0.42681613939465313</c:v>
                </c:pt>
                <c:pt idx="50">
                  <c:v>0.56537286022701227</c:v>
                </c:pt>
                <c:pt idx="51">
                  <c:v>0.46670991565584236</c:v>
                </c:pt>
                <c:pt idx="52">
                  <c:v>0.35438592976700284</c:v>
                </c:pt>
                <c:pt idx="53">
                  <c:v>0.42701477269815907</c:v>
                </c:pt>
                <c:pt idx="54">
                  <c:v>0.56573818678833443</c:v>
                </c:pt>
                <c:pt idx="55">
                  <c:v>0.46688627729651422</c:v>
                </c:pt>
                <c:pt idx="56">
                  <c:v>0.35435845272703648</c:v>
                </c:pt>
                <c:pt idx="57">
                  <c:v>0.4273888832093341</c:v>
                </c:pt>
                <c:pt idx="58">
                  <c:v>0.56642625091044829</c:v>
                </c:pt>
                <c:pt idx="59">
                  <c:v>0.46721844044656363</c:v>
                </c:pt>
                <c:pt idx="60">
                  <c:v>0.3543427986258384</c:v>
                </c:pt>
                <c:pt idx="61">
                  <c:v>0.42760201966008898</c:v>
                </c:pt>
                <c:pt idx="62">
                  <c:v>0.56681825151945975</c:v>
                </c:pt>
                <c:pt idx="63">
                  <c:v>0.4674076789186144</c:v>
                </c:pt>
                <c:pt idx="64">
                  <c:v>0.35433066235474503</c:v>
                </c:pt>
                <c:pt idx="65">
                  <c:v>0.42776725971889046</c:v>
                </c:pt>
                <c:pt idx="66">
                  <c:v>0.56712216108475988</c:v>
                </c:pt>
                <c:pt idx="67">
                  <c:v>0.46755439140655397</c:v>
                </c:pt>
                <c:pt idx="68">
                  <c:v>0.35429327027950025</c:v>
                </c:pt>
                <c:pt idx="69">
                  <c:v>0.42827636659579049</c:v>
                </c:pt>
                <c:pt idx="70">
                  <c:v>0.56805851067340118</c:v>
                </c:pt>
                <c:pt idx="71">
                  <c:v>0.46800641460348036</c:v>
                </c:pt>
                <c:pt idx="72">
                  <c:v>0.35427001828318155</c:v>
                </c:pt>
                <c:pt idx="73">
                  <c:v>0.4285929517408178</c:v>
                </c:pt>
                <c:pt idx="74">
                  <c:v>0.56864077413573566</c:v>
                </c:pt>
                <c:pt idx="75">
                  <c:v>0.46828750259132701</c:v>
                </c:pt>
                <c:pt idx="76">
                  <c:v>0.35424368098018549</c:v>
                </c:pt>
                <c:pt idx="77">
                  <c:v>0.42895154460417317</c:v>
                </c:pt>
                <c:pt idx="78">
                  <c:v>0.56930029837365792</c:v>
                </c:pt>
                <c:pt idx="79">
                  <c:v>0.46860588824804417</c:v>
                </c:pt>
                <c:pt idx="80">
                  <c:v>0.35419871523597368</c:v>
                </c:pt>
                <c:pt idx="81">
                  <c:v>0.42956377101704518</c:v>
                </c:pt>
                <c:pt idx="82">
                  <c:v>0.57042630539099104</c:v>
                </c:pt>
                <c:pt idx="83">
                  <c:v>0.46914946871753493</c:v>
                </c:pt>
                <c:pt idx="84">
                  <c:v>0.35419274109017906</c:v>
                </c:pt>
                <c:pt idx="85">
                  <c:v>0.42964511099395392</c:v>
                </c:pt>
                <c:pt idx="86">
                  <c:v>0.57057590571619887</c:v>
                </c:pt>
                <c:pt idx="87">
                  <c:v>0.46922168826294641</c:v>
                </c:pt>
                <c:pt idx="88">
                  <c:v>0.35417357199135358</c:v>
                </c:pt>
                <c:pt idx="89">
                  <c:v>0.42990610511461552</c:v>
                </c:pt>
                <c:pt idx="90">
                  <c:v>0.57105592633745417</c:v>
                </c:pt>
                <c:pt idx="91">
                  <c:v>0.469453418533536</c:v>
                </c:pt>
                <c:pt idx="92">
                  <c:v>0.35422878679242836</c:v>
                </c:pt>
                <c:pt idx="93">
                  <c:v>0.42915433469987518</c:v>
                </c:pt>
                <c:pt idx="94">
                  <c:v>0.56967326980460375</c:v>
                </c:pt>
                <c:pt idx="95">
                  <c:v>0.46878594041649724</c:v>
                </c:pt>
                <c:pt idx="96">
                  <c:v>0.35452317213897439</c:v>
                </c:pt>
                <c:pt idx="97">
                  <c:v>0.42514616444475339</c:v>
                </c:pt>
                <c:pt idx="98">
                  <c:v>0.56230144176834618</c:v>
                </c:pt>
                <c:pt idx="99">
                  <c:v>0.46522718690512216</c:v>
                </c:pt>
                <c:pt idx="100">
                  <c:v>0.35448882294712503</c:v>
                </c:pt>
                <c:pt idx="101">
                  <c:v>0.42561384191966911</c:v>
                </c:pt>
                <c:pt idx="102">
                  <c:v>0.56316159434217306</c:v>
                </c:pt>
                <c:pt idx="103">
                  <c:v>0.4656424259791816</c:v>
                </c:pt>
                <c:pt idx="104">
                  <c:v>0.35448181994676664</c:v>
                </c:pt>
                <c:pt idx="105">
                  <c:v>0.42570919052146766</c:v>
                </c:pt>
                <c:pt idx="106">
                  <c:v>0.56333695951167306</c:v>
                </c:pt>
                <c:pt idx="107">
                  <c:v>0.46572708359477633</c:v>
                </c:pt>
                <c:pt idx="108">
                  <c:v>0.35447539401095357</c:v>
                </c:pt>
                <c:pt idx="109">
                  <c:v>0.42579668200708726</c:v>
                </c:pt>
                <c:pt idx="110">
                  <c:v>0.56349787388958894</c:v>
                </c:pt>
                <c:pt idx="111">
                  <c:v>0.46580476507863094</c:v>
                </c:pt>
                <c:pt idx="112">
                  <c:v>0.35446351689348798</c:v>
                </c:pt>
                <c:pt idx="113">
                  <c:v>0.42595839351310344</c:v>
                </c:pt>
                <c:pt idx="114">
                  <c:v>0.56379529377382898</c:v>
                </c:pt>
                <c:pt idx="115">
                  <c:v>0.46594834466771778</c:v>
                </c:pt>
                <c:pt idx="116">
                  <c:v>0.35445314812444917</c:v>
                </c:pt>
                <c:pt idx="117">
                  <c:v>0.42609956828781842</c:v>
                </c:pt>
                <c:pt idx="118">
                  <c:v>0.56405494243511722</c:v>
                </c:pt>
                <c:pt idx="119">
                  <c:v>0.46607369017499772</c:v>
                </c:pt>
                <c:pt idx="120">
                  <c:v>0.35444075647000023</c:v>
                </c:pt>
                <c:pt idx="121">
                  <c:v>0.42626828577981213</c:v>
                </c:pt>
                <c:pt idx="122">
                  <c:v>0.5643652477306349</c:v>
                </c:pt>
                <c:pt idx="123">
                  <c:v>0.46622349018937193</c:v>
                </c:pt>
                <c:pt idx="124">
                  <c:v>0.35442975877731459</c:v>
                </c:pt>
                <c:pt idx="125">
                  <c:v>0.42641802286737035</c:v>
                </c:pt>
                <c:pt idx="126">
                  <c:v>0.56464064422526683</c:v>
                </c:pt>
                <c:pt idx="127">
                  <c:v>0.4663564380447337</c:v>
                </c:pt>
                <c:pt idx="128">
                  <c:v>0.35442053323270079</c:v>
                </c:pt>
                <c:pt idx="129">
                  <c:v>0.42654363302315462</c:v>
                </c:pt>
                <c:pt idx="130">
                  <c:v>0.56487166641985809</c:v>
                </c:pt>
                <c:pt idx="131">
                  <c:v>0.46646796407161101</c:v>
                </c:pt>
                <c:pt idx="132">
                  <c:v>0.35441117555681512</c:v>
                </c:pt>
                <c:pt idx="133">
                  <c:v>0.42667104043146448</c:v>
                </c:pt>
                <c:pt idx="134">
                  <c:v>0.56510599422742502</c:v>
                </c:pt>
                <c:pt idx="135">
                  <c:v>0.46658108592571501</c:v>
                </c:pt>
                <c:pt idx="136">
                  <c:v>0.35440275249092834</c:v>
                </c:pt>
                <c:pt idx="137">
                  <c:v>0.42678572417245009</c:v>
                </c:pt>
                <c:pt idx="138">
                  <c:v>0.56531692061077332</c:v>
                </c:pt>
                <c:pt idx="139">
                  <c:v>0.466682910777445</c:v>
                </c:pt>
                <c:pt idx="140">
                  <c:v>0.3544009604218703</c:v>
                </c:pt>
                <c:pt idx="141">
                  <c:v>0.42681012370263705</c:v>
                </c:pt>
                <c:pt idx="142">
                  <c:v>0.56536179617084004</c:v>
                </c:pt>
                <c:pt idx="143">
                  <c:v>0.46670457444082813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96584768"/>
        <c:axId val="-296585856"/>
      </c:lineChart>
      <c:catAx>
        <c:axId val="-29658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5856"/>
        <c:crosses val="autoZero"/>
        <c:auto val="1"/>
        <c:lblAlgn val="ctr"/>
        <c:lblOffset val="100"/>
        <c:noMultiLvlLbl val="0"/>
      </c:catAx>
      <c:valAx>
        <c:axId val="-2965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17.994832859999999</c:v>
                </c:pt>
                <c:pt idx="2">
                  <c:v>16.58418245</c:v>
                </c:pt>
                <c:pt idx="3">
                  <c:v>14.757369410000001</c:v>
                </c:pt>
                <c:pt idx="4">
                  <c:v>14.11616003</c:v>
                </c:pt>
                <c:pt idx="5">
                  <c:v>10.51179136</c:v>
                </c:pt>
                <c:pt idx="6">
                  <c:v>10.663363090000001</c:v>
                </c:pt>
                <c:pt idx="7">
                  <c:v>11.332157670000001</c:v>
                </c:pt>
                <c:pt idx="8">
                  <c:v>10.66807822</c:v>
                </c:pt>
                <c:pt idx="9">
                  <c:v>9.0943614660000005</c:v>
                </c:pt>
                <c:pt idx="10">
                  <c:v>8.7310664560000006</c:v>
                </c:pt>
                <c:pt idx="11">
                  <c:v>8.0778326929999995</c:v>
                </c:pt>
                <c:pt idx="12">
                  <c:v>7.6358942949999999</c:v>
                </c:pt>
                <c:pt idx="13">
                  <c:v>7.7018930699999997</c:v>
                </c:pt>
                <c:pt idx="14">
                  <c:v>7.1856150540000003</c:v>
                </c:pt>
                <c:pt idx="15">
                  <c:v>7.2924003849999997</c:v>
                </c:pt>
                <c:pt idx="16">
                  <c:v>7.5503606730000001</c:v>
                </c:pt>
                <c:pt idx="17">
                  <c:v>7.6518212700000001</c:v>
                </c:pt>
                <c:pt idx="18">
                  <c:v>7.7393698249999998</c:v>
                </c:pt>
                <c:pt idx="19">
                  <c:v>8.4373364520000003</c:v>
                </c:pt>
                <c:pt idx="20">
                  <c:v>6.6982046129999997</c:v>
                </c:pt>
                <c:pt idx="21">
                  <c:v>7.3573368649999997</c:v>
                </c:pt>
                <c:pt idx="22">
                  <c:v>7.7464631769999999</c:v>
                </c:pt>
                <c:pt idx="23">
                  <c:v>7.5529476720000002</c:v>
                </c:pt>
                <c:pt idx="24">
                  <c:v>7.5844856119999999</c:v>
                </c:pt>
                <c:pt idx="25">
                  <c:v>7.0946025080000004</c:v>
                </c:pt>
                <c:pt idx="26">
                  <c:v>7.0416453280000004</c:v>
                </c:pt>
                <c:pt idx="27">
                  <c:v>6.9760528119999998</c:v>
                </c:pt>
                <c:pt idx="28">
                  <c:v>6.9059262080000003</c:v>
                </c:pt>
                <c:pt idx="29">
                  <c:v>6.9456123679999999</c:v>
                </c:pt>
                <c:pt idx="30">
                  <c:v>8.0617044960000008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78784"/>
        <c:axId val="-296583136"/>
      </c:barChart>
      <c:catAx>
        <c:axId val="-29657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3136"/>
        <c:crosses val="autoZero"/>
        <c:auto val="1"/>
        <c:lblAlgn val="ctr"/>
        <c:lblOffset val="100"/>
        <c:noMultiLvlLbl val="0"/>
      </c:catAx>
      <c:valAx>
        <c:axId val="-29658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7.3016341929999999</c:v>
                </c:pt>
                <c:pt idx="2">
                  <c:v>110.6831858</c:v>
                </c:pt>
                <c:pt idx="3">
                  <c:v>180.22559480000001</c:v>
                </c:pt>
                <c:pt idx="4">
                  <c:v>256.0713715</c:v>
                </c:pt>
                <c:pt idx="5">
                  <c:v>265.2861375</c:v>
                </c:pt>
                <c:pt idx="6">
                  <c:v>125.65676759999999</c:v>
                </c:pt>
                <c:pt idx="7">
                  <c:v>203.16076939999999</c:v>
                </c:pt>
                <c:pt idx="8">
                  <c:v>194.2342155</c:v>
                </c:pt>
                <c:pt idx="9">
                  <c:v>275.77309000000002</c:v>
                </c:pt>
                <c:pt idx="10">
                  <c:v>192.26328219999999</c:v>
                </c:pt>
                <c:pt idx="11">
                  <c:v>300.852037</c:v>
                </c:pt>
                <c:pt idx="12">
                  <c:v>198.18617449999999</c:v>
                </c:pt>
                <c:pt idx="13">
                  <c:v>205.33127210000001</c:v>
                </c:pt>
                <c:pt idx="14">
                  <c:v>231.0531714</c:v>
                </c:pt>
                <c:pt idx="15">
                  <c:v>197.91480970000001</c:v>
                </c:pt>
                <c:pt idx="16">
                  <c:v>187.96294589999999</c:v>
                </c:pt>
                <c:pt idx="17">
                  <c:v>239.86126200000001</c:v>
                </c:pt>
                <c:pt idx="18">
                  <c:v>194.0418201</c:v>
                </c:pt>
                <c:pt idx="19">
                  <c:v>258.67185929999999</c:v>
                </c:pt>
                <c:pt idx="20">
                  <c:v>255.24997379999999</c:v>
                </c:pt>
                <c:pt idx="21">
                  <c:v>162.5300853</c:v>
                </c:pt>
                <c:pt idx="22">
                  <c:v>144.94044840000001</c:v>
                </c:pt>
                <c:pt idx="23">
                  <c:v>176.52536520000001</c:v>
                </c:pt>
                <c:pt idx="24">
                  <c:v>167.73450930000001</c:v>
                </c:pt>
                <c:pt idx="25">
                  <c:v>207.39650760000001</c:v>
                </c:pt>
                <c:pt idx="26">
                  <c:v>198.95928499999999</c:v>
                </c:pt>
                <c:pt idx="27">
                  <c:v>187.00350230000001</c:v>
                </c:pt>
                <c:pt idx="28">
                  <c:v>187.67867469999999</c:v>
                </c:pt>
                <c:pt idx="29">
                  <c:v>186.40497669999999</c:v>
                </c:pt>
                <c:pt idx="30">
                  <c:v>132.3725531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78240"/>
        <c:axId val="-296582048"/>
      </c:barChart>
      <c:catAx>
        <c:axId val="-29657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2048"/>
        <c:crosses val="autoZero"/>
        <c:auto val="1"/>
        <c:lblAlgn val="ctr"/>
        <c:lblOffset val="100"/>
        <c:noMultiLvlLbl val="0"/>
      </c:catAx>
      <c:valAx>
        <c:axId val="-29658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25.296467053000001</c:v>
                </c:pt>
                <c:pt idx="2">
                  <c:v>127.26736825</c:v>
                </c:pt>
                <c:pt idx="3">
                  <c:v>194.98296421000001</c:v>
                </c:pt>
                <c:pt idx="4">
                  <c:v>270.18753153</c:v>
                </c:pt>
                <c:pt idx="5">
                  <c:v>275.79792886000001</c:v>
                </c:pt>
                <c:pt idx="6">
                  <c:v>136.32013068999998</c:v>
                </c:pt>
                <c:pt idx="7">
                  <c:v>214.49292707000001</c:v>
                </c:pt>
                <c:pt idx="8">
                  <c:v>204.90229372000002</c:v>
                </c:pt>
                <c:pt idx="9">
                  <c:v>284.86745146600003</c:v>
                </c:pt>
                <c:pt idx="10">
                  <c:v>200.994348656</c:v>
                </c:pt>
                <c:pt idx="11">
                  <c:v>308.929869693</c:v>
                </c:pt>
                <c:pt idx="12">
                  <c:v>205.82206879500001</c:v>
                </c:pt>
                <c:pt idx="13">
                  <c:v>213.03316517000002</c:v>
                </c:pt>
                <c:pt idx="14">
                  <c:v>238.23878645400001</c:v>
                </c:pt>
                <c:pt idx="15">
                  <c:v>205.20721008500001</c:v>
                </c:pt>
                <c:pt idx="16">
                  <c:v>195.51330657299999</c:v>
                </c:pt>
                <c:pt idx="17">
                  <c:v>247.51308327000001</c:v>
                </c:pt>
                <c:pt idx="18">
                  <c:v>201.78118992500001</c:v>
                </c:pt>
                <c:pt idx="19">
                  <c:v>267.10919575200001</c:v>
                </c:pt>
                <c:pt idx="20">
                  <c:v>261.94817841299999</c:v>
                </c:pt>
                <c:pt idx="21">
                  <c:v>169.887422165</c:v>
                </c:pt>
                <c:pt idx="22">
                  <c:v>152.68691157700002</c:v>
                </c:pt>
                <c:pt idx="23">
                  <c:v>184.078312872</c:v>
                </c:pt>
                <c:pt idx="24">
                  <c:v>175.31899491200002</c:v>
                </c:pt>
                <c:pt idx="25">
                  <c:v>214.49111010800002</c:v>
                </c:pt>
                <c:pt idx="26">
                  <c:v>206.00093032799998</c:v>
                </c:pt>
                <c:pt idx="27">
                  <c:v>193.97955511200001</c:v>
                </c:pt>
                <c:pt idx="28">
                  <c:v>194.584600908</c:v>
                </c:pt>
                <c:pt idx="29">
                  <c:v>193.350589068</c:v>
                </c:pt>
                <c:pt idx="30">
                  <c:v>140.43425759600001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96576608"/>
        <c:axId val="-296581504"/>
      </c:barChart>
      <c:catAx>
        <c:axId val="-29657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1504"/>
        <c:crosses val="autoZero"/>
        <c:auto val="1"/>
        <c:lblAlgn val="ctr"/>
        <c:lblOffset val="100"/>
        <c:noMultiLvlLbl val="0"/>
      </c:catAx>
      <c:valAx>
        <c:axId val="-2965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10.09780538</c:v>
                </c:pt>
                <c:pt idx="1">
                  <c:v>7.6154185669999999</c:v>
                </c:pt>
                <c:pt idx="2">
                  <c:v>7.1861882420000001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198.2176249</c:v>
                </c:pt>
                <c:pt idx="1">
                  <c:v>227.1575722</c:v>
                </c:pt>
                <c:pt idx="2">
                  <c:v>178.48379840000001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96576064"/>
        <c:axId val="-296575520"/>
      </c:barChart>
      <c:catAx>
        <c:axId val="-2965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5520"/>
        <c:crosses val="autoZero"/>
        <c:auto val="1"/>
        <c:lblAlgn val="ctr"/>
        <c:lblOffset val="100"/>
        <c:noMultiLvlLbl val="0"/>
      </c:catAx>
      <c:valAx>
        <c:axId val="-2965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14.79286722</c:v>
                </c:pt>
                <c:pt idx="2">
                  <c:v>10.09780538</c:v>
                </c:pt>
                <c:pt idx="3">
                  <c:v>7.578727099</c:v>
                </c:pt>
                <c:pt idx="4">
                  <c:v>7.6154185669999999</c:v>
                </c:pt>
                <c:pt idx="5">
                  <c:v>7.4671671670000004</c:v>
                </c:pt>
                <c:pt idx="6">
                  <c:v>7.1861882420000001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163.9135848</c:v>
                </c:pt>
                <c:pt idx="2">
                  <c:v>198.2176249</c:v>
                </c:pt>
                <c:pt idx="3">
                  <c:v>226.66749300000001</c:v>
                </c:pt>
                <c:pt idx="4">
                  <c:v>227.1575722</c:v>
                </c:pt>
                <c:pt idx="5">
                  <c:v>171.82538310000001</c:v>
                </c:pt>
                <c:pt idx="6">
                  <c:v>178.48379840000001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96580960"/>
        <c:axId val="-296577696"/>
      </c:barChart>
      <c:catAx>
        <c:axId val="-2965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7696"/>
        <c:crosses val="autoZero"/>
        <c:auto val="1"/>
        <c:lblAlgn val="ctr"/>
        <c:lblOffset val="100"/>
        <c:noMultiLvlLbl val="0"/>
      </c:catAx>
      <c:valAx>
        <c:axId val="-29657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8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68466.133683100008</c:v>
                </c:pt>
                <c:pt idx="1">
                  <c:v>86079.985748799998</c:v>
                </c:pt>
                <c:pt idx="2">
                  <c:v>100509.92863509999</c:v>
                </c:pt>
                <c:pt idx="3">
                  <c:v>117523.93100340001</c:v>
                </c:pt>
                <c:pt idx="4">
                  <c:v>135579.51253032</c:v>
                </c:pt>
                <c:pt idx="5">
                  <c:v>150955.9594539</c:v>
                </c:pt>
                <c:pt idx="6">
                  <c:v>166007.27894969998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6574432"/>
        <c:axId val="-29657334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14.79286722</c:v>
                </c:pt>
                <c:pt idx="2">
                  <c:v>10.09780538</c:v>
                </c:pt>
                <c:pt idx="3">
                  <c:v>7.578727099</c:v>
                </c:pt>
                <c:pt idx="4">
                  <c:v>7.6154185669999999</c:v>
                </c:pt>
                <c:pt idx="5">
                  <c:v>7.4671671670000004</c:v>
                </c:pt>
                <c:pt idx="6">
                  <c:v>7.1861882420000001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5312032"/>
        <c:axId val="-495302784"/>
      </c:lineChart>
      <c:catAx>
        <c:axId val="-29657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3344"/>
        <c:crosses val="autoZero"/>
        <c:auto val="1"/>
        <c:lblAlgn val="ctr"/>
        <c:lblOffset val="100"/>
        <c:noMultiLvlLbl val="0"/>
      </c:catAx>
      <c:valAx>
        <c:axId val="-2965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96574432"/>
        <c:crosses val="autoZero"/>
        <c:crossBetween val="between"/>
      </c:valAx>
      <c:valAx>
        <c:axId val="-49530278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max"/>
        <c:crossBetween val="between"/>
      </c:valAx>
      <c:catAx>
        <c:axId val="-495312032"/>
        <c:scaling>
          <c:orientation val="minMax"/>
        </c:scaling>
        <c:delete val="1"/>
        <c:axPos val="b"/>
        <c:majorTickMark val="out"/>
        <c:minorTickMark val="none"/>
        <c:tickLblPos val="nextTo"/>
        <c:crossAx val="-495302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13664"/>
      </c:lineChart>
      <c:catAx>
        <c:axId val="-495304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20.723746649999999</c:v>
                </c:pt>
                <c:pt idx="4">
                  <c:v>25.101934830000001</c:v>
                </c:pt>
                <c:pt idx="5">
                  <c:v>28.259276369999998</c:v>
                </c:pt>
                <c:pt idx="6">
                  <c:v>32.640146780000002</c:v>
                </c:pt>
                <c:pt idx="7">
                  <c:v>35.118318610000003</c:v>
                </c:pt>
                <c:pt idx="8">
                  <c:v>33.003979829999999</c:v>
                </c:pt>
                <c:pt idx="9">
                  <c:v>32.129913500000001</c:v>
                </c:pt>
                <c:pt idx="10">
                  <c:v>27.62455048</c:v>
                </c:pt>
                <c:pt idx="11">
                  <c:v>28.223353759999998</c:v>
                </c:pt>
                <c:pt idx="12">
                  <c:v>30.015453999999998</c:v>
                </c:pt>
                <c:pt idx="13">
                  <c:v>29.365138930000001</c:v>
                </c:pt>
                <c:pt idx="14">
                  <c:v>22.246157910000001</c:v>
                </c:pt>
                <c:pt idx="15">
                  <c:v>22.02340804</c:v>
                </c:pt>
                <c:pt idx="16">
                  <c:v>19.38080008</c:v>
                </c:pt>
                <c:pt idx="17">
                  <c:v>19.324542940000001</c:v>
                </c:pt>
                <c:pt idx="18">
                  <c:v>20.490845799999999</c:v>
                </c:pt>
                <c:pt idx="19">
                  <c:v>19.82147458</c:v>
                </c:pt>
                <c:pt idx="20">
                  <c:v>21.114071880000001</c:v>
                </c:pt>
                <c:pt idx="21">
                  <c:v>22.896901509999999</c:v>
                </c:pt>
                <c:pt idx="22">
                  <c:v>23.660652169999999</c:v>
                </c:pt>
                <c:pt idx="23">
                  <c:v>24.574527270000001</c:v>
                </c:pt>
                <c:pt idx="24">
                  <c:v>27.76361824</c:v>
                </c:pt>
                <c:pt idx="25">
                  <c:v>23.779213710000001</c:v>
                </c:pt>
                <c:pt idx="26">
                  <c:v>24.67836093</c:v>
                </c:pt>
                <c:pt idx="27">
                  <c:v>26.617716080000001</c:v>
                </c:pt>
                <c:pt idx="28">
                  <c:v>27.068614549999999</c:v>
                </c:pt>
                <c:pt idx="29">
                  <c:v>27.786596469999999</c:v>
                </c:pt>
                <c:pt idx="30">
                  <c:v>25.97674413</c:v>
                </c:pt>
                <c:pt idx="31">
                  <c:v>26.561358070000001</c:v>
                </c:pt>
                <c:pt idx="32">
                  <c:v>27.01293115</c:v>
                </c:pt>
                <c:pt idx="33">
                  <c:v>27.51598083</c:v>
                </c:pt>
                <c:pt idx="34">
                  <c:v>28.61002908</c:v>
                </c:pt>
                <c:pt idx="35">
                  <c:v>34.282530999999999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41.69572685</c:v>
                </c:pt>
                <c:pt idx="7">
                  <c:v>47.07829804</c:v>
                </c:pt>
                <c:pt idx="8">
                  <c:v>44.616383970000001</c:v>
                </c:pt>
                <c:pt idx="9">
                  <c:v>44.212596779999998</c:v>
                </c:pt>
                <c:pt idx="10">
                  <c:v>39.935221579999997</c:v>
                </c:pt>
                <c:pt idx="11">
                  <c:v>40.598027649999999</c:v>
                </c:pt>
                <c:pt idx="12">
                  <c:v>43.498922440000001</c:v>
                </c:pt>
                <c:pt idx="13">
                  <c:v>43.148015430000001</c:v>
                </c:pt>
                <c:pt idx="14">
                  <c:v>35.500201879999999</c:v>
                </c:pt>
                <c:pt idx="15">
                  <c:v>35.074917460000002</c:v>
                </c:pt>
                <c:pt idx="16">
                  <c:v>31.001160250000002</c:v>
                </c:pt>
                <c:pt idx="17">
                  <c:v>31.850717209999999</c:v>
                </c:pt>
                <c:pt idx="18">
                  <c:v>33.351756139999999</c:v>
                </c:pt>
                <c:pt idx="19">
                  <c:v>33.445790770000002</c:v>
                </c:pt>
                <c:pt idx="20">
                  <c:v>35.34224176</c:v>
                </c:pt>
                <c:pt idx="21">
                  <c:v>37.388634570000001</c:v>
                </c:pt>
                <c:pt idx="22">
                  <c:v>38.417847330000001</c:v>
                </c:pt>
                <c:pt idx="23">
                  <c:v>39.797179319999998</c:v>
                </c:pt>
                <c:pt idx="24">
                  <c:v>43.040930430000003</c:v>
                </c:pt>
                <c:pt idx="25">
                  <c:v>39.438859379999997</c:v>
                </c:pt>
                <c:pt idx="26">
                  <c:v>41.176543479999999</c:v>
                </c:pt>
                <c:pt idx="27">
                  <c:v>43.498986709999997</c:v>
                </c:pt>
                <c:pt idx="28">
                  <c:v>44.186741580000003</c:v>
                </c:pt>
                <c:pt idx="29">
                  <c:v>44.810300839999996</c:v>
                </c:pt>
                <c:pt idx="30">
                  <c:v>42.597609470000002</c:v>
                </c:pt>
                <c:pt idx="31">
                  <c:v>43.171538269999999</c:v>
                </c:pt>
                <c:pt idx="32">
                  <c:v>43.613268060000003</c:v>
                </c:pt>
                <c:pt idx="33">
                  <c:v>44.105765429999998</c:v>
                </c:pt>
                <c:pt idx="34">
                  <c:v>45.189695</c:v>
                </c:pt>
                <c:pt idx="35">
                  <c:v>50.063698670000001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1488"/>
        <c:axId val="-4953093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0064"/>
        <c:axId val="-495310944"/>
      </c:line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0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0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685</v>
      </c>
      <c r="F1" s="274">
        <f>C176</f>
        <v>602.40940182195789</v>
      </c>
      <c r="H1" s="255" t="s">
        <v>686</v>
      </c>
      <c r="I1" s="256">
        <f>D176</f>
        <v>758.86235238794234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11201.325999999999</v>
      </c>
      <c r="F6" s="95">
        <f>PLANEL_Pot_anual!AL5</f>
        <v>11201.325999999999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17926.113571000002</v>
      </c>
      <c r="E9" s="18">
        <f>PLANEL_Pot_anual!AB7</f>
        <v>26051.913571000001</v>
      </c>
      <c r="F9" s="18">
        <f>PLANEL_Pot_anual!AL7</f>
        <v>33713.762397999999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13814.830872</v>
      </c>
      <c r="E16" s="24">
        <f>PLANEL_Pot_anual!AB14</f>
        <v>14123.086491</v>
      </c>
      <c r="F16" s="24">
        <f>PLANEL_Pot_anual!AL14</f>
        <v>14509.086491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56600.716640999992</v>
      </c>
      <c r="E19" s="30">
        <f>PLANEL_Pot_anual!AB17</f>
        <v>114893.665071</v>
      </c>
      <c r="F19" s="30">
        <f>PLANEL_Pot_anual!AL17</f>
        <v>155993.03830099999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33577.429927999998</v>
      </c>
      <c r="F22" s="26">
        <f>PLANEL_Pot_anual!AL20</f>
        <v>76535.51264999999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16763.920232</v>
      </c>
      <c r="E25" s="32">
        <f>PLANEL_Pot_anual!AB23</f>
        <v>41558.508150000001</v>
      </c>
      <c r="F25" s="32">
        <f>PLANEL_Pot_anual!AL23</f>
        <v>69828.796359999993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246088.18457599997</v>
      </c>
      <c r="E26" s="28">
        <f>PLANEL_Pot_anual!AB24</f>
        <v>364985.39021099999</v>
      </c>
      <c r="F26" s="28">
        <f>PLANEL_Pot_anual!AL24</f>
        <v>484709.18319999997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244</v>
      </c>
      <c r="C30" s="1">
        <f>C5+C6</f>
        <v>95236.517999999996</v>
      </c>
      <c r="D30" s="1">
        <f t="shared" ref="D30:F30" si="0">D5+D6</f>
        <v>127799.18700000001</v>
      </c>
      <c r="E30" s="1">
        <f t="shared" si="0"/>
        <v>130169.98699999999</v>
      </c>
      <c r="F30" s="1">
        <f t="shared" si="0"/>
        <v>130243.98699999999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14508.830872</v>
      </c>
      <c r="E35" s="1">
        <f t="shared" si="5"/>
        <v>14508.886490999999</v>
      </c>
      <c r="F35" s="1">
        <f t="shared" si="5"/>
        <v>14509.086491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56600.716640999992</v>
      </c>
      <c r="E36" s="1">
        <f t="shared" si="6"/>
        <v>114893.665071</v>
      </c>
      <c r="F36" s="1">
        <f t="shared" si="6"/>
        <v>155993.03830099999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33577.429927999998</v>
      </c>
      <c r="F37" s="1">
        <f t="shared" si="7"/>
        <v>76535.51264999999</v>
      </c>
    </row>
    <row r="38" spans="2:6" x14ac:dyDescent="0.25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662</v>
      </c>
      <c r="C39" s="1">
        <f>C25</f>
        <v>0</v>
      </c>
      <c r="D39" s="1">
        <f>D25</f>
        <v>16763.920232</v>
      </c>
      <c r="E39" s="1">
        <f>E25</f>
        <v>41558.508150000001</v>
      </c>
      <c r="F39" s="1">
        <f>F25</f>
        <v>69828.796359999993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2370.7999999999884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5701.2999999999993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6683.913571000001</v>
      </c>
      <c r="E47" s="18">
        <f>SUM(PLANEL_Pot_anual!S32:AB32)</f>
        <v>8125.7999999999993</v>
      </c>
      <c r="F47" s="18">
        <f>SUM(PLANEL_Pot_anual!AC32:AL32)</f>
        <v>7661.848826999998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2145.3634519999996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50044.556640999988</v>
      </c>
      <c r="E58" s="30">
        <f>SUM(PLANEL_Pot_anual!S42:AB42)</f>
        <v>58292.948430000004</v>
      </c>
      <c r="F58" s="30">
        <f>SUM(PLANEL_Pot_anual!AC42:AL42)</f>
        <v>41099.373229999997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27224.413667999997</v>
      </c>
      <c r="F61" s="26">
        <f>SUM(PLANEL_Pot_anual!AC45:AL45)</f>
        <v>42958.082721999992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16763.920232</v>
      </c>
      <c r="E64" s="32">
        <f>SUM(PLANEL_Pot_anual!S48:AB48)</f>
        <v>24794.587918000001</v>
      </c>
      <c r="F64" s="32">
        <f>SUM(PLANEL_Pot_anual!AC48:AL48)</f>
        <v>28270.288209999992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110195.37615599998</v>
      </c>
      <c r="E65" s="28">
        <f>SUM(PLANEL_Pot_anual!S49:AB49)</f>
        <v>118897.20563500002</v>
      </c>
      <c r="F65" s="28">
        <f>SUM(PLANEL_Pot_anual!AC49:AL49)</f>
        <v>119723.79298899998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25">
      <c r="B69" s="16" t="s">
        <v>244</v>
      </c>
      <c r="C69" s="1">
        <f>C44+C45</f>
        <v>0</v>
      </c>
      <c r="D69" s="1">
        <f t="shared" ref="D69:F69" si="9">D44+D45</f>
        <v>32562.669000000005</v>
      </c>
      <c r="E69" s="1">
        <f t="shared" si="9"/>
        <v>2370.7999999999884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2509.1634519999998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50044.556640999988</v>
      </c>
      <c r="E75" s="1">
        <f t="shared" si="15"/>
        <v>58292.948430000004</v>
      </c>
      <c r="F75" s="1">
        <f t="shared" si="15"/>
        <v>41099.373229999997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27224.413667999997</v>
      </c>
      <c r="F76" s="1">
        <f t="shared" si="16"/>
        <v>42958.082721999992</v>
      </c>
    </row>
    <row r="77" spans="2:6" x14ac:dyDescent="0.25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662</v>
      </c>
      <c r="C78" s="1">
        <f>C64</f>
        <v>0</v>
      </c>
      <c r="D78" s="1">
        <f>D64</f>
        <v>16763.920232</v>
      </c>
      <c r="E78" s="1">
        <f>E64</f>
        <v>24794.587918000001</v>
      </c>
      <c r="F78" s="1">
        <f>F64</f>
        <v>28270.288209999992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46081.654690000003</v>
      </c>
      <c r="D83" s="95">
        <f>Planel_GerMed_Anual!R4</f>
        <v>62762.237950000002</v>
      </c>
      <c r="E83" s="95">
        <f>Planel_GerMed_Anual!AB4</f>
        <v>63907.287839999997</v>
      </c>
      <c r="F83" s="95">
        <f>Planel_GerMed_Anual!AL4</f>
        <v>63703.434079999999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5394.79385</v>
      </c>
      <c r="E84" s="95">
        <f>Planel_GerMed_Anual!AB5</f>
        <v>5634.4088300000003</v>
      </c>
      <c r="F84" s="95">
        <f>Planel_GerMed_Anual!AL5</f>
        <v>5620.460626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5104.5169670000005</v>
      </c>
      <c r="E86" s="18">
        <f>Planel_GerMed_Anual!AB7</f>
        <v>6661.8384095000001</v>
      </c>
      <c r="F86" s="18">
        <f>Planel_GerMed_Anual!AL7</f>
        <v>10516.569309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4286.8868179999999</v>
      </c>
      <c r="E94" s="24">
        <f>Planel_GerMed_Anual!AB14</f>
        <v>4319.2653436999999</v>
      </c>
      <c r="F94" s="24">
        <f>Planel_GerMed_Anual!AL14</f>
        <v>4437.3157726999998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314.37817319999999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25699.141480500002</v>
      </c>
      <c r="E97" s="30">
        <f>Planel_GerMed_Anual!AB17</f>
        <v>51957.979708419996</v>
      </c>
      <c r="F97" s="30">
        <f>Planel_GerMed_Anual!AL17</f>
        <v>70714.664861999991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9446.1926349999994</v>
      </c>
      <c r="F100" s="26">
        <f>Planel_GerMed_Anual!AL20</f>
        <v>21531.403609000001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65833.832573196007</v>
      </c>
      <c r="D104" s="28">
        <f>Planel_GerMed_Anual!R24</f>
        <v>109672.58088590001</v>
      </c>
      <c r="E104" s="28">
        <f>Planel_GerMed_Anual!AB24</f>
        <v>145923.44368852</v>
      </c>
      <c r="F104" s="28">
        <f>Planel_GerMed_Anual!AL24</f>
        <v>180004.07392279999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244</v>
      </c>
      <c r="C108" s="1">
        <f>C83+C84</f>
        <v>48825.629983999999</v>
      </c>
      <c r="D108" s="1">
        <f t="shared" ref="D108:F108" si="18">D83+D84</f>
        <v>68157.031799999997</v>
      </c>
      <c r="E108" s="1">
        <f t="shared" si="18"/>
        <v>69541.696670000005</v>
      </c>
      <c r="F108" s="1">
        <f t="shared" si="18"/>
        <v>69323.894705999992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57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4931.6918879000004</v>
      </c>
      <c r="E113" s="1">
        <f t="shared" si="23"/>
        <v>4633.6435168999997</v>
      </c>
      <c r="F113" s="1">
        <f t="shared" si="23"/>
        <v>4437.3157726999998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25699.141480500002</v>
      </c>
      <c r="E114" s="1">
        <f t="shared" si="24"/>
        <v>51957.979708419996</v>
      </c>
      <c r="F114" s="1">
        <f t="shared" si="24"/>
        <v>70714.664861999991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9446.1926349999994</v>
      </c>
      <c r="F115" s="1">
        <f t="shared" si="25"/>
        <v>21531.403609000001</v>
      </c>
    </row>
    <row r="116" spans="2:6" x14ac:dyDescent="0.25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244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57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662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22.02340804</v>
      </c>
      <c r="E161" s="1">
        <f>Planel_CO2_total_Anual!AB4</f>
        <v>23.779213710000001</v>
      </c>
      <c r="F161" s="1">
        <f>Planel_CO2_total_Anual!AL4</f>
        <v>34.282530999999999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35.074917460000002</v>
      </c>
      <c r="E162" s="102">
        <f>Planel_CO2_total_Anual!AB5</f>
        <v>39.438859379999997</v>
      </c>
      <c r="F162" s="102">
        <f>Planel_CO2_total_Anual!AL5</f>
        <v>50.063698670000001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22.489857394520548</v>
      </c>
      <c r="E167" s="1">
        <f>'Resumo Gás Natural'!AB39</f>
        <v>28.251992136986299</v>
      </c>
      <c r="F167" s="1">
        <f>'Resumo Gás Natural'!AL39</f>
        <v>44.858636712328767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40.550073342465751</v>
      </c>
      <c r="E168" s="102">
        <f>'Resumo Gás Natural'!AB40</f>
        <v>48.165844493150686</v>
      </c>
      <c r="F168" s="102">
        <f>'Resumo Gás Natural'!AL40</f>
        <v>68.98695498630137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684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655</v>
      </c>
      <c r="C176" s="271">
        <f>output_Status!B7/1000</f>
        <v>602.40940182195789</v>
      </c>
      <c r="D176" s="1">
        <f>C176*(1+Planel_BD_constantes!$B$3)^($D$175-$C$175)</f>
        <v>758.86235238794234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M21" sqref="M21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685</v>
      </c>
      <c r="F1" s="274">
        <f>C188</f>
        <v>702.25514325492691</v>
      </c>
      <c r="H1" s="255" t="s">
        <v>686</v>
      </c>
      <c r="I1" s="256">
        <f>D188</f>
        <v>823.86235238794234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11201.325999999999</v>
      </c>
      <c r="F6" s="95">
        <f>PLANEL_Pot_anual!AL5</f>
        <v>11201.325999999999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700</v>
      </c>
      <c r="C8" s="18">
        <f>PLANEL_Pot_anual!C7</f>
        <v>11242.2</v>
      </c>
      <c r="D8" s="18">
        <f>PLANEL_Pot_anual!R7</f>
        <v>17926.113571000002</v>
      </c>
      <c r="E8" s="18">
        <f>PLANEL_Pot_anual!AB7</f>
        <v>26051.913571000001</v>
      </c>
      <c r="F8" s="18">
        <f>PLANEL_Pot_anual!AL7</f>
        <v>33713.762397999999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13814.830872</v>
      </c>
      <c r="E16" s="24">
        <f>PLANEL_Pot_anual!AB14</f>
        <v>14123.086491</v>
      </c>
      <c r="F16" s="24">
        <f>PLANEL_Pot_anual!AL14</f>
        <v>14509.086491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56600.716640999992</v>
      </c>
      <c r="E19" s="30">
        <f>PLANEL_Pot_anual!AB17</f>
        <v>114893.665071</v>
      </c>
      <c r="F19" s="30">
        <f>PLANEL_Pot_anual!AL17</f>
        <v>155993.03830099999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33577.429927999998</v>
      </c>
      <c r="F22" s="26">
        <f>PLANEL_Pot_anual!AL20</f>
        <v>76535.51264999999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16763.920232</v>
      </c>
      <c r="E25" s="32">
        <f>PLANEL_Pot_anual!AB23</f>
        <v>41558.508150000001</v>
      </c>
      <c r="F25" s="32">
        <f>PLANEL_Pot_anual!AL23</f>
        <v>69828.796359999993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259756.92856834194</v>
      </c>
      <c r="E30" s="28">
        <f>PLANEL_Pot_anual!AB24+SUM(E26:E29)</f>
        <v>392713.86588095513</v>
      </c>
      <c r="F30" s="28">
        <f>PLANEL_Pot_anual!AL24+SUM(F26:F29)</f>
        <v>534596.83208567637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244</v>
      </c>
      <c r="C34" s="1">
        <f>C5+C6</f>
        <v>95236.517999999996</v>
      </c>
      <c r="D34" s="1">
        <f>D5+D6</f>
        <v>127799.18700000001</v>
      </c>
      <c r="E34" s="1">
        <f>E5+E6</f>
        <v>130169.98699999999</v>
      </c>
      <c r="F34" s="1">
        <f>F5+F6</f>
        <v>130243.98699999999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17926.113571000002</v>
      </c>
      <c r="E35" s="1">
        <f t="shared" si="0"/>
        <v>26051.913571000001</v>
      </c>
      <c r="F35" s="1">
        <f t="shared" si="0"/>
        <v>33713.762397999999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14508.830872</v>
      </c>
      <c r="E39" s="1">
        <f>E16+E17</f>
        <v>14508.886490999999</v>
      </c>
      <c r="F39" s="1">
        <f>F16+F17</f>
        <v>14509.086491</v>
      </c>
    </row>
    <row r="40" spans="2:6" x14ac:dyDescent="0.25">
      <c r="B40" s="16" t="s">
        <v>7</v>
      </c>
      <c r="C40" s="1">
        <f>C19+C20</f>
        <v>6556.16</v>
      </c>
      <c r="D40" s="1">
        <f>D19+D20</f>
        <v>56600.716640999992</v>
      </c>
      <c r="E40" s="1">
        <f>E19+E20</f>
        <v>114893.665071</v>
      </c>
      <c r="F40" s="1">
        <f>F19+F20</f>
        <v>155993.03830099999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33577.429927999998</v>
      </c>
      <c r="F41" s="1">
        <f>F22+F23</f>
        <v>76535.51264999999</v>
      </c>
    </row>
    <row r="42" spans="2:6" x14ac:dyDescent="0.25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662</v>
      </c>
      <c r="C43" s="1">
        <f t="shared" si="2"/>
        <v>0</v>
      </c>
      <c r="D43" s="1">
        <f t="shared" si="2"/>
        <v>16763.920232</v>
      </c>
      <c r="E43" s="1">
        <f t="shared" si="2"/>
        <v>41558.508150000001</v>
      </c>
      <c r="F43" s="1">
        <f t="shared" si="2"/>
        <v>69828.796359999993</v>
      </c>
    </row>
    <row r="44" spans="2:6" x14ac:dyDescent="0.25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259756.92856834194</v>
      </c>
      <c r="E45" s="28">
        <f>SUM(E34:E44)</f>
        <v>392713.86588095513</v>
      </c>
      <c r="F45" s="28">
        <f>SUM(F34:F44)</f>
        <v>534596.83208567637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2370.7999999999884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5701.2999999999993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6683.913571000001</v>
      </c>
      <c r="E52" s="18">
        <f>SUM(PLANEL_Pot_anual!S32:AB32)</f>
        <v>8125.7999999999993</v>
      </c>
      <c r="F52" s="18">
        <f>SUM(PLANEL_Pot_anual!AC32:AL32)</f>
        <v>7661.848826999998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2145.3634519999996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50044.556640999988</v>
      </c>
      <c r="E63" s="30">
        <f>SUM(PLANEL_Pot_anual!S42:AB42)</f>
        <v>58292.948430000004</v>
      </c>
      <c r="F63" s="30">
        <f>SUM(PLANEL_Pot_anual!AC42:AL42)</f>
        <v>41099.373229999997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27224.413667999997</v>
      </c>
      <c r="F66" s="26">
        <f>SUM(PLANEL_Pot_anual!AC45:AL45)</f>
        <v>42958.082721999992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16763.920232</v>
      </c>
      <c r="E69" s="32">
        <f>SUM(PLANEL_Pot_anual!S48:AB48)</f>
        <v>24794.587918000001</v>
      </c>
      <c r="F69" s="32">
        <f>SUM(PLANEL_Pot_anual!AC48:AL48)</f>
        <v>28270.288209999992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123847.07981834197</v>
      </c>
      <c r="E74" s="28">
        <f>SUM(PLANEL_Pot_anual!S49:AB49)+SUM(E70:E73)</f>
        <v>132956.93731261315</v>
      </c>
      <c r="F74" s="28">
        <f>SUM(PLANEL_Pot_anual!AC49:AL49)+SUM(F70:F73)</f>
        <v>141882.96620472128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25">
      <c r="B78" s="16" t="s">
        <v>244</v>
      </c>
      <c r="C78" s="1">
        <f>C49+C50</f>
        <v>0</v>
      </c>
      <c r="D78" s="1">
        <f>D49+D50</f>
        <v>32562.669000000005</v>
      </c>
      <c r="E78" s="1">
        <f>E49+E50</f>
        <v>2370.7999999999884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6683.913571000001</v>
      </c>
      <c r="E79" s="1">
        <f t="shared" si="8"/>
        <v>8125.7999999999993</v>
      </c>
      <c r="F79" s="1">
        <f t="shared" si="8"/>
        <v>7661.848826999998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2509.1634519999998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50044.556640999988</v>
      </c>
      <c r="E84" s="1">
        <f t="shared" si="12"/>
        <v>58292.948430000004</v>
      </c>
      <c r="F84" s="1">
        <f t="shared" si="12"/>
        <v>41099.373229999997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27224.413667999997</v>
      </c>
      <c r="F85" s="1">
        <f t="shared" si="13"/>
        <v>42958.082721999992</v>
      </c>
    </row>
    <row r="86" spans="2:6" x14ac:dyDescent="0.25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662</v>
      </c>
      <c r="C87" s="1">
        <f>C69</f>
        <v>0</v>
      </c>
      <c r="D87" s="1">
        <f>D69</f>
        <v>16763.920232</v>
      </c>
      <c r="E87" s="1">
        <f>E69</f>
        <v>24794.587918000001</v>
      </c>
      <c r="F87" s="1">
        <f>F69</f>
        <v>28270.288209999992</v>
      </c>
    </row>
    <row r="88" spans="2:6" x14ac:dyDescent="0.25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123847.07981834197</v>
      </c>
      <c r="E89" s="28">
        <f t="shared" si="16"/>
        <v>132956.93731261312</v>
      </c>
      <c r="F89" s="28">
        <f t="shared" si="16"/>
        <v>141882.96620472128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46081.654690000003</v>
      </c>
      <c r="D93" s="95">
        <f>Planel_GerMed_Anual!R4</f>
        <v>62762.237950000002</v>
      </c>
      <c r="E93" s="95">
        <f>Planel_GerMed_Anual!AB4</f>
        <v>63907.287839999997</v>
      </c>
      <c r="F93" s="95">
        <f>Planel_GerMed_Anual!AL4</f>
        <v>63703.434079999999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5394.79385</v>
      </c>
      <c r="E94" s="95">
        <f>Planel_GerMed_Anual!AB5</f>
        <v>5634.4088300000003</v>
      </c>
      <c r="F94" s="95">
        <f>Planel_GerMed_Anual!AL5</f>
        <v>5620.460626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5104.5169670000005</v>
      </c>
      <c r="E96" s="18">
        <f>Planel_GerMed_Anual!AB7</f>
        <v>6661.8384095000001</v>
      </c>
      <c r="F96" s="18">
        <f>Planel_GerMed_Anual!AL7</f>
        <v>10516.569309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4286.8868179999999</v>
      </c>
      <c r="E104" s="24">
        <f>Planel_GerMed_Anual!AB14</f>
        <v>4319.2653436999999</v>
      </c>
      <c r="F104" s="24">
        <f>Planel_GerMed_Anual!AL14</f>
        <v>4437.3157726999998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314.37817319999999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25699.141480500002</v>
      </c>
      <c r="E107" s="30">
        <f>Planel_GerMed_Anual!AB17</f>
        <v>51957.979708419996</v>
      </c>
      <c r="F107" s="30">
        <f>Planel_GerMed_Anual!AL17</f>
        <v>70714.664861999991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9446.1926349999994</v>
      </c>
      <c r="F110" s="26">
        <f>Planel_GerMed_Anual!AL20</f>
        <v>21531.403609000001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65835.448826784079</v>
      </c>
      <c r="D118" s="28">
        <f>Planel_GerMed_Anual!R24+SUM(D114:D117)</f>
        <v>112687.33622757842</v>
      </c>
      <c r="E118" s="28">
        <f>Planel_GerMed_Anual!AB24+SUM(E114:E117)</f>
        <v>152262.28862600532</v>
      </c>
      <c r="F118" s="28">
        <f>Planel_GerMed_Anual!AL24+SUM(F114:F117)</f>
        <v>191467.61539603371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244</v>
      </c>
      <c r="C122" s="1">
        <f>C93+C94</f>
        <v>48825.629983999999</v>
      </c>
      <c r="D122" s="1">
        <f>D93+D94</f>
        <v>68157.031799999997</v>
      </c>
      <c r="E122" s="1">
        <f>E93+E94</f>
        <v>69541.696670000005</v>
      </c>
      <c r="F122" s="1">
        <f>F93+F94</f>
        <v>69323.894705999992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5104.5169670000005</v>
      </c>
      <c r="E123" s="1">
        <f t="shared" si="17"/>
        <v>6661.8384095000001</v>
      </c>
      <c r="F123" s="1">
        <f t="shared" si="17"/>
        <v>10516.569309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57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4931.6918879000004</v>
      </c>
      <c r="E127" s="1">
        <f t="shared" si="20"/>
        <v>4633.6435168999997</v>
      </c>
      <c r="F127" s="1">
        <f t="shared" si="20"/>
        <v>4437.3157726999998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25699.141480500002</v>
      </c>
      <c r="E128" s="1">
        <f t="shared" si="21"/>
        <v>51957.979708419996</v>
      </c>
      <c r="F128" s="1">
        <f t="shared" si="21"/>
        <v>70714.664861999991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9446.1926349999994</v>
      </c>
      <c r="F129" s="1">
        <f t="shared" si="22"/>
        <v>21531.403609000001</v>
      </c>
    </row>
    <row r="130" spans="2:6" x14ac:dyDescent="0.25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65835.448826784079</v>
      </c>
      <c r="D133" s="28">
        <f t="shared" ref="D133:F133" si="25">SUM(D122:D132)</f>
        <v>112687.33622757842</v>
      </c>
      <c r="E133" s="28">
        <f t="shared" si="25"/>
        <v>152262.28862600532</v>
      </c>
      <c r="F133" s="28">
        <f t="shared" si="25"/>
        <v>191467.61539603371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244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57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662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22.02340804</v>
      </c>
      <c r="E171" s="1">
        <f>Planel_CO2_total_Anual!AB4</f>
        <v>23.779213710000001</v>
      </c>
      <c r="F171" s="1">
        <f>Planel_CO2_total_Anual!AL4</f>
        <v>34.282530999999999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35.074917460000002</v>
      </c>
      <c r="E172" s="102">
        <f>Planel_CO2_total_Anual!AB5</f>
        <v>39.438859379999997</v>
      </c>
      <c r="F172" s="102">
        <f>Planel_CO2_total_Anual!AL5</f>
        <v>50.063698670000001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22.489857394520548</v>
      </c>
      <c r="E177" s="1">
        <f>'Resumo Gás Natural'!AB39</f>
        <v>28.251992136986299</v>
      </c>
      <c r="F177" s="1">
        <f>'Resumo Gás Natural'!AL39</f>
        <v>44.858636712328767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40.550073342465751</v>
      </c>
      <c r="E178" s="102">
        <f>'Resumo Gás Natural'!AB40</f>
        <v>48.165844493150686</v>
      </c>
      <c r="F178" s="102">
        <f>'Resumo Gás Natural'!AL40</f>
        <v>68.98695498630137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684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655</v>
      </c>
      <c r="C186" s="271">
        <f>output_Status!B7/1000</f>
        <v>602.40940182195789</v>
      </c>
      <c r="D186" s="1">
        <f>C186*(1+Planel_BD_constantes!$B$3)^($D$185-$C$185)</f>
        <v>758.86235238794234</v>
      </c>
    </row>
    <row r="187" spans="2:6" x14ac:dyDescent="0.25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702.25514325492691</v>
      </c>
      <c r="D188" s="28">
        <f>SUM(D186:D187)</f>
        <v>823.86235238794234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10448.7806</v>
      </c>
      <c r="N5" s="5">
        <v>11160.62752</v>
      </c>
      <c r="O5" s="5">
        <v>11160.62752</v>
      </c>
      <c r="P5" s="5">
        <v>4817.3927739999999</v>
      </c>
      <c r="Q5" s="5">
        <v>4817.3927739999999</v>
      </c>
      <c r="R5" s="5">
        <v>4817.3927739999999</v>
      </c>
      <c r="S5" s="5">
        <v>4817.3927739999999</v>
      </c>
      <c r="T5" s="5">
        <v>4817.3927739999999</v>
      </c>
      <c r="U5" s="5">
        <v>4817.3927739999999</v>
      </c>
      <c r="V5" s="5">
        <v>4817.3927739999999</v>
      </c>
      <c r="W5" s="5">
        <v>1917.5068739999999</v>
      </c>
      <c r="X5" s="5">
        <v>1917.5068739999999</v>
      </c>
      <c r="Y5" s="5">
        <v>1917.5068739999999</v>
      </c>
      <c r="Z5" s="5">
        <v>1917.5068739999999</v>
      </c>
      <c r="AA5" s="5">
        <v>1917.5068739999999</v>
      </c>
      <c r="AB5" s="5">
        <v>1114.086491</v>
      </c>
      <c r="AC5" s="5">
        <v>1114.086491</v>
      </c>
      <c r="AD5" s="5">
        <v>1114.086491</v>
      </c>
      <c r="AE5" s="5">
        <v>1114.086491</v>
      </c>
      <c r="AF5" s="5">
        <v>1114.086491</v>
      </c>
      <c r="AG5" s="5">
        <v>1114.086491</v>
      </c>
      <c r="AH5" s="5">
        <v>1114.086491</v>
      </c>
      <c r="AI5" s="5">
        <v>1114.086491</v>
      </c>
      <c r="AJ5" s="5">
        <v>1114.086491</v>
      </c>
      <c r="AK5" s="5">
        <v>1114.086491</v>
      </c>
      <c r="AL5" s="5">
        <v>1114.086491</v>
      </c>
      <c r="AM5" s="5">
        <v>1114.086491</v>
      </c>
      <c r="AN5" s="5">
        <v>1114.086491</v>
      </c>
      <c r="AO5" s="5">
        <v>1114.086491</v>
      </c>
      <c r="AP5" s="5">
        <v>1114.086491</v>
      </c>
    </row>
    <row r="6" spans="1:43" s="4" customFormat="1" ht="11.25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13072.604509999999</v>
      </c>
      <c r="N16" s="38">
        <v>13784.451440000001</v>
      </c>
      <c r="O16" s="38">
        <v>13784.451440000001</v>
      </c>
      <c r="P16" s="38">
        <v>5958.8308720000005</v>
      </c>
      <c r="Q16" s="38">
        <v>5958.8308720000005</v>
      </c>
      <c r="R16" s="38">
        <v>5958.8308720000005</v>
      </c>
      <c r="S16" s="38">
        <v>5958.8308720000005</v>
      </c>
      <c r="T16" s="38">
        <v>5958.8308720000005</v>
      </c>
      <c r="U16" s="38">
        <v>5958.8308720000005</v>
      </c>
      <c r="V16" s="38">
        <v>5958.8308720000005</v>
      </c>
      <c r="W16" s="38">
        <v>2322.9248739999998</v>
      </c>
      <c r="X16" s="38">
        <v>2322.9248739999998</v>
      </c>
      <c r="Y16" s="38">
        <v>2322.9248739999998</v>
      </c>
      <c r="Z16" s="38">
        <v>2322.9248739999998</v>
      </c>
      <c r="AA16" s="38">
        <v>2322.9248739999998</v>
      </c>
      <c r="AB16" s="38">
        <v>1114.086491</v>
      </c>
      <c r="AC16" s="38">
        <v>1114.086491</v>
      </c>
      <c r="AD16" s="38">
        <v>1114.086491</v>
      </c>
      <c r="AE16" s="38">
        <v>1114.086491</v>
      </c>
      <c r="AF16" s="38">
        <v>1114.086491</v>
      </c>
      <c r="AG16" s="38">
        <v>1114.086491</v>
      </c>
      <c r="AH16" s="38">
        <v>1114.086491</v>
      </c>
      <c r="AI16" s="38">
        <v>1114.086491</v>
      </c>
      <c r="AJ16" s="38">
        <v>1114.086491</v>
      </c>
      <c r="AK16" s="38">
        <v>1114.086491</v>
      </c>
      <c r="AL16" s="38">
        <v>1114.086491</v>
      </c>
      <c r="AM16" s="38">
        <v>1114.086491</v>
      </c>
      <c r="AN16" s="38">
        <v>1114.086491</v>
      </c>
      <c r="AO16" s="38">
        <v>1114.086491</v>
      </c>
      <c r="AP16" s="38">
        <v>1114.086491</v>
      </c>
      <c r="AQ16" s="5">
        <v>6070.973</v>
      </c>
    </row>
    <row r="17" spans="2:43" s="4" customFormat="1" ht="11.25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762</v>
      </c>
      <c r="C82" s="4" t="s">
        <v>41</v>
      </c>
    </row>
    <row r="83" spans="2:43" s="4" customFormat="1" ht="11.25" x14ac:dyDescent="0.2">
      <c r="B83" s="4" t="s">
        <v>762</v>
      </c>
      <c r="C83" s="4" t="s">
        <v>42</v>
      </c>
    </row>
    <row r="84" spans="2:43" s="4" customFormat="1" ht="11.25" x14ac:dyDescent="0.2">
      <c r="B84" s="4" t="s">
        <v>762</v>
      </c>
      <c r="C84" s="4" t="s">
        <v>43</v>
      </c>
    </row>
    <row r="85" spans="2:43" s="4" customFormat="1" ht="11.25" x14ac:dyDescent="0.2">
      <c r="B85" s="10" t="s">
        <v>762</v>
      </c>
      <c r="C85" s="4" t="s">
        <v>44</v>
      </c>
    </row>
    <row r="86" spans="2:43" s="4" customFormat="1" ht="11.25" x14ac:dyDescent="0.2">
      <c r="B86" s="4" t="s">
        <v>762</v>
      </c>
      <c r="C86" s="4" t="s">
        <v>45</v>
      </c>
    </row>
    <row r="87" spans="2:43" s="4" customFormat="1" ht="11.25" x14ac:dyDescent="0.2">
      <c r="B87" s="4" t="s">
        <v>762</v>
      </c>
      <c r="C87" s="4" t="s">
        <v>46</v>
      </c>
    </row>
    <row r="88" spans="2:43" s="4" customFormat="1" ht="11.25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1426.395808</v>
      </c>
      <c r="Q89" s="5">
        <v>4175.4166889999997</v>
      </c>
      <c r="R89" s="5">
        <v>5739.4996780000001</v>
      </c>
      <c r="S89" s="5">
        <v>9401.9982600000003</v>
      </c>
      <c r="T89" s="5">
        <v>10553.839690000001</v>
      </c>
      <c r="U89" s="5">
        <v>11121.54112</v>
      </c>
      <c r="V89" s="5">
        <v>11121.54112</v>
      </c>
      <c r="W89" s="5">
        <v>11121.54112</v>
      </c>
      <c r="X89" s="5">
        <v>11121.54112</v>
      </c>
      <c r="Y89" s="5">
        <v>11121.54112</v>
      </c>
      <c r="Z89" s="5">
        <v>11121.54112</v>
      </c>
      <c r="AA89" s="5">
        <v>11121.54112</v>
      </c>
      <c r="AB89" s="5">
        <v>11121.54112</v>
      </c>
      <c r="AC89" s="5">
        <v>11121.54112</v>
      </c>
      <c r="AD89" s="5">
        <v>11121.54112</v>
      </c>
      <c r="AE89" s="5">
        <v>11121.54112</v>
      </c>
      <c r="AF89" s="5">
        <v>11121.54112</v>
      </c>
      <c r="AG89" s="5">
        <v>11121.54112</v>
      </c>
      <c r="AH89" s="5">
        <v>11121.54112</v>
      </c>
      <c r="AI89" s="5">
        <v>11121.54112</v>
      </c>
      <c r="AJ89" s="5">
        <v>11121.54112</v>
      </c>
      <c r="AK89" s="5">
        <v>11121.54112</v>
      </c>
      <c r="AL89" s="5">
        <v>11121.54112</v>
      </c>
      <c r="AM89" s="5">
        <v>11121.54112</v>
      </c>
      <c r="AN89" s="5">
        <v>11121.54112</v>
      </c>
      <c r="AO89" s="5">
        <v>11121.54112</v>
      </c>
      <c r="AP89" s="5">
        <v>11121.54112</v>
      </c>
    </row>
    <row r="90" spans="2:43" s="4" customFormat="1" ht="11.25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>
        <v>159.77959619999999</v>
      </c>
      <c r="Q90" s="5">
        <v>1680.5372689999999</v>
      </c>
      <c r="R90" s="5">
        <v>1680.5372689999999</v>
      </c>
      <c r="S90" s="5">
        <v>1680.5372689999999</v>
      </c>
      <c r="T90" s="5">
        <v>1680.5372689999999</v>
      </c>
      <c r="U90" s="5">
        <v>3074.3013700000001</v>
      </c>
      <c r="V90" s="5">
        <v>3074.3013700000001</v>
      </c>
      <c r="W90" s="5">
        <v>3074.3013700000001</v>
      </c>
      <c r="X90" s="5">
        <v>3074.3013700000001</v>
      </c>
      <c r="Y90" s="5">
        <v>3074.3013700000001</v>
      </c>
      <c r="Z90" s="5">
        <v>3074.3013700000001</v>
      </c>
      <c r="AA90" s="5">
        <v>3074.3013700000001</v>
      </c>
      <c r="AB90" s="5">
        <v>3074.3013700000001</v>
      </c>
      <c r="AC90" s="5">
        <v>3074.3013700000001</v>
      </c>
      <c r="AD90" s="5">
        <v>3074.3013700000001</v>
      </c>
      <c r="AE90" s="5">
        <v>3074.3013700000001</v>
      </c>
      <c r="AF90" s="5">
        <v>3074.3013700000001</v>
      </c>
      <c r="AG90" s="5">
        <v>3074.3013700000001</v>
      </c>
      <c r="AH90" s="5">
        <v>3074.3013700000001</v>
      </c>
      <c r="AI90" s="5">
        <v>3074.3013700000001</v>
      </c>
      <c r="AJ90" s="5">
        <v>3074.3013700000001</v>
      </c>
      <c r="AK90" s="5">
        <v>3074.3013700000001</v>
      </c>
      <c r="AL90" s="5">
        <v>3074.3013700000001</v>
      </c>
      <c r="AM90" s="5">
        <v>3074.3013700000001</v>
      </c>
      <c r="AN90" s="5">
        <v>3074.3013700000001</v>
      </c>
      <c r="AO90" s="5">
        <v>3074.3013700000001</v>
      </c>
      <c r="AP90" s="5">
        <v>3074.3013700000001</v>
      </c>
    </row>
    <row r="91" spans="2:43" s="4" customFormat="1" ht="11.25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1586.1754040000001</v>
      </c>
      <c r="Q100" s="38">
        <v>5855.9539590000004</v>
      </c>
      <c r="R100" s="38">
        <v>7420.0369469999996</v>
      </c>
      <c r="S100" s="38">
        <v>11082.535529999999</v>
      </c>
      <c r="T100" s="38">
        <v>12234.37696</v>
      </c>
      <c r="U100" s="38">
        <v>14195.842490000001</v>
      </c>
      <c r="V100" s="38">
        <v>14195.842490000001</v>
      </c>
      <c r="W100" s="38">
        <v>14195.842490000001</v>
      </c>
      <c r="X100" s="38">
        <v>14195.842490000001</v>
      </c>
      <c r="Y100" s="38">
        <v>14195.842490000001</v>
      </c>
      <c r="Z100" s="38">
        <v>14195.842490000001</v>
      </c>
      <c r="AA100" s="38">
        <v>14195.842490000001</v>
      </c>
      <c r="AB100" s="38">
        <v>14195.842490000001</v>
      </c>
      <c r="AC100" s="38">
        <v>14195.842490000001</v>
      </c>
      <c r="AD100" s="38">
        <v>14195.842490000001</v>
      </c>
      <c r="AE100" s="38">
        <v>14195.842490000001</v>
      </c>
      <c r="AF100" s="38">
        <v>14195.842490000001</v>
      </c>
      <c r="AG100" s="38">
        <v>14195.842490000001</v>
      </c>
      <c r="AH100" s="38">
        <v>14195.842490000001</v>
      </c>
      <c r="AI100" s="38">
        <v>14195.842490000001</v>
      </c>
      <c r="AJ100" s="38">
        <v>14195.842490000001</v>
      </c>
      <c r="AK100" s="38">
        <v>14195.842490000001</v>
      </c>
      <c r="AL100" s="38">
        <v>14195.842490000001</v>
      </c>
      <c r="AM100" s="38">
        <v>14195.842490000001</v>
      </c>
      <c r="AN100" s="38">
        <v>14195.842490000001</v>
      </c>
      <c r="AO100" s="38">
        <v>14195.842490000001</v>
      </c>
      <c r="AP100" s="38">
        <v>14195.842490000001</v>
      </c>
      <c r="AQ100" s="5">
        <v>96411.055729999993</v>
      </c>
    </row>
    <row r="101" spans="1:48" s="4" customFormat="1" ht="11.25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>
        <v>1193.66038</v>
      </c>
      <c r="O102" s="5">
        <v>1193.66038</v>
      </c>
      <c r="P102" s="5">
        <v>1215.521575</v>
      </c>
      <c r="Q102" s="5">
        <v>1215.521575</v>
      </c>
      <c r="R102" s="5">
        <v>1603.7500950000001</v>
      </c>
      <c r="S102" s="5">
        <v>2773.6241759999998</v>
      </c>
      <c r="T102" s="5">
        <v>2801.9238110000001</v>
      </c>
      <c r="U102" s="5">
        <v>2801.9238110000001</v>
      </c>
      <c r="V102" s="5">
        <v>2801.9238110000001</v>
      </c>
      <c r="W102" s="5">
        <v>2801.9238110000001</v>
      </c>
      <c r="X102" s="5">
        <v>2801.9238110000001</v>
      </c>
      <c r="Y102" s="5">
        <v>2801.9238110000001</v>
      </c>
      <c r="Z102" s="5">
        <v>2801.9238110000001</v>
      </c>
      <c r="AA102" s="5">
        <v>2801.9238110000001</v>
      </c>
      <c r="AB102" s="5">
        <v>2801.9238110000001</v>
      </c>
      <c r="AC102" s="5">
        <v>2801.9238110000001</v>
      </c>
      <c r="AD102" s="5">
        <v>2801.9238110000001</v>
      </c>
      <c r="AE102" s="5">
        <v>2801.9238110000001</v>
      </c>
      <c r="AF102" s="5">
        <v>2801.9238110000001</v>
      </c>
      <c r="AG102" s="5">
        <v>2801.9238110000001</v>
      </c>
      <c r="AH102" s="5">
        <v>2801.9238110000001</v>
      </c>
      <c r="AI102" s="5">
        <v>2801.9238110000001</v>
      </c>
      <c r="AJ102" s="5">
        <v>2801.9238110000001</v>
      </c>
      <c r="AK102" s="5">
        <v>2801.9238110000001</v>
      </c>
      <c r="AL102" s="5">
        <v>2801.9238110000001</v>
      </c>
      <c r="AM102" s="5">
        <v>2801.9238110000001</v>
      </c>
      <c r="AN102" s="5">
        <v>2801.9238110000001</v>
      </c>
      <c r="AO102" s="5">
        <v>2801.9238110000001</v>
      </c>
      <c r="AP102" s="5">
        <v>2801.9238110000001</v>
      </c>
    </row>
    <row r="103" spans="1:48" s="4" customFormat="1" ht="11.25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1095.569485</v>
      </c>
      <c r="N107" s="5">
        <v>1479.5036580000001</v>
      </c>
      <c r="O107" s="5">
        <v>1479.5036580000001</v>
      </c>
      <c r="P107" s="5">
        <v>1593.0430369999999</v>
      </c>
      <c r="Q107" s="5">
        <v>1593.0430369999999</v>
      </c>
      <c r="R107" s="5">
        <v>1712.8622439999999</v>
      </c>
      <c r="S107" s="5">
        <v>1919.468701</v>
      </c>
      <c r="T107" s="5">
        <v>2007.90282</v>
      </c>
      <c r="U107" s="5">
        <v>2143.5897599999998</v>
      </c>
      <c r="V107" s="5">
        <v>2143.5897599999998</v>
      </c>
      <c r="W107" s="5">
        <v>1756.88976</v>
      </c>
      <c r="X107" s="5">
        <v>1756.88976</v>
      </c>
      <c r="Y107" s="5">
        <v>1756.88976</v>
      </c>
      <c r="Z107" s="5">
        <v>1756.88976</v>
      </c>
      <c r="AA107" s="5">
        <v>1756.88976</v>
      </c>
      <c r="AB107" s="5">
        <v>1756.88976</v>
      </c>
      <c r="AC107" s="5">
        <v>1166.0897600000001</v>
      </c>
      <c r="AD107" s="5">
        <v>1166.0897600000001</v>
      </c>
      <c r="AE107" s="5">
        <v>1166.0897600000001</v>
      </c>
      <c r="AF107" s="5">
        <v>1166.0897600000001</v>
      </c>
      <c r="AG107" s="5">
        <v>1166.0897600000001</v>
      </c>
      <c r="AH107" s="5">
        <v>1166.0897600000001</v>
      </c>
      <c r="AI107" s="5">
        <v>1166.0897600000001</v>
      </c>
      <c r="AJ107" s="5">
        <v>1166.0897600000001</v>
      </c>
      <c r="AK107" s="5">
        <v>1166.0897600000001</v>
      </c>
      <c r="AL107" s="5">
        <v>1166.0897600000001</v>
      </c>
      <c r="AM107" s="5">
        <v>1166.0897600000001</v>
      </c>
      <c r="AN107" s="5">
        <v>1166.0897600000001</v>
      </c>
      <c r="AO107" s="5">
        <v>1166.0897600000001</v>
      </c>
      <c r="AP107" s="5">
        <v>1166.0897600000001</v>
      </c>
    </row>
    <row r="108" spans="1:48" s="4" customFormat="1" ht="11.25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9167.1694850000003</v>
      </c>
      <c r="N112" s="38">
        <v>9942.3640379999997</v>
      </c>
      <c r="O112" s="38">
        <v>9855.2640379999993</v>
      </c>
      <c r="P112" s="38">
        <v>9539.2646120000009</v>
      </c>
      <c r="Q112" s="38">
        <v>6782.3646120000003</v>
      </c>
      <c r="R112" s="38">
        <v>7086.4123390000004</v>
      </c>
      <c r="S112" s="38">
        <v>8462.8928759999999</v>
      </c>
      <c r="T112" s="38">
        <v>8401.4266310000003</v>
      </c>
      <c r="U112" s="38">
        <v>8537.1135709999999</v>
      </c>
      <c r="V112" s="38">
        <v>8537.1135709999999</v>
      </c>
      <c r="W112" s="38">
        <v>7212.5135710000004</v>
      </c>
      <c r="X112" s="38">
        <v>7212.5135710000004</v>
      </c>
      <c r="Y112" s="38">
        <v>7212.5135710000004</v>
      </c>
      <c r="Z112" s="38">
        <v>6163.7135710000002</v>
      </c>
      <c r="AA112" s="38">
        <v>6163.7135710000002</v>
      </c>
      <c r="AB112" s="38">
        <v>6163.7135710000002</v>
      </c>
      <c r="AC112" s="38">
        <v>5572.913571</v>
      </c>
      <c r="AD112" s="38">
        <v>5572.913571</v>
      </c>
      <c r="AE112" s="38">
        <v>5544.913571</v>
      </c>
      <c r="AF112" s="38">
        <v>5544.913571</v>
      </c>
      <c r="AG112" s="38">
        <v>4331.2135710000002</v>
      </c>
      <c r="AH112" s="38">
        <v>4331.2135710000002</v>
      </c>
      <c r="AI112" s="38">
        <v>4331.2135710000002</v>
      </c>
      <c r="AJ112" s="38">
        <v>4331.2135710000002</v>
      </c>
      <c r="AK112" s="38">
        <v>3968.013571</v>
      </c>
      <c r="AL112" s="38">
        <v>3968.013571</v>
      </c>
      <c r="AM112" s="38">
        <v>3968.013571</v>
      </c>
      <c r="AN112" s="38">
        <v>3968.013571</v>
      </c>
      <c r="AO112" s="38">
        <v>3968.013571</v>
      </c>
      <c r="AP112" s="38">
        <v>3968.013571</v>
      </c>
      <c r="AQ112" s="5">
        <v>2620.099569</v>
      </c>
    </row>
    <row r="113" spans="1:43" s="4" customFormat="1" ht="11.25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1885.208785</v>
      </c>
      <c r="AK113" s="5">
        <v>2544.8308649999999</v>
      </c>
      <c r="AL113" s="5">
        <v>3163.3481240000001</v>
      </c>
      <c r="AM113" s="5">
        <v>3606.6138369999999</v>
      </c>
      <c r="AN113" s="5">
        <v>4118.3809259999998</v>
      </c>
      <c r="AO113" s="5">
        <v>4804.8816930000003</v>
      </c>
      <c r="AP113" s="5">
        <v>5350</v>
      </c>
    </row>
    <row r="114" spans="1:43" s="4" customFormat="1" ht="11.25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570</v>
      </c>
      <c r="AK115" s="5">
        <v>570</v>
      </c>
      <c r="AL115" s="5">
        <v>570</v>
      </c>
      <c r="AM115" s="5">
        <v>570</v>
      </c>
      <c r="AN115" s="5">
        <v>570</v>
      </c>
      <c r="AO115" s="5">
        <v>570</v>
      </c>
      <c r="AP115" s="5">
        <v>1074.7488269999999</v>
      </c>
    </row>
    <row r="116" spans="1:43" s="4" customFormat="1" ht="11.25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2455.2087849999998</v>
      </c>
      <c r="AK124" s="38">
        <v>3114.8308649999999</v>
      </c>
      <c r="AL124" s="38">
        <v>3733.3481240000001</v>
      </c>
      <c r="AM124" s="38">
        <v>4176.6138369999999</v>
      </c>
      <c r="AN124" s="38">
        <v>4688.3809259999998</v>
      </c>
      <c r="AO124" s="38">
        <v>5374.8816930000003</v>
      </c>
      <c r="AP124" s="38">
        <v>6424.7488270000003</v>
      </c>
      <c r="AQ124" s="5">
        <v>590.79999999999995</v>
      </c>
    </row>
    <row r="125" spans="1:43" s="4" customFormat="1" ht="11.25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20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20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20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20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20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20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20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20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20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20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20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20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693</v>
      </c>
      <c r="C218" s="4" t="s">
        <v>45</v>
      </c>
    </row>
    <row r="219" spans="2:43" s="4" customFormat="1" ht="11.25" x14ac:dyDescent="0.2">
      <c r="B219" s="4" t="s">
        <v>693</v>
      </c>
      <c r="C219" s="4" t="s">
        <v>46</v>
      </c>
    </row>
    <row r="220" spans="2:43" s="8" customFormat="1" ht="11.25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24</v>
      </c>
      <c r="C221" s="4" t="s">
        <v>36</v>
      </c>
    </row>
    <row r="222" spans="2:43" s="4" customFormat="1" ht="11.25" x14ac:dyDescent="0.2">
      <c r="B222" s="4" t="s">
        <v>24</v>
      </c>
      <c r="C222" s="4" t="s">
        <v>37</v>
      </c>
    </row>
    <row r="223" spans="2:43" s="4" customFormat="1" ht="11.25" x14ac:dyDescent="0.2">
      <c r="B223" s="4" t="s">
        <v>24</v>
      </c>
      <c r="C223" s="4" t="s">
        <v>38</v>
      </c>
    </row>
    <row r="224" spans="2:43" s="4" customFormat="1" ht="11.25" x14ac:dyDescent="0.2">
      <c r="B224" s="4" t="s">
        <v>24</v>
      </c>
      <c r="C224" s="4" t="s">
        <v>39</v>
      </c>
    </row>
    <row r="225" spans="2:43" s="4" customFormat="1" ht="11.25" x14ac:dyDescent="0.2">
      <c r="B225" s="4" t="s">
        <v>24</v>
      </c>
      <c r="C225" s="4" t="s">
        <v>40</v>
      </c>
    </row>
    <row r="226" spans="2:43" s="4" customFormat="1" ht="11.25" x14ac:dyDescent="0.2">
      <c r="B226" s="4" t="s">
        <v>24</v>
      </c>
      <c r="C226" s="4" t="s">
        <v>41</v>
      </c>
    </row>
    <row r="227" spans="2:43" s="4" customFormat="1" ht="11.25" x14ac:dyDescent="0.2">
      <c r="B227" s="4" t="s">
        <v>24</v>
      </c>
      <c r="C227" s="4" t="s">
        <v>42</v>
      </c>
    </row>
    <row r="228" spans="2:43" s="4" customFormat="1" ht="11.25" x14ac:dyDescent="0.2">
      <c r="B228" s="4" t="s">
        <v>24</v>
      </c>
      <c r="C228" s="4" t="s">
        <v>43</v>
      </c>
    </row>
    <row r="229" spans="2:43" s="4" customFormat="1" ht="11.25" x14ac:dyDescent="0.2">
      <c r="B229" s="4" t="s">
        <v>24</v>
      </c>
      <c r="C229" s="4" t="s">
        <v>44</v>
      </c>
    </row>
    <row r="230" spans="2:43" s="4" customFormat="1" ht="11.25" x14ac:dyDescent="0.2">
      <c r="B230" s="4" t="s">
        <v>24</v>
      </c>
      <c r="C230" s="4" t="s">
        <v>45</v>
      </c>
    </row>
    <row r="231" spans="2:43" s="4" customFormat="1" ht="11.25" x14ac:dyDescent="0.2">
      <c r="B231" s="4" t="s">
        <v>24</v>
      </c>
      <c r="C231" s="4" t="s">
        <v>46</v>
      </c>
    </row>
    <row r="232" spans="2:43" s="8" customFormat="1" ht="11.25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37167.082470000001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15873.032999999999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43</v>
      </c>
      <c r="W240" s="4">
        <v>2338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45</v>
      </c>
    </row>
    <row r="243" spans="2:43" s="4" customFormat="1" ht="11.25" x14ac:dyDescent="0.2">
      <c r="B243" s="4" t="s">
        <v>1</v>
      </c>
      <c r="C243" s="4" t="s">
        <v>46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109516.77099999999</v>
      </c>
      <c r="P244" s="39">
        <v>109697.071</v>
      </c>
      <c r="Q244" s="39">
        <v>109697.071</v>
      </c>
      <c r="R244" s="39">
        <v>110628.071</v>
      </c>
      <c r="S244" s="39">
        <v>111232.571</v>
      </c>
      <c r="T244" s="39">
        <v>114335.53350000001</v>
      </c>
      <c r="U244" s="39">
        <v>116597.861</v>
      </c>
      <c r="V244" s="39">
        <v>116597.861</v>
      </c>
      <c r="W244" s="39">
        <v>118935.861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118968.66099999999</v>
      </c>
      <c r="AF244" s="39">
        <v>118968.66099999999</v>
      </c>
      <c r="AG244" s="39">
        <v>118968.66099999999</v>
      </c>
      <c r="AH244" s="39">
        <v>118968.66099999999</v>
      </c>
      <c r="AI244" s="39">
        <v>118968.66099999999</v>
      </c>
      <c r="AJ244" s="39">
        <v>118968.66099999999</v>
      </c>
      <c r="AK244" s="39">
        <v>118968.66099999999</v>
      </c>
      <c r="AL244" s="39">
        <v>118968.66099999999</v>
      </c>
      <c r="AM244" s="39">
        <v>118968.66099999999</v>
      </c>
      <c r="AN244" s="39">
        <v>118968.66099999999</v>
      </c>
      <c r="AO244" s="39">
        <v>118968.66099999999</v>
      </c>
      <c r="AP244" s="39">
        <v>119042.66099999999</v>
      </c>
      <c r="AQ244" s="5">
        <v>25387.629000000001</v>
      </c>
    </row>
    <row r="245" spans="2:43" s="4" customFormat="1" ht="11.25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5830.6266539999997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25</v>
      </c>
      <c r="C249" s="4" t="s">
        <v>40</v>
      </c>
    </row>
    <row r="250" spans="2:43" s="4" customFormat="1" ht="11.25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25</v>
      </c>
      <c r="C251" s="4" t="s">
        <v>42</v>
      </c>
    </row>
    <row r="252" spans="2:43" s="4" customFormat="1" ht="11.25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25</v>
      </c>
      <c r="C254" s="4" t="s">
        <v>45</v>
      </c>
    </row>
    <row r="255" spans="2:43" s="4" customFormat="1" ht="11.25" x14ac:dyDescent="0.2">
      <c r="B255" s="4" t="s">
        <v>25</v>
      </c>
      <c r="C255" s="4" t="s">
        <v>46</v>
      </c>
    </row>
    <row r="256" spans="2:43" s="8" customFormat="1" ht="11.25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6632.826</v>
      </c>
      <c r="O256" s="39">
        <v>8653.5796539999992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11201.325999999999</v>
      </c>
      <c r="V256" s="39">
        <v>11201.325999999999</v>
      </c>
      <c r="W256" s="39">
        <v>11201.325999999999</v>
      </c>
      <c r="X256" s="39">
        <v>11201.325999999999</v>
      </c>
      <c r="Y256" s="39">
        <v>11201.325999999999</v>
      </c>
      <c r="Z256" s="39">
        <v>11201.325999999999</v>
      </c>
      <c r="AA256" s="39">
        <v>11201.325999999999</v>
      </c>
      <c r="AB256" s="39">
        <v>11201.325999999999</v>
      </c>
      <c r="AC256" s="39">
        <v>11201.325999999999</v>
      </c>
      <c r="AD256" s="39">
        <v>11201.325999999999</v>
      </c>
      <c r="AE256" s="39">
        <v>11201.325999999999</v>
      </c>
      <c r="AF256" s="39">
        <v>11201.325999999999</v>
      </c>
      <c r="AG256" s="39">
        <v>11201.325999999999</v>
      </c>
      <c r="AH256" s="39">
        <v>11201.325999999999</v>
      </c>
      <c r="AI256" s="39">
        <v>11201.325999999999</v>
      </c>
      <c r="AJ256" s="39">
        <v>11201.325999999999</v>
      </c>
      <c r="AK256" s="39">
        <v>11201.325999999999</v>
      </c>
      <c r="AL256" s="39">
        <v>11201.325999999999</v>
      </c>
      <c r="AM256" s="39">
        <v>11201.325999999999</v>
      </c>
      <c r="AN256" s="39">
        <v>11201.325999999999</v>
      </c>
      <c r="AO256" s="39">
        <v>11201.325999999999</v>
      </c>
      <c r="AP256" s="39">
        <v>11201.325999999999</v>
      </c>
      <c r="AQ256" s="5">
        <v>16181.8</v>
      </c>
    </row>
    <row r="257" spans="2:43" s="4" customFormat="1" ht="11.25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26</v>
      </c>
      <c r="C258" s="4" t="s">
        <v>37</v>
      </c>
    </row>
    <row r="259" spans="2:43" s="4" customFormat="1" ht="11.25" x14ac:dyDescent="0.2">
      <c r="B259" s="4" t="s">
        <v>26</v>
      </c>
      <c r="C259" s="4" t="s">
        <v>38</v>
      </c>
    </row>
    <row r="260" spans="2:43" s="4" customFormat="1" ht="11.25" x14ac:dyDescent="0.2">
      <c r="B260" s="4" t="s">
        <v>26</v>
      </c>
      <c r="C260" s="4" t="s">
        <v>39</v>
      </c>
    </row>
    <row r="261" spans="2:43" s="4" customFormat="1" ht="11.25" x14ac:dyDescent="0.2">
      <c r="B261" s="4" t="s">
        <v>26</v>
      </c>
      <c r="C261" s="4" t="s">
        <v>40</v>
      </c>
    </row>
    <row r="262" spans="2:43" s="4" customFormat="1" ht="11.25" x14ac:dyDescent="0.2">
      <c r="B262" s="4" t="s">
        <v>26</v>
      </c>
      <c r="C262" s="4" t="s">
        <v>41</v>
      </c>
    </row>
    <row r="263" spans="2:43" s="4" customFormat="1" ht="11.25" x14ac:dyDescent="0.2">
      <c r="B263" s="4" t="s">
        <v>26</v>
      </c>
      <c r="C263" s="4" t="s">
        <v>42</v>
      </c>
    </row>
    <row r="264" spans="2:43" s="4" customFormat="1" ht="11.25" x14ac:dyDescent="0.2">
      <c r="B264" s="4" t="s">
        <v>26</v>
      </c>
      <c r="C264" s="4" t="s">
        <v>43</v>
      </c>
    </row>
    <row r="265" spans="2:43" s="4" customFormat="1" ht="11.25" x14ac:dyDescent="0.2">
      <c r="B265" s="4" t="s">
        <v>26</v>
      </c>
      <c r="C265" s="4" t="s">
        <v>44</v>
      </c>
    </row>
    <row r="266" spans="2:43" s="4" customFormat="1" ht="11.25" x14ac:dyDescent="0.2">
      <c r="B266" s="4" t="s">
        <v>26</v>
      </c>
      <c r="C266" s="4" t="s">
        <v>45</v>
      </c>
    </row>
    <row r="267" spans="2:43" s="4" customFormat="1" ht="11.25" x14ac:dyDescent="0.2">
      <c r="B267" s="4" t="s">
        <v>26</v>
      </c>
      <c r="C267" s="4" t="s">
        <v>46</v>
      </c>
    </row>
    <row r="268" spans="2:43" s="4" customFormat="1" ht="11.25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60</v>
      </c>
      <c r="C273" s="4" t="s">
        <v>40</v>
      </c>
    </row>
    <row r="274" spans="2:43" s="4" customFormat="1" ht="11.25" x14ac:dyDescent="0.2">
      <c r="B274" s="4" t="s">
        <v>60</v>
      </c>
      <c r="C274" s="4" t="s">
        <v>41</v>
      </c>
    </row>
    <row r="275" spans="2:43" s="4" customFormat="1" ht="11.25" x14ac:dyDescent="0.2">
      <c r="B275" s="4" t="s">
        <v>60</v>
      </c>
      <c r="C275" s="4" t="s">
        <v>42</v>
      </c>
    </row>
    <row r="276" spans="2:43" s="4" customFormat="1" ht="11.25" x14ac:dyDescent="0.2">
      <c r="B276" s="4" t="s">
        <v>60</v>
      </c>
      <c r="C276" s="4" t="s">
        <v>43</v>
      </c>
    </row>
    <row r="277" spans="2:43" s="4" customFormat="1" ht="11.25" x14ac:dyDescent="0.2">
      <c r="B277" s="4" t="s">
        <v>60</v>
      </c>
      <c r="C277" s="4" t="s">
        <v>44</v>
      </c>
    </row>
    <row r="278" spans="2:43" s="4" customFormat="1" ht="11.25" x14ac:dyDescent="0.2">
      <c r="B278" s="4" t="s">
        <v>60</v>
      </c>
      <c r="C278" s="4" t="s">
        <v>45</v>
      </c>
    </row>
    <row r="279" spans="2:43" s="4" customFormat="1" ht="11.25" x14ac:dyDescent="0.2">
      <c r="B279" s="4" t="s">
        <v>60</v>
      </c>
      <c r="C279" s="4" t="s">
        <v>46</v>
      </c>
    </row>
    <row r="280" spans="2:43" s="4" customFormat="1" ht="11.25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61</v>
      </c>
      <c r="C281" s="4" t="s">
        <v>36</v>
      </c>
    </row>
    <row r="282" spans="2:43" s="4" customFormat="1" ht="11.25" x14ac:dyDescent="0.2">
      <c r="B282" s="4" t="s">
        <v>61</v>
      </c>
      <c r="C282" s="4" t="s">
        <v>37</v>
      </c>
    </row>
    <row r="283" spans="2:43" s="4" customFormat="1" ht="11.25" x14ac:dyDescent="0.2">
      <c r="B283" s="4" t="s">
        <v>61</v>
      </c>
      <c r="C283" s="4" t="s">
        <v>38</v>
      </c>
    </row>
    <row r="284" spans="2:43" s="4" customFormat="1" ht="11.25" x14ac:dyDescent="0.2">
      <c r="B284" s="4" t="s">
        <v>61</v>
      </c>
      <c r="C284" s="4" t="s">
        <v>39</v>
      </c>
    </row>
    <row r="285" spans="2:43" s="4" customFormat="1" ht="11.25" x14ac:dyDescent="0.2">
      <c r="B285" s="4" t="s">
        <v>61</v>
      </c>
      <c r="C285" s="4" t="s">
        <v>40</v>
      </c>
    </row>
    <row r="286" spans="2:43" s="4" customFormat="1" ht="11.25" x14ac:dyDescent="0.2">
      <c r="B286" s="4" t="s">
        <v>61</v>
      </c>
      <c r="C286" s="4" t="s">
        <v>41</v>
      </c>
    </row>
    <row r="287" spans="2:43" s="4" customFormat="1" ht="11.25" x14ac:dyDescent="0.2">
      <c r="B287" s="4" t="s">
        <v>61</v>
      </c>
      <c r="C287" s="4" t="s">
        <v>42</v>
      </c>
    </row>
    <row r="288" spans="2:43" s="4" customFormat="1" ht="11.25" x14ac:dyDescent="0.2">
      <c r="B288" s="4" t="s">
        <v>61</v>
      </c>
      <c r="C288" s="4" t="s">
        <v>43</v>
      </c>
    </row>
    <row r="289" spans="2:43" s="4" customFormat="1" ht="11.25" x14ac:dyDescent="0.2">
      <c r="B289" s="4" t="s">
        <v>61</v>
      </c>
      <c r="C289" s="4" t="s">
        <v>44</v>
      </c>
    </row>
    <row r="290" spans="2:43" s="4" customFormat="1" ht="11.25" x14ac:dyDescent="0.2">
      <c r="B290" s="4" t="s">
        <v>61</v>
      </c>
      <c r="C290" s="4" t="s">
        <v>45</v>
      </c>
    </row>
    <row r="291" spans="2:43" s="4" customFormat="1" ht="11.25" x14ac:dyDescent="0.2">
      <c r="B291" s="4" t="s">
        <v>61</v>
      </c>
      <c r="C291" s="4" t="s">
        <v>46</v>
      </c>
    </row>
    <row r="292" spans="2:43" s="4" customFormat="1" ht="11.25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28858.809249999998</v>
      </c>
      <c r="AC293" s="4">
        <v>28858.809249999998</v>
      </c>
      <c r="AD293" s="4">
        <v>28858.809249999998</v>
      </c>
      <c r="AE293" s="4">
        <v>28858.809249999998</v>
      </c>
      <c r="AF293" s="4">
        <v>28858.809249999998</v>
      </c>
      <c r="AG293" s="4">
        <v>28858.809249999998</v>
      </c>
      <c r="AH293" s="4">
        <v>28858.809249999998</v>
      </c>
      <c r="AI293" s="4">
        <v>28858.809249999998</v>
      </c>
      <c r="AJ293" s="4">
        <v>28858.809249999998</v>
      </c>
      <c r="AK293" s="4">
        <v>28858.809249999998</v>
      </c>
      <c r="AL293" s="4">
        <v>28858.809249999998</v>
      </c>
      <c r="AM293" s="4">
        <v>28858.809249999998</v>
      </c>
      <c r="AN293" s="4">
        <v>28858.809249999998</v>
      </c>
      <c r="AO293" s="4">
        <v>28858.809249999998</v>
      </c>
      <c r="AP293" s="4">
        <v>28858.809249999998</v>
      </c>
    </row>
    <row r="294" spans="2:43" s="4" customFormat="1" ht="11.25" x14ac:dyDescent="0.2">
      <c r="B294" s="4" t="s">
        <v>62</v>
      </c>
      <c r="C294" s="4" t="s">
        <v>37</v>
      </c>
    </row>
    <row r="295" spans="2:43" s="4" customFormat="1" ht="11.25" x14ac:dyDescent="0.2">
      <c r="B295" s="4" t="s">
        <v>62</v>
      </c>
      <c r="C295" s="4" t="s">
        <v>38</v>
      </c>
    </row>
    <row r="296" spans="2:43" s="4" customFormat="1" ht="11.25" x14ac:dyDescent="0.2">
      <c r="B296" s="4" t="s">
        <v>62</v>
      </c>
      <c r="C296" s="4" t="s">
        <v>39</v>
      </c>
    </row>
    <row r="297" spans="2:43" s="4" customFormat="1" ht="11.25" x14ac:dyDescent="0.2">
      <c r="B297" s="4" t="s">
        <v>62</v>
      </c>
      <c r="C297" s="4" t="s">
        <v>40</v>
      </c>
    </row>
    <row r="298" spans="2:43" s="4" customFormat="1" ht="11.25" x14ac:dyDescent="0.2">
      <c r="B298" s="4" t="s">
        <v>62</v>
      </c>
      <c r="C298" s="4" t="s">
        <v>41</v>
      </c>
    </row>
    <row r="299" spans="2:43" s="4" customFormat="1" ht="11.25" x14ac:dyDescent="0.2">
      <c r="B299" s="4" t="s">
        <v>62</v>
      </c>
      <c r="C299" s="4" t="s">
        <v>42</v>
      </c>
    </row>
    <row r="300" spans="2:43" s="4" customFormat="1" ht="11.25" x14ac:dyDescent="0.2">
      <c r="B300" s="4" t="s">
        <v>62</v>
      </c>
      <c r="C300" s="4" t="s">
        <v>43</v>
      </c>
    </row>
    <row r="301" spans="2:43" s="4" customFormat="1" ht="11.25" x14ac:dyDescent="0.2">
      <c r="B301" s="4" t="s">
        <v>62</v>
      </c>
      <c r="C301" s="4" t="s">
        <v>44</v>
      </c>
    </row>
    <row r="302" spans="2:43" s="4" customFormat="1" ht="11.25" x14ac:dyDescent="0.2">
      <c r="B302" s="4" t="s">
        <v>62</v>
      </c>
      <c r="C302" s="4" t="s">
        <v>45</v>
      </c>
    </row>
    <row r="303" spans="2:43" s="4" customFormat="1" ht="11.25" x14ac:dyDescent="0.2">
      <c r="B303" s="4" t="s">
        <v>62</v>
      </c>
      <c r="C303" s="4" t="s">
        <v>46</v>
      </c>
    </row>
    <row r="304" spans="2:43" s="4" customFormat="1" ht="11.25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28858.809249999998</v>
      </c>
      <c r="AC304" s="37">
        <v>28858.809249999998</v>
      </c>
      <c r="AD304" s="37">
        <v>28858.809249999998</v>
      </c>
      <c r="AE304" s="37">
        <v>28858.809249999998</v>
      </c>
      <c r="AF304" s="37">
        <v>28858.809249999998</v>
      </c>
      <c r="AG304" s="37">
        <v>28858.809249999998</v>
      </c>
      <c r="AH304" s="37">
        <v>28858.809249999998</v>
      </c>
      <c r="AI304" s="37">
        <v>28858.809249999998</v>
      </c>
      <c r="AJ304" s="37">
        <v>28858.809249999998</v>
      </c>
      <c r="AK304" s="37">
        <v>28858.809249999998</v>
      </c>
      <c r="AL304" s="37">
        <v>28858.809249999998</v>
      </c>
      <c r="AM304" s="37">
        <v>28858.809249999998</v>
      </c>
      <c r="AN304" s="37">
        <v>28858.809249999998</v>
      </c>
      <c r="AO304" s="37">
        <v>28858.809249999998</v>
      </c>
      <c r="AP304" s="37">
        <v>28858.809249999998</v>
      </c>
      <c r="AQ304" s="5">
        <v>38500</v>
      </c>
    </row>
    <row r="305" spans="2:43" s="4" customFormat="1" ht="11.25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63</v>
      </c>
      <c r="C306" s="4" t="s">
        <v>37</v>
      </c>
    </row>
    <row r="307" spans="2:43" s="4" customFormat="1" ht="11.25" x14ac:dyDescent="0.2">
      <c r="B307" s="4" t="s">
        <v>63</v>
      </c>
      <c r="C307" s="4" t="s">
        <v>38</v>
      </c>
    </row>
    <row r="308" spans="2:43" s="4" customFormat="1" ht="11.25" x14ac:dyDescent="0.2">
      <c r="B308" s="4" t="s">
        <v>63</v>
      </c>
      <c r="C308" s="4" t="s">
        <v>39</v>
      </c>
    </row>
    <row r="309" spans="2:43" s="4" customFormat="1" ht="11.25" x14ac:dyDescent="0.2">
      <c r="B309" s="4" t="s">
        <v>63</v>
      </c>
      <c r="C309" s="4" t="s">
        <v>40</v>
      </c>
    </row>
    <row r="310" spans="2:43" s="4" customFormat="1" ht="11.25" x14ac:dyDescent="0.2">
      <c r="B310" s="4" t="s">
        <v>63</v>
      </c>
      <c r="C310" s="4" t="s">
        <v>41</v>
      </c>
    </row>
    <row r="311" spans="2:43" s="4" customFormat="1" ht="11.25" x14ac:dyDescent="0.2">
      <c r="B311" s="4" t="s">
        <v>63</v>
      </c>
      <c r="C311" s="4" t="s">
        <v>42</v>
      </c>
    </row>
    <row r="312" spans="2:43" s="4" customFormat="1" ht="11.25" x14ac:dyDescent="0.2">
      <c r="B312" s="4" t="s">
        <v>63</v>
      </c>
      <c r="C312" s="4" t="s">
        <v>43</v>
      </c>
    </row>
    <row r="313" spans="2:43" s="4" customFormat="1" ht="11.25" x14ac:dyDescent="0.2">
      <c r="B313" s="4" t="s">
        <v>63</v>
      </c>
      <c r="C313" s="4" t="s">
        <v>44</v>
      </c>
    </row>
    <row r="314" spans="2:43" s="4" customFormat="1" ht="11.25" x14ac:dyDescent="0.2">
      <c r="B314" s="4" t="s">
        <v>63</v>
      </c>
      <c r="C314" s="4" t="s">
        <v>45</v>
      </c>
    </row>
    <row r="315" spans="2:43" s="4" customFormat="1" ht="11.25" x14ac:dyDescent="0.2">
      <c r="B315" s="4" t="s">
        <v>63</v>
      </c>
      <c r="C315" s="4" t="s">
        <v>46</v>
      </c>
    </row>
    <row r="316" spans="2:43" s="4" customFormat="1" ht="11.25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64</v>
      </c>
      <c r="C317" s="4" t="s">
        <v>36</v>
      </c>
    </row>
    <row r="318" spans="2:43" s="4" customFormat="1" ht="11.25" x14ac:dyDescent="0.2">
      <c r="B318" s="4" t="s">
        <v>64</v>
      </c>
      <c r="C318" s="4" t="s">
        <v>37</v>
      </c>
    </row>
    <row r="319" spans="2:43" s="4" customFormat="1" ht="11.25" x14ac:dyDescent="0.2">
      <c r="B319" s="4" t="s">
        <v>64</v>
      </c>
      <c r="C319" s="4" t="s">
        <v>38</v>
      </c>
    </row>
    <row r="320" spans="2:43" s="4" customFormat="1" ht="11.25" x14ac:dyDescent="0.2">
      <c r="B320" s="4" t="s">
        <v>64</v>
      </c>
      <c r="C320" s="4" t="s">
        <v>39</v>
      </c>
    </row>
    <row r="321" spans="2:43" s="4" customFormat="1" ht="11.25" x14ac:dyDescent="0.2">
      <c r="B321" s="4" t="s">
        <v>64</v>
      </c>
      <c r="C321" s="4" t="s">
        <v>40</v>
      </c>
    </row>
    <row r="322" spans="2:43" s="4" customFormat="1" ht="11.25" x14ac:dyDescent="0.2">
      <c r="B322" s="4" t="s">
        <v>64</v>
      </c>
      <c r="C322" s="4" t="s">
        <v>41</v>
      </c>
    </row>
    <row r="323" spans="2:43" s="4" customFormat="1" ht="11.25" x14ac:dyDescent="0.2">
      <c r="B323" s="4" t="s">
        <v>64</v>
      </c>
      <c r="C323" s="4" t="s">
        <v>42</v>
      </c>
    </row>
    <row r="324" spans="2:43" s="4" customFormat="1" ht="11.25" x14ac:dyDescent="0.2">
      <c r="B324" s="4" t="s">
        <v>64</v>
      </c>
      <c r="C324" s="4" t="s">
        <v>43</v>
      </c>
    </row>
    <row r="325" spans="2:43" s="4" customFormat="1" ht="11.25" x14ac:dyDescent="0.2">
      <c r="B325" s="4" t="s">
        <v>64</v>
      </c>
      <c r="C325" s="4" t="s">
        <v>44</v>
      </c>
    </row>
    <row r="326" spans="2:43" s="4" customFormat="1" ht="11.25" x14ac:dyDescent="0.2">
      <c r="B326" s="4" t="s">
        <v>64</v>
      </c>
      <c r="C326" s="4" t="s">
        <v>45</v>
      </c>
    </row>
    <row r="327" spans="2:43" s="4" customFormat="1" ht="11.25" x14ac:dyDescent="0.2">
      <c r="B327" s="4" t="s">
        <v>64</v>
      </c>
      <c r="C327" s="4" t="s">
        <v>46</v>
      </c>
    </row>
    <row r="328" spans="2:43" s="4" customFormat="1" ht="11.25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65</v>
      </c>
      <c r="C329" s="4" t="s">
        <v>36</v>
      </c>
    </row>
    <row r="330" spans="2:43" s="4" customFormat="1" ht="11.25" x14ac:dyDescent="0.2">
      <c r="B330" s="4" t="s">
        <v>65</v>
      </c>
      <c r="C330" s="4" t="s">
        <v>37</v>
      </c>
    </row>
    <row r="331" spans="2:43" s="4" customFormat="1" ht="11.25" x14ac:dyDescent="0.2">
      <c r="B331" s="4" t="s">
        <v>65</v>
      </c>
      <c r="C331" s="4" t="s">
        <v>38</v>
      </c>
    </row>
    <row r="332" spans="2:43" s="4" customFormat="1" ht="11.25" x14ac:dyDescent="0.2">
      <c r="B332" s="4" t="s">
        <v>65</v>
      </c>
      <c r="C332" s="4" t="s">
        <v>39</v>
      </c>
    </row>
    <row r="333" spans="2:43" s="4" customFormat="1" ht="11.25" x14ac:dyDescent="0.2">
      <c r="B333" s="4" t="s">
        <v>65</v>
      </c>
      <c r="C333" s="4" t="s">
        <v>40</v>
      </c>
    </row>
    <row r="334" spans="2:43" s="4" customFormat="1" ht="11.25" x14ac:dyDescent="0.2">
      <c r="B334" s="4" t="s">
        <v>65</v>
      </c>
      <c r="C334" s="4" t="s">
        <v>41</v>
      </c>
    </row>
    <row r="335" spans="2:43" s="4" customFormat="1" ht="11.25" x14ac:dyDescent="0.2">
      <c r="B335" s="4" t="s">
        <v>65</v>
      </c>
      <c r="C335" s="4" t="s">
        <v>42</v>
      </c>
    </row>
    <row r="336" spans="2:43" s="4" customFormat="1" ht="11.25" x14ac:dyDescent="0.2">
      <c r="B336" s="4" t="s">
        <v>65</v>
      </c>
      <c r="C336" s="4" t="s">
        <v>43</v>
      </c>
    </row>
    <row r="337" spans="2:43" s="4" customFormat="1" ht="11.25" x14ac:dyDescent="0.2">
      <c r="B337" s="4" t="s">
        <v>65</v>
      </c>
      <c r="C337" s="4" t="s">
        <v>44</v>
      </c>
    </row>
    <row r="338" spans="2:43" s="4" customFormat="1" ht="11.25" x14ac:dyDescent="0.2">
      <c r="B338" s="4" t="s">
        <v>65</v>
      </c>
      <c r="C338" s="4" t="s">
        <v>45</v>
      </c>
    </row>
    <row r="339" spans="2:43" s="4" customFormat="1" ht="11.25" x14ac:dyDescent="0.2">
      <c r="B339" s="4" t="s">
        <v>65</v>
      </c>
      <c r="C339" s="4" t="s">
        <v>46</v>
      </c>
    </row>
    <row r="340" spans="2:43" s="4" customFormat="1" ht="11.25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66</v>
      </c>
      <c r="C341" s="4" t="s">
        <v>36</v>
      </c>
    </row>
    <row r="342" spans="2:43" s="33" customFormat="1" x14ac:dyDescent="0.25">
      <c r="B342" s="4" t="s">
        <v>66</v>
      </c>
      <c r="C342" s="4" t="s">
        <v>37</v>
      </c>
    </row>
    <row r="343" spans="2:43" s="33" customFormat="1" x14ac:dyDescent="0.25">
      <c r="B343" s="4" t="s">
        <v>66</v>
      </c>
      <c r="C343" s="4" t="s">
        <v>38</v>
      </c>
    </row>
    <row r="344" spans="2:43" s="33" customFormat="1" x14ac:dyDescent="0.25">
      <c r="B344" s="4" t="s">
        <v>66</v>
      </c>
      <c r="C344" s="4" t="s">
        <v>39</v>
      </c>
    </row>
    <row r="345" spans="2:43" s="33" customFormat="1" x14ac:dyDescent="0.25">
      <c r="B345" s="4" t="s">
        <v>66</v>
      </c>
      <c r="C345" s="4" t="s">
        <v>40</v>
      </c>
    </row>
    <row r="346" spans="2:43" s="33" customFormat="1" x14ac:dyDescent="0.25">
      <c r="B346" s="4" t="s">
        <v>66</v>
      </c>
      <c r="C346" s="4" t="s">
        <v>41</v>
      </c>
    </row>
    <row r="347" spans="2:43" s="33" customFormat="1" x14ac:dyDescent="0.25">
      <c r="B347" s="4" t="s">
        <v>66</v>
      </c>
      <c r="C347" s="4" t="s">
        <v>42</v>
      </c>
    </row>
    <row r="348" spans="2:43" s="33" customFormat="1" x14ac:dyDescent="0.25">
      <c r="B348" s="4" t="s">
        <v>66</v>
      </c>
      <c r="C348" s="4" t="s">
        <v>43</v>
      </c>
    </row>
    <row r="349" spans="2:43" s="33" customFormat="1" x14ac:dyDescent="0.25">
      <c r="B349" s="4" t="s">
        <v>66</v>
      </c>
      <c r="C349" s="4" t="s">
        <v>44</v>
      </c>
    </row>
    <row r="350" spans="2:43" s="33" customFormat="1" x14ac:dyDescent="0.25">
      <c r="B350" s="4" t="s">
        <v>66</v>
      </c>
      <c r="C350" s="4" t="s">
        <v>45</v>
      </c>
    </row>
    <row r="351" spans="2:43" s="33" customFormat="1" x14ac:dyDescent="0.25">
      <c r="B351" s="4" t="s">
        <v>66</v>
      </c>
      <c r="C351" s="4" t="s">
        <v>46</v>
      </c>
    </row>
    <row r="352" spans="2:43" s="33" customFormat="1" x14ac:dyDescent="0.25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67</v>
      </c>
      <c r="C353" s="4" t="s">
        <v>36</v>
      </c>
    </row>
    <row r="354" spans="2:43" s="33" customFormat="1" x14ac:dyDescent="0.25">
      <c r="B354" s="4" t="s">
        <v>67</v>
      </c>
      <c r="C354" s="33" t="s">
        <v>37</v>
      </c>
    </row>
    <row r="355" spans="2:43" s="33" customFormat="1" x14ac:dyDescent="0.25">
      <c r="B355" s="4" t="s">
        <v>67</v>
      </c>
      <c r="C355" s="33" t="s">
        <v>38</v>
      </c>
    </row>
    <row r="356" spans="2:43" s="33" customFormat="1" x14ac:dyDescent="0.25">
      <c r="B356" s="4" t="s">
        <v>67</v>
      </c>
      <c r="C356" s="33" t="s">
        <v>39</v>
      </c>
    </row>
    <row r="357" spans="2:43" s="33" customFormat="1" x14ac:dyDescent="0.25">
      <c r="B357" s="4" t="s">
        <v>67</v>
      </c>
      <c r="C357" s="33" t="s">
        <v>40</v>
      </c>
    </row>
    <row r="358" spans="2:43" s="33" customFormat="1" x14ac:dyDescent="0.25">
      <c r="B358" s="4" t="s">
        <v>67</v>
      </c>
      <c r="C358" s="33" t="s">
        <v>41</v>
      </c>
    </row>
    <row r="359" spans="2:43" s="33" customFormat="1" x14ac:dyDescent="0.25">
      <c r="B359" s="4" t="s">
        <v>67</v>
      </c>
      <c r="C359" s="33" t="s">
        <v>42</v>
      </c>
    </row>
    <row r="360" spans="2:43" s="33" customFormat="1" x14ac:dyDescent="0.25">
      <c r="B360" s="4" t="s">
        <v>67</v>
      </c>
      <c r="C360" s="33" t="s">
        <v>43</v>
      </c>
    </row>
    <row r="361" spans="2:43" s="33" customFormat="1" x14ac:dyDescent="0.25">
      <c r="B361" s="4" t="s">
        <v>67</v>
      </c>
      <c r="C361" s="33" t="s">
        <v>44</v>
      </c>
    </row>
    <row r="362" spans="2:43" s="33" customFormat="1" x14ac:dyDescent="0.25">
      <c r="B362" s="4" t="s">
        <v>67</v>
      </c>
      <c r="C362" s="33" t="s">
        <v>45</v>
      </c>
    </row>
    <row r="363" spans="2:43" s="33" customFormat="1" x14ac:dyDescent="0.25">
      <c r="B363" s="4" t="s">
        <v>67</v>
      </c>
      <c r="C363" s="33" t="s">
        <v>46</v>
      </c>
    </row>
    <row r="364" spans="2:43" s="33" customFormat="1" x14ac:dyDescent="0.25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27</v>
      </c>
      <c r="C369" s="33" t="s">
        <v>40</v>
      </c>
    </row>
    <row r="370" spans="2:43" s="33" customFormat="1" x14ac:dyDescent="0.25">
      <c r="B370" s="33" t="s">
        <v>27</v>
      </c>
      <c r="C370" s="33" t="s">
        <v>41</v>
      </c>
    </row>
    <row r="371" spans="2:43" s="33" customFormat="1" x14ac:dyDescent="0.25">
      <c r="B371" s="33" t="s">
        <v>27</v>
      </c>
      <c r="C371" s="33" t="s">
        <v>42</v>
      </c>
    </row>
    <row r="372" spans="2:43" s="33" customFormat="1" x14ac:dyDescent="0.25">
      <c r="B372" s="33" t="s">
        <v>27</v>
      </c>
      <c r="C372" s="33" t="s">
        <v>43</v>
      </c>
    </row>
    <row r="373" spans="2:43" s="33" customFormat="1" x14ac:dyDescent="0.25">
      <c r="B373" s="33" t="s">
        <v>27</v>
      </c>
      <c r="C373" s="33" t="s">
        <v>44</v>
      </c>
    </row>
    <row r="374" spans="2:43" s="33" customFormat="1" x14ac:dyDescent="0.25">
      <c r="B374" s="33" t="s">
        <v>27</v>
      </c>
      <c r="C374" s="33" t="s">
        <v>45</v>
      </c>
    </row>
    <row r="375" spans="2:43" s="33" customFormat="1" x14ac:dyDescent="0.25">
      <c r="B375" s="33" t="s">
        <v>27</v>
      </c>
      <c r="C375" s="33" t="s">
        <v>46</v>
      </c>
    </row>
    <row r="376" spans="2:43" s="33" customFormat="1" x14ac:dyDescent="0.25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28</v>
      </c>
      <c r="C379" s="33" t="s">
        <v>38</v>
      </c>
    </row>
    <row r="380" spans="2:43" s="33" customFormat="1" x14ac:dyDescent="0.25">
      <c r="B380" s="33" t="s">
        <v>28</v>
      </c>
      <c r="C380" s="33" t="s">
        <v>39</v>
      </c>
    </row>
    <row r="381" spans="2:43" s="33" customFormat="1" x14ac:dyDescent="0.25">
      <c r="B381" s="33" t="s">
        <v>28</v>
      </c>
      <c r="C381" s="33" t="s">
        <v>40</v>
      </c>
    </row>
    <row r="382" spans="2:43" s="33" customFormat="1" x14ac:dyDescent="0.25">
      <c r="B382" s="33" t="s">
        <v>28</v>
      </c>
      <c r="C382" s="33" t="s">
        <v>41</v>
      </c>
    </row>
    <row r="383" spans="2:43" s="33" customFormat="1" x14ac:dyDescent="0.25">
      <c r="B383" s="33" t="s">
        <v>28</v>
      </c>
      <c r="C383" s="33" t="s">
        <v>42</v>
      </c>
    </row>
    <row r="384" spans="2:43" s="33" customFormat="1" x14ac:dyDescent="0.25">
      <c r="B384" s="33" t="s">
        <v>28</v>
      </c>
      <c r="C384" s="33" t="s">
        <v>43</v>
      </c>
    </row>
    <row r="385" spans="2:43" s="33" customFormat="1" x14ac:dyDescent="0.25">
      <c r="B385" s="33" t="s">
        <v>28</v>
      </c>
      <c r="C385" s="33" t="s">
        <v>44</v>
      </c>
    </row>
    <row r="386" spans="2:43" s="33" customFormat="1" x14ac:dyDescent="0.25">
      <c r="B386" s="33" t="s">
        <v>28</v>
      </c>
      <c r="C386" s="33" t="s">
        <v>45</v>
      </c>
    </row>
    <row r="387" spans="2:43" s="33" customFormat="1" x14ac:dyDescent="0.25">
      <c r="B387" s="33" t="s">
        <v>28</v>
      </c>
      <c r="C387" s="33" t="s">
        <v>46</v>
      </c>
    </row>
    <row r="388" spans="2:43" s="33" customFormat="1" x14ac:dyDescent="0.25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29</v>
      </c>
      <c r="C389" s="33" t="s">
        <v>36</v>
      </c>
    </row>
    <row r="390" spans="2:43" s="33" customFormat="1" x14ac:dyDescent="0.25">
      <c r="B390" s="33" t="s">
        <v>29</v>
      </c>
      <c r="C390" s="33" t="s">
        <v>37</v>
      </c>
    </row>
    <row r="391" spans="2:43" s="33" customFormat="1" x14ac:dyDescent="0.25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29</v>
      </c>
      <c r="C393" s="33" t="s">
        <v>40</v>
      </c>
    </row>
    <row r="394" spans="2:43" s="33" customFormat="1" x14ac:dyDescent="0.25">
      <c r="B394" s="33" t="s">
        <v>29</v>
      </c>
      <c r="C394" s="33" t="s">
        <v>41</v>
      </c>
    </row>
    <row r="395" spans="2:43" s="33" customFormat="1" x14ac:dyDescent="0.25">
      <c r="B395" s="33" t="s">
        <v>29</v>
      </c>
      <c r="C395" s="33" t="s">
        <v>42</v>
      </c>
    </row>
    <row r="396" spans="2:43" s="33" customFormat="1" x14ac:dyDescent="0.25">
      <c r="B396" s="33" t="s">
        <v>29</v>
      </c>
      <c r="C396" s="33" t="s">
        <v>43</v>
      </c>
    </row>
    <row r="397" spans="2:43" s="33" customFormat="1" x14ac:dyDescent="0.25">
      <c r="B397" s="33" t="s">
        <v>29</v>
      </c>
      <c r="C397" s="33" t="s">
        <v>44</v>
      </c>
    </row>
    <row r="398" spans="2:43" s="33" customFormat="1" x14ac:dyDescent="0.25">
      <c r="B398" s="33" t="s">
        <v>29</v>
      </c>
      <c r="C398" s="33" t="s">
        <v>45</v>
      </c>
    </row>
    <row r="399" spans="2:43" s="33" customFormat="1" x14ac:dyDescent="0.25">
      <c r="B399" s="33" t="s">
        <v>29</v>
      </c>
      <c r="C399" s="33" t="s">
        <v>46</v>
      </c>
    </row>
    <row r="400" spans="2:43" s="33" customFormat="1" x14ac:dyDescent="0.25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30</v>
      </c>
      <c r="C401" s="33" t="s">
        <v>36</v>
      </c>
    </row>
    <row r="402" spans="2:43" s="33" customFormat="1" x14ac:dyDescent="0.25">
      <c r="B402" s="33" t="s">
        <v>30</v>
      </c>
      <c r="C402" s="33" t="s">
        <v>37</v>
      </c>
    </row>
    <row r="403" spans="2:43" s="33" customFormat="1" x14ac:dyDescent="0.25">
      <c r="B403" s="33" t="s">
        <v>30</v>
      </c>
      <c r="C403" s="33" t="s">
        <v>38</v>
      </c>
    </row>
    <row r="404" spans="2:43" s="33" customFormat="1" x14ac:dyDescent="0.25">
      <c r="B404" s="33" t="s">
        <v>30</v>
      </c>
      <c r="C404" s="33" t="s">
        <v>39</v>
      </c>
    </row>
    <row r="405" spans="2:43" s="33" customFormat="1" x14ac:dyDescent="0.25">
      <c r="B405" s="33" t="s">
        <v>30</v>
      </c>
      <c r="C405" s="33" t="s">
        <v>40</v>
      </c>
    </row>
    <row r="406" spans="2:43" s="33" customFormat="1" x14ac:dyDescent="0.25">
      <c r="B406" s="33" t="s">
        <v>30</v>
      </c>
      <c r="C406" s="33" t="s">
        <v>41</v>
      </c>
    </row>
    <row r="407" spans="2:43" s="33" customFormat="1" x14ac:dyDescent="0.25">
      <c r="B407" s="33" t="s">
        <v>30</v>
      </c>
      <c r="C407" s="33" t="s">
        <v>42</v>
      </c>
    </row>
    <row r="408" spans="2:43" s="33" customFormat="1" x14ac:dyDescent="0.25">
      <c r="B408" s="33" t="s">
        <v>30</v>
      </c>
      <c r="C408" s="33" t="s">
        <v>43</v>
      </c>
    </row>
    <row r="409" spans="2:43" s="33" customFormat="1" x14ac:dyDescent="0.25">
      <c r="B409" s="33" t="s">
        <v>30</v>
      </c>
      <c r="C409" s="33" t="s">
        <v>44</v>
      </c>
    </row>
    <row r="410" spans="2:43" s="33" customFormat="1" x14ac:dyDescent="0.25">
      <c r="B410" s="33" t="s">
        <v>30</v>
      </c>
      <c r="C410" s="33" t="s">
        <v>45</v>
      </c>
    </row>
    <row r="411" spans="2:43" s="33" customFormat="1" x14ac:dyDescent="0.25">
      <c r="B411" s="33" t="s">
        <v>30</v>
      </c>
      <c r="C411" s="33" t="s">
        <v>46</v>
      </c>
    </row>
    <row r="412" spans="2:43" s="33" customFormat="1" x14ac:dyDescent="0.25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31</v>
      </c>
      <c r="C413" s="33" t="s">
        <v>36</v>
      </c>
    </row>
    <row r="414" spans="2:43" s="33" customFormat="1" x14ac:dyDescent="0.25">
      <c r="B414" s="33" t="s">
        <v>31</v>
      </c>
      <c r="C414" s="33" t="s">
        <v>37</v>
      </c>
    </row>
    <row r="415" spans="2:43" s="33" customFormat="1" x14ac:dyDescent="0.25">
      <c r="B415" s="33" t="s">
        <v>31</v>
      </c>
      <c r="C415" s="33" t="s">
        <v>38</v>
      </c>
      <c r="N415" s="33">
        <v>2734.8111640000002</v>
      </c>
      <c r="O415" s="33">
        <v>8779.1383569999998</v>
      </c>
      <c r="P415" s="33">
        <v>13502.91273</v>
      </c>
      <c r="Q415" s="33">
        <v>22139.22033</v>
      </c>
      <c r="R415" s="33">
        <v>23882.724999999999</v>
      </c>
      <c r="S415" s="33">
        <v>27037.978780000001</v>
      </c>
      <c r="T415" s="33">
        <v>29745.698189999999</v>
      </c>
      <c r="U415" s="33">
        <v>36068.624479999999</v>
      </c>
      <c r="V415" s="33">
        <v>36068.624479999999</v>
      </c>
      <c r="W415" s="33">
        <v>36068.624479999999</v>
      </c>
      <c r="X415" s="33">
        <v>36068.624479999999</v>
      </c>
      <c r="Y415" s="33">
        <v>36068.624479999999</v>
      </c>
      <c r="Z415" s="33">
        <v>36068.624479999999</v>
      </c>
      <c r="AA415" s="33">
        <v>36068.624479999999</v>
      </c>
      <c r="AB415" s="33">
        <v>36068.624479999999</v>
      </c>
      <c r="AC415" s="33">
        <v>36068.624479999999</v>
      </c>
      <c r="AD415" s="33">
        <v>36068.624479999999</v>
      </c>
      <c r="AE415" s="33">
        <v>36068.624479999999</v>
      </c>
      <c r="AF415" s="33">
        <v>36068.624479999999</v>
      </c>
      <c r="AG415" s="33">
        <v>36068.624479999999</v>
      </c>
      <c r="AH415" s="33">
        <v>36068.624479999999</v>
      </c>
      <c r="AI415" s="33">
        <v>36068.624479999999</v>
      </c>
      <c r="AJ415" s="33">
        <v>36068.624479999999</v>
      </c>
      <c r="AK415" s="33">
        <v>36068.624479999999</v>
      </c>
      <c r="AL415" s="33">
        <v>36068.624479999999</v>
      </c>
      <c r="AM415" s="33">
        <v>36068.624479999999</v>
      </c>
      <c r="AN415" s="33">
        <v>36068.624479999999</v>
      </c>
      <c r="AO415" s="33">
        <v>36068.624479999999</v>
      </c>
      <c r="AP415" s="33">
        <v>36068.624479999999</v>
      </c>
    </row>
    <row r="416" spans="2:43" s="33" customFormat="1" x14ac:dyDescent="0.25">
      <c r="B416" s="33" t="s">
        <v>31</v>
      </c>
      <c r="C416" s="33" t="s">
        <v>39</v>
      </c>
    </row>
    <row r="417" spans="2:43" s="33" customFormat="1" x14ac:dyDescent="0.25">
      <c r="B417" s="33" t="s">
        <v>31</v>
      </c>
      <c r="C417" s="33" t="s">
        <v>40</v>
      </c>
    </row>
    <row r="418" spans="2:43" s="33" customFormat="1" x14ac:dyDescent="0.25">
      <c r="B418" s="33" t="s">
        <v>31</v>
      </c>
      <c r="C418" s="33" t="s">
        <v>41</v>
      </c>
    </row>
    <row r="419" spans="2:43" s="33" customFormat="1" x14ac:dyDescent="0.25">
      <c r="B419" s="33" t="s">
        <v>31</v>
      </c>
      <c r="C419" s="33" t="s">
        <v>42</v>
      </c>
    </row>
    <row r="420" spans="2:43" s="33" customFormat="1" x14ac:dyDescent="0.25">
      <c r="B420" s="33" t="s">
        <v>31</v>
      </c>
      <c r="C420" s="33" t="s">
        <v>43</v>
      </c>
    </row>
    <row r="421" spans="2:43" s="33" customFormat="1" x14ac:dyDescent="0.25">
      <c r="B421" s="33" t="s">
        <v>31</v>
      </c>
      <c r="C421" s="33" t="s">
        <v>44</v>
      </c>
    </row>
    <row r="422" spans="2:43" s="33" customFormat="1" x14ac:dyDescent="0.25">
      <c r="B422" s="33" t="s">
        <v>31</v>
      </c>
      <c r="C422" s="33" t="s">
        <v>45</v>
      </c>
    </row>
    <row r="423" spans="2:43" s="33" customFormat="1" x14ac:dyDescent="0.25">
      <c r="B423" s="33" t="s">
        <v>31</v>
      </c>
      <c r="C423" s="33" t="s">
        <v>46</v>
      </c>
    </row>
    <row r="424" spans="2:43" s="33" customFormat="1" x14ac:dyDescent="0.25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2734.8111640000002</v>
      </c>
      <c r="O424" s="34">
        <v>8779.1383569999998</v>
      </c>
      <c r="P424" s="34">
        <v>13502.91273</v>
      </c>
      <c r="Q424" s="34">
        <v>22139.22033</v>
      </c>
      <c r="R424" s="34">
        <v>23882.724999999999</v>
      </c>
      <c r="S424" s="34">
        <v>27037.978780000001</v>
      </c>
      <c r="T424" s="34">
        <v>29745.698189999999</v>
      </c>
      <c r="U424" s="34">
        <v>36068.624479999999</v>
      </c>
      <c r="V424" s="34">
        <v>36068.624479999999</v>
      </c>
      <c r="W424" s="34">
        <v>36068.624479999999</v>
      </c>
      <c r="X424" s="34">
        <v>36068.624479999999</v>
      </c>
      <c r="Y424" s="34">
        <v>36068.624479999999</v>
      </c>
      <c r="Z424" s="34">
        <v>36068.624479999999</v>
      </c>
      <c r="AA424" s="34">
        <v>36068.624479999999</v>
      </c>
      <c r="AB424" s="34">
        <v>36068.624479999999</v>
      </c>
      <c r="AC424" s="34">
        <v>36068.624479999999</v>
      </c>
      <c r="AD424" s="34">
        <v>36068.624479999999</v>
      </c>
      <c r="AE424" s="34">
        <v>36068.624479999999</v>
      </c>
      <c r="AF424" s="34">
        <v>36068.624479999999</v>
      </c>
      <c r="AG424" s="34">
        <v>36068.624479999999</v>
      </c>
      <c r="AH424" s="34">
        <v>36068.624479999999</v>
      </c>
      <c r="AI424" s="34">
        <v>36068.624479999999</v>
      </c>
      <c r="AJ424" s="34">
        <v>36068.624479999999</v>
      </c>
      <c r="AK424" s="34">
        <v>36068.624479999999</v>
      </c>
      <c r="AL424" s="34">
        <v>36068.624479999999</v>
      </c>
      <c r="AM424" s="34">
        <v>36068.624479999999</v>
      </c>
      <c r="AN424" s="34">
        <v>36068.624479999999</v>
      </c>
      <c r="AO424" s="34">
        <v>36068.624479999999</v>
      </c>
      <c r="AP424" s="34">
        <v>36068.624479999999</v>
      </c>
      <c r="AQ424" s="5">
        <v>0</v>
      </c>
    </row>
    <row r="425" spans="2:43" s="33" customFormat="1" x14ac:dyDescent="0.25">
      <c r="B425" s="33" t="s">
        <v>32</v>
      </c>
      <c r="C425" s="33" t="s">
        <v>36</v>
      </c>
    </row>
    <row r="426" spans="2:43" s="33" customFormat="1" x14ac:dyDescent="0.25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1016.470851</v>
      </c>
      <c r="AE426" s="34">
        <v>7010.402411</v>
      </c>
      <c r="AF426" s="34">
        <v>7010.402411</v>
      </c>
      <c r="AG426" s="34">
        <v>7010.402411</v>
      </c>
      <c r="AH426" s="34">
        <v>7010.402411</v>
      </c>
      <c r="AI426" s="34">
        <v>7010.402411</v>
      </c>
      <c r="AJ426" s="34">
        <v>7010.402411</v>
      </c>
      <c r="AK426" s="34">
        <v>7010.402411</v>
      </c>
      <c r="AL426" s="34">
        <v>7010.402411</v>
      </c>
      <c r="AM426" s="34">
        <v>7010.402411</v>
      </c>
      <c r="AN426" s="34">
        <v>7010.402411</v>
      </c>
      <c r="AO426" s="34">
        <v>7010.402411</v>
      </c>
      <c r="AP426" s="34">
        <v>7010.402411</v>
      </c>
    </row>
    <row r="427" spans="2:43" s="33" customFormat="1" x14ac:dyDescent="0.25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1016.470851</v>
      </c>
      <c r="AE436" s="34">
        <v>7010.402411</v>
      </c>
      <c r="AF436" s="34">
        <v>7010.402411</v>
      </c>
      <c r="AG436" s="34">
        <v>7010.402411</v>
      </c>
      <c r="AH436" s="34">
        <v>7010.402411</v>
      </c>
      <c r="AI436" s="34">
        <v>7010.402411</v>
      </c>
      <c r="AJ436" s="34">
        <v>7010.402411</v>
      </c>
      <c r="AK436" s="34">
        <v>7010.402411</v>
      </c>
      <c r="AL436" s="34">
        <v>7010.402411</v>
      </c>
      <c r="AM436" s="34">
        <v>7010.402411</v>
      </c>
      <c r="AN436" s="34">
        <v>7010.402411</v>
      </c>
      <c r="AO436" s="34">
        <v>7010.402411</v>
      </c>
      <c r="AP436" s="34">
        <v>7010.402411</v>
      </c>
    </row>
    <row r="437" spans="2:42" s="33" customFormat="1" x14ac:dyDescent="0.25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4619.0021610000003</v>
      </c>
      <c r="W439" s="34">
        <v>7709.6665460000004</v>
      </c>
      <c r="X439" s="34">
        <v>12777.149789999999</v>
      </c>
      <c r="Y439" s="34">
        <v>18160.53991</v>
      </c>
      <c r="Z439" s="34">
        <v>24574.28729</v>
      </c>
      <c r="AA439" s="34">
        <v>29803.825140000001</v>
      </c>
      <c r="AB439" s="34">
        <v>36242.860399999998</v>
      </c>
      <c r="AC439" s="34">
        <v>47048.738810000003</v>
      </c>
      <c r="AD439" s="34">
        <v>54354.716229999998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4619.0021610000003</v>
      </c>
      <c r="W448" s="34">
        <v>7709.6665460000004</v>
      </c>
      <c r="X448" s="34">
        <v>12777.149789999999</v>
      </c>
      <c r="Y448" s="34">
        <v>18160.53991</v>
      </c>
      <c r="Z448" s="34">
        <v>24574.28729</v>
      </c>
      <c r="AA448" s="34">
        <v>29803.825140000001</v>
      </c>
      <c r="AB448" s="34">
        <v>36242.860399999998</v>
      </c>
      <c r="AC448" s="34">
        <v>47048.738810000003</v>
      </c>
      <c r="AD448" s="34">
        <v>54354.716229999998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11699.63818</v>
      </c>
      <c r="AG463" s="34">
        <v>14279.11074</v>
      </c>
      <c r="AH463" s="34">
        <v>16635.385480000001</v>
      </c>
      <c r="AI463" s="34">
        <v>21249.17123</v>
      </c>
      <c r="AJ463" s="34">
        <v>25577.898870000001</v>
      </c>
      <c r="AK463" s="34">
        <v>31163.6872</v>
      </c>
      <c r="AL463" s="34">
        <v>36543.61505</v>
      </c>
      <c r="AM463" s="34">
        <v>41400.839910000002</v>
      </c>
      <c r="AN463" s="34">
        <v>46685.429349999999</v>
      </c>
      <c r="AO463" s="34">
        <v>51784.125319999999</v>
      </c>
      <c r="AP463" s="34">
        <v>52914.011409999999</v>
      </c>
    </row>
    <row r="464" spans="2:42" s="33" customFormat="1" x14ac:dyDescent="0.25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11699.63818</v>
      </c>
      <c r="AG472" s="34">
        <v>14279.11074</v>
      </c>
      <c r="AH472" s="34">
        <v>16635.385480000001</v>
      </c>
      <c r="AI472" s="34">
        <v>21249.17123</v>
      </c>
      <c r="AJ472" s="34">
        <v>25577.898870000001</v>
      </c>
      <c r="AK472" s="34">
        <v>31163.6872</v>
      </c>
      <c r="AL472" s="34">
        <v>36543.61505</v>
      </c>
      <c r="AM472" s="34">
        <v>41400.839910000002</v>
      </c>
      <c r="AN472" s="34">
        <v>46685.429349999999</v>
      </c>
      <c r="AO472" s="34">
        <v>51784.125319999999</v>
      </c>
      <c r="AP472" s="34">
        <v>52914.011409999999</v>
      </c>
    </row>
    <row r="473" spans="2:42" s="33" customFormat="1" x14ac:dyDescent="0.25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766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766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766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766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766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766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766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766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766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766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766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766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1532.470945</v>
      </c>
      <c r="W641" s="34">
        <v>2660.7851660000001</v>
      </c>
      <c r="X641" s="34">
        <v>2660.7851660000001</v>
      </c>
      <c r="Y641" s="34">
        <v>3608.214019</v>
      </c>
      <c r="Z641" s="34">
        <v>5024.6032640000003</v>
      </c>
      <c r="AA641" s="34">
        <v>5024.6032640000003</v>
      </c>
      <c r="AB641" s="34">
        <v>5618.3678929999996</v>
      </c>
      <c r="AC641" s="34">
        <v>7651.8315240000002</v>
      </c>
      <c r="AD641" s="34">
        <v>10520.725210000001</v>
      </c>
      <c r="AE641" s="34">
        <v>11260.04141</v>
      </c>
      <c r="AF641" s="34">
        <v>11821.170899999999</v>
      </c>
      <c r="AG641" s="34">
        <v>12134.390670000001</v>
      </c>
      <c r="AH641" s="34">
        <v>14056.8341</v>
      </c>
      <c r="AI641" s="34">
        <v>15402.22033</v>
      </c>
      <c r="AJ641" s="34">
        <v>15506.66048</v>
      </c>
      <c r="AK641" s="34">
        <v>18712.565310000002</v>
      </c>
      <c r="AL641" s="34">
        <v>21396.35497</v>
      </c>
      <c r="AM641" s="34">
        <v>22862.90942</v>
      </c>
      <c r="AN641" s="34">
        <v>25074.422920000001</v>
      </c>
      <c r="AO641" s="34">
        <v>25074.422920000001</v>
      </c>
      <c r="AP641" s="34">
        <v>25074.422920000001</v>
      </c>
    </row>
    <row r="642" spans="2:42" s="33" customFormat="1" x14ac:dyDescent="0.25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1035.6067969999999</v>
      </c>
      <c r="W642" s="34">
        <v>2729.5733260000002</v>
      </c>
      <c r="X642" s="34">
        <v>4356.8352029999996</v>
      </c>
      <c r="Y642" s="34">
        <v>4935.2206299999998</v>
      </c>
      <c r="Z642" s="34">
        <v>4935.2206299999998</v>
      </c>
      <c r="AA642" s="34">
        <v>6646.920865</v>
      </c>
      <c r="AB642" s="34">
        <v>8401.7212400000008</v>
      </c>
      <c r="AC642" s="34">
        <v>8835.4381059999996</v>
      </c>
      <c r="AD642" s="34">
        <v>8835.4381059999996</v>
      </c>
      <c r="AE642" s="34">
        <v>11960.20537</v>
      </c>
      <c r="AF642" s="34">
        <v>11960.20537</v>
      </c>
      <c r="AG642" s="34">
        <v>13505.74156</v>
      </c>
      <c r="AH642" s="34">
        <v>13505.74156</v>
      </c>
      <c r="AI642" s="34">
        <v>13976.2354</v>
      </c>
      <c r="AJ642" s="34">
        <v>15254.58872</v>
      </c>
      <c r="AK642" s="34">
        <v>15254.58872</v>
      </c>
      <c r="AL642" s="34">
        <v>15254.58872</v>
      </c>
      <c r="AM642" s="34">
        <v>15858.59993</v>
      </c>
      <c r="AN642" s="34">
        <v>15858.59993</v>
      </c>
      <c r="AO642" s="34">
        <v>15858.59993</v>
      </c>
      <c r="AP642" s="34">
        <v>17571.96</v>
      </c>
    </row>
    <row r="643" spans="2:42" s="33" customFormat="1" x14ac:dyDescent="0.25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>
        <v>1163.5397579999999</v>
      </c>
      <c r="AO643" s="34">
        <v>4295.6979259999998</v>
      </c>
      <c r="AP643" s="34">
        <v>5711.3976629999997</v>
      </c>
    </row>
    <row r="644" spans="2:42" s="33" customFormat="1" x14ac:dyDescent="0.25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83.763628420000003</v>
      </c>
      <c r="Y644" s="34">
        <v>490.82705600000003</v>
      </c>
      <c r="Z644" s="34">
        <v>835.99101840000003</v>
      </c>
      <c r="AA644" s="34">
        <v>1216.766987</v>
      </c>
      <c r="AB644" s="34">
        <v>1747.435299</v>
      </c>
      <c r="AC644" s="34">
        <v>2156.1165930000002</v>
      </c>
      <c r="AD644" s="34">
        <v>2603.133875</v>
      </c>
      <c r="AE644" s="34">
        <v>3088.4843300000002</v>
      </c>
      <c r="AF644" s="34">
        <v>3581.2893920000001</v>
      </c>
      <c r="AG644" s="34">
        <v>4010.7036950000002</v>
      </c>
      <c r="AH644" s="34">
        <v>4418.4643740000001</v>
      </c>
      <c r="AI644" s="34">
        <v>4492.045803</v>
      </c>
      <c r="AJ644" s="34">
        <v>4492.045803</v>
      </c>
      <c r="AK644" s="34">
        <v>4492.045803</v>
      </c>
      <c r="AL644" s="34">
        <v>4812.8364549999997</v>
      </c>
      <c r="AM644" s="34">
        <v>5755.7301049999996</v>
      </c>
      <c r="AN644" s="34">
        <v>5755.7301049999996</v>
      </c>
      <c r="AO644" s="34">
        <v>5928.1017320000001</v>
      </c>
      <c r="AP644" s="34">
        <v>5928.1017320000001</v>
      </c>
    </row>
    <row r="645" spans="2:42" s="33" customFormat="1" x14ac:dyDescent="0.25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1104.2774850000001</v>
      </c>
      <c r="AK646" s="34">
        <v>1146.2086919999999</v>
      </c>
      <c r="AL646" s="34">
        <v>1146.2086919999999</v>
      </c>
      <c r="AM646" s="34">
        <v>1230.158079</v>
      </c>
      <c r="AN646" s="34">
        <v>1272.118281</v>
      </c>
      <c r="AO646" s="34">
        <v>1272.118281</v>
      </c>
      <c r="AP646" s="34">
        <v>1347.0715499999999</v>
      </c>
    </row>
    <row r="647" spans="2:42" s="33" customFormat="1" x14ac:dyDescent="0.25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2568.0777419999999</v>
      </c>
      <c r="W652" s="34">
        <v>5390.3584920000003</v>
      </c>
      <c r="X652" s="34">
        <v>7101.3839980000002</v>
      </c>
      <c r="Y652" s="34">
        <v>9034.2617040000005</v>
      </c>
      <c r="Z652" s="34">
        <v>10795.814909999999</v>
      </c>
      <c r="AA652" s="34">
        <v>12888.29112</v>
      </c>
      <c r="AB652" s="34">
        <v>15767.524429999999</v>
      </c>
      <c r="AC652" s="34">
        <v>18643.38622</v>
      </c>
      <c r="AD652" s="34">
        <v>21959.297190000001</v>
      </c>
      <c r="AE652" s="34">
        <v>26308.731110000001</v>
      </c>
      <c r="AF652" s="34">
        <v>27362.665659999999</v>
      </c>
      <c r="AG652" s="34">
        <v>29650.835920000001</v>
      </c>
      <c r="AH652" s="34">
        <v>31981.04003</v>
      </c>
      <c r="AI652" s="34">
        <v>33870.501530000001</v>
      </c>
      <c r="AJ652" s="34">
        <v>36357.572480000003</v>
      </c>
      <c r="AK652" s="34">
        <v>39605.408519999997</v>
      </c>
      <c r="AL652" s="34">
        <v>42609.988839999998</v>
      </c>
      <c r="AM652" s="34">
        <v>45707.397530000002</v>
      </c>
      <c r="AN652" s="34">
        <v>49124.411</v>
      </c>
      <c r="AO652" s="34">
        <v>52428.940790000001</v>
      </c>
      <c r="AP652" s="34">
        <v>55632.953869999998</v>
      </c>
    </row>
    <row r="653" spans="2:42" s="33" customFormat="1" x14ac:dyDescent="0.25">
      <c r="B653" s="33" t="s">
        <v>767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767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767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767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767</v>
      </c>
      <c r="C657" s="33" t="s">
        <v>40</v>
      </c>
    </row>
    <row r="658" spans="1:42" x14ac:dyDescent="0.25">
      <c r="A658" s="33"/>
      <c r="B658" s="33" t="s">
        <v>767</v>
      </c>
      <c r="C658" s="33" t="s">
        <v>41</v>
      </c>
    </row>
    <row r="659" spans="1:42" x14ac:dyDescent="0.25">
      <c r="A659" s="33"/>
      <c r="B659" s="33" t="s">
        <v>767</v>
      </c>
      <c r="C659" s="33" t="s">
        <v>42</v>
      </c>
    </row>
    <row r="660" spans="1:42" x14ac:dyDescent="0.25">
      <c r="A660" s="33"/>
      <c r="B660" s="33" t="s">
        <v>767</v>
      </c>
      <c r="C660" s="33" t="s">
        <v>43</v>
      </c>
    </row>
    <row r="661" spans="1:42" x14ac:dyDescent="0.25">
      <c r="A661" s="33"/>
      <c r="B661" s="33" t="s">
        <v>767</v>
      </c>
      <c r="C661" s="33" t="s">
        <v>44</v>
      </c>
    </row>
    <row r="662" spans="1:42" x14ac:dyDescent="0.25">
      <c r="A662" s="33"/>
      <c r="B662" s="33" t="s">
        <v>767</v>
      </c>
      <c r="C662" s="33" t="s">
        <v>45</v>
      </c>
    </row>
    <row r="663" spans="1:42" x14ac:dyDescent="0.25">
      <c r="A663" s="33"/>
      <c r="B663" s="33" t="s">
        <v>767</v>
      </c>
      <c r="C663" s="33" t="s">
        <v>46</v>
      </c>
    </row>
    <row r="664" spans="1:42" x14ac:dyDescent="0.25">
      <c r="A664" s="4">
        <v>4</v>
      </c>
      <c r="B664" s="33" t="s">
        <v>767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768</v>
      </c>
      <c r="C665" s="33" t="s">
        <v>36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768</v>
      </c>
      <c r="C666" s="33" t="s">
        <v>37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768</v>
      </c>
      <c r="C667" s="33" t="s">
        <v>38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768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768</v>
      </c>
      <c r="C669" s="33" t="s">
        <v>40</v>
      </c>
    </row>
    <row r="670" spans="1:42" x14ac:dyDescent="0.25">
      <c r="A670" s="33"/>
      <c r="B670" s="33" t="s">
        <v>768</v>
      </c>
      <c r="C670" s="33" t="s">
        <v>41</v>
      </c>
    </row>
    <row r="671" spans="1:42" x14ac:dyDescent="0.25">
      <c r="A671" s="33"/>
      <c r="B671" s="33" t="s">
        <v>768</v>
      </c>
      <c r="C671" s="33" t="s">
        <v>42</v>
      </c>
    </row>
    <row r="672" spans="1:42" x14ac:dyDescent="0.25">
      <c r="A672" s="33"/>
      <c r="B672" s="33" t="s">
        <v>768</v>
      </c>
      <c r="C672" s="33" t="s">
        <v>43</v>
      </c>
    </row>
    <row r="673" spans="1:42" x14ac:dyDescent="0.25">
      <c r="A673" s="33"/>
      <c r="B673" s="33" t="s">
        <v>768</v>
      </c>
      <c r="C673" s="33" t="s">
        <v>44</v>
      </c>
    </row>
    <row r="674" spans="1:42" x14ac:dyDescent="0.25">
      <c r="A674" s="33"/>
      <c r="B674" s="33" t="s">
        <v>768</v>
      </c>
      <c r="C674" s="33" t="s">
        <v>45</v>
      </c>
    </row>
    <row r="675" spans="1:42" x14ac:dyDescent="0.25">
      <c r="A675" s="33"/>
      <c r="B675" s="33" t="s">
        <v>768</v>
      </c>
      <c r="C675" s="33" t="s">
        <v>46</v>
      </c>
    </row>
    <row r="676" spans="1:42" x14ac:dyDescent="0.25">
      <c r="A676" s="4">
        <v>8</v>
      </c>
      <c r="B676" s="33" t="s">
        <v>768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769</v>
      </c>
      <c r="C677" s="33" t="s">
        <v>36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769</v>
      </c>
      <c r="C678" s="33" t="s">
        <v>37</v>
      </c>
    </row>
    <row r="679" spans="1:42" x14ac:dyDescent="0.25">
      <c r="A679" s="33"/>
      <c r="B679" s="33" t="s">
        <v>769</v>
      </c>
      <c r="C679" s="33" t="s">
        <v>38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769</v>
      </c>
      <c r="C680" s="33" t="s">
        <v>39</v>
      </c>
    </row>
    <row r="681" spans="1:42" x14ac:dyDescent="0.25">
      <c r="A681" s="33"/>
      <c r="B681" s="33" t="s">
        <v>769</v>
      </c>
      <c r="C681" s="33" t="s">
        <v>40</v>
      </c>
    </row>
    <row r="682" spans="1:42" x14ac:dyDescent="0.25">
      <c r="A682" s="33"/>
      <c r="B682" s="33" t="s">
        <v>769</v>
      </c>
      <c r="C682" s="33" t="s">
        <v>41</v>
      </c>
    </row>
    <row r="683" spans="1:42" x14ac:dyDescent="0.25">
      <c r="A683" s="33"/>
      <c r="B683" s="33" t="s">
        <v>769</v>
      </c>
      <c r="C683" s="33" t="s">
        <v>42</v>
      </c>
    </row>
    <row r="684" spans="1:42" x14ac:dyDescent="0.25">
      <c r="A684" s="33"/>
      <c r="B684" s="33" t="s">
        <v>769</v>
      </c>
      <c r="C684" s="33" t="s">
        <v>43</v>
      </c>
    </row>
    <row r="685" spans="1:42" x14ac:dyDescent="0.25">
      <c r="A685" s="33"/>
      <c r="B685" s="33" t="s">
        <v>769</v>
      </c>
      <c r="C685" s="33" t="s">
        <v>44</v>
      </c>
    </row>
    <row r="686" spans="1:42" x14ac:dyDescent="0.25">
      <c r="A686" s="33"/>
      <c r="B686" s="33" t="s">
        <v>769</v>
      </c>
      <c r="C686" s="33" t="s">
        <v>45</v>
      </c>
    </row>
    <row r="687" spans="1:42" x14ac:dyDescent="0.25">
      <c r="A687" s="33"/>
      <c r="B687" s="33" t="s">
        <v>769</v>
      </c>
      <c r="C687" s="33" t="s">
        <v>46</v>
      </c>
    </row>
    <row r="688" spans="1:42" x14ac:dyDescent="0.25">
      <c r="A688" s="4">
        <v>10</v>
      </c>
      <c r="B688" s="33" t="s">
        <v>769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4">
        <v>6</v>
      </c>
      <c r="B724" s="33" t="s">
        <v>770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  <c r="P742" s="277"/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771</v>
      </c>
      <c r="C749" s="33" t="s">
        <v>36</v>
      </c>
    </row>
    <row r="750" spans="2:42" x14ac:dyDescent="0.25">
      <c r="B750" s="33" t="s">
        <v>771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771</v>
      </c>
      <c r="C751" s="33" t="s">
        <v>38</v>
      </c>
    </row>
    <row r="752" spans="2:42" x14ac:dyDescent="0.25">
      <c r="B752" s="33" t="s">
        <v>771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771</v>
      </c>
      <c r="C753" s="33" t="s">
        <v>40</v>
      </c>
    </row>
    <row r="754" spans="2:43" x14ac:dyDescent="0.25">
      <c r="B754" s="33" t="s">
        <v>771</v>
      </c>
      <c r="C754" s="33" t="s">
        <v>41</v>
      </c>
    </row>
    <row r="755" spans="2:43" x14ac:dyDescent="0.25">
      <c r="B755" s="33" t="s">
        <v>771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771</v>
      </c>
      <c r="C756" s="33" t="s">
        <v>43</v>
      </c>
    </row>
    <row r="757" spans="2:43" x14ac:dyDescent="0.25">
      <c r="B757" s="33" t="s">
        <v>771</v>
      </c>
      <c r="C757" s="33" t="s">
        <v>44</v>
      </c>
    </row>
    <row r="758" spans="2:43" x14ac:dyDescent="0.25">
      <c r="B758" s="33" t="s">
        <v>771</v>
      </c>
      <c r="C758" s="33" t="s">
        <v>45</v>
      </c>
    </row>
    <row r="759" spans="2:43" x14ac:dyDescent="0.25">
      <c r="B759" s="33" t="s">
        <v>771</v>
      </c>
      <c r="C759" s="33" t="s">
        <v>46</v>
      </c>
    </row>
    <row r="760" spans="2:43" x14ac:dyDescent="0.25">
      <c r="B760" s="33" t="s">
        <v>771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173105.44500000001</v>
      </c>
      <c r="N761" s="34">
        <v>178272.19760000001</v>
      </c>
      <c r="O761" s="34">
        <v>186402.0785</v>
      </c>
      <c r="P761" s="34">
        <v>194955.9546</v>
      </c>
      <c r="Q761" s="34">
        <v>206324.94080000001</v>
      </c>
      <c r="R761" s="34">
        <v>212270.27619999999</v>
      </c>
      <c r="S761" s="34">
        <v>218792.6091</v>
      </c>
      <c r="T761" s="34">
        <v>225654.31709999999</v>
      </c>
      <c r="U761" s="34">
        <v>234975.0814</v>
      </c>
      <c r="V761" s="34">
        <v>246088.18460000001</v>
      </c>
      <c r="W761" s="34">
        <v>256361.60879999999</v>
      </c>
      <c r="X761" s="34">
        <v>268207.18040000001</v>
      </c>
      <c r="Y761" s="34">
        <v>279207.02029999997</v>
      </c>
      <c r="Z761" s="34">
        <v>291565.63510000001</v>
      </c>
      <c r="AA761" s="34">
        <v>303153.75959999999</v>
      </c>
      <c r="AB761" s="34">
        <v>314466.09909999999</v>
      </c>
      <c r="AC761" s="34">
        <v>325659.0343</v>
      </c>
      <c r="AD761" s="34">
        <v>337194.71960000001</v>
      </c>
      <c r="AE761" s="34">
        <v>348082.69679999998</v>
      </c>
      <c r="AF761" s="34">
        <v>364985.39020000002</v>
      </c>
      <c r="AG761" s="34">
        <v>374799.43320000003</v>
      </c>
      <c r="AH761" s="34">
        <v>384567.44280000002</v>
      </c>
      <c r="AI761" s="34">
        <v>396138.91320000001</v>
      </c>
      <c r="AJ761" s="34">
        <v>407644.55109999998</v>
      </c>
      <c r="AK761" s="34">
        <v>420905.4191</v>
      </c>
      <c r="AL761" s="34">
        <v>434386.86599999998</v>
      </c>
      <c r="AM761" s="34">
        <v>447212.58610000001</v>
      </c>
      <c r="AN761" s="34">
        <v>461319.10629999998</v>
      </c>
      <c r="AO761" s="34">
        <v>474885.185</v>
      </c>
      <c r="AP761" s="34">
        <v>484709.18320000003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257</v>
      </c>
      <c r="L1" s="1">
        <f t="shared" si="0"/>
        <v>180.30000000000291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604.5</v>
      </c>
      <c r="P1" s="1">
        <f t="shared" si="1"/>
        <v>3102.9625000000087</v>
      </c>
      <c r="Q1" s="1">
        <f t="shared" si="1"/>
        <v>2262.3274999999994</v>
      </c>
      <c r="R1" s="1">
        <f t="shared" si="1"/>
        <v>0</v>
      </c>
      <c r="S1" s="1">
        <f t="shared" si="1"/>
        <v>2338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109516.77099999999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114335.53350000001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118935.861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118968.66099999999</v>
      </c>
      <c r="AB4" s="1">
        <f>Planel_Pot_Resultado!AF244+Planel_Pot_Resultado!AF748</f>
        <v>118968.66099999999</v>
      </c>
      <c r="AC4" s="1">
        <f>Planel_Pot_Resultado!AG244+Planel_Pot_Resultado!AG748</f>
        <v>118968.66099999999</v>
      </c>
      <c r="AD4" s="1">
        <f>Planel_Pot_Resultado!AH244+Planel_Pot_Resultado!AH748</f>
        <v>118968.66099999999</v>
      </c>
      <c r="AE4" s="1">
        <f>Planel_Pot_Resultado!AI244+Planel_Pot_Resultado!AI748</f>
        <v>118968.66099999999</v>
      </c>
      <c r="AF4" s="1">
        <f>Planel_Pot_Resultado!AJ244+Planel_Pot_Resultado!AJ748</f>
        <v>118968.66099999999</v>
      </c>
      <c r="AG4" s="1">
        <f>Planel_Pot_Resultado!AK244+Planel_Pot_Resultado!AK748</f>
        <v>118968.66099999999</v>
      </c>
      <c r="AH4" s="1">
        <f>Planel_Pot_Resultado!AL244+Planel_Pot_Resultado!AL748</f>
        <v>118968.66099999999</v>
      </c>
      <c r="AI4" s="1">
        <f>Planel_Pot_Resultado!AM244+Planel_Pot_Resultado!AM748</f>
        <v>118968.66099999999</v>
      </c>
      <c r="AJ4" s="1">
        <f>Planel_Pot_Resultado!AN244+Planel_Pot_Resultado!AN748</f>
        <v>118968.66099999999</v>
      </c>
      <c r="AK4" s="1">
        <f>Planel_Pot_Resultado!AO244+Planel_Pot_Resultado!AO748</f>
        <v>118968.66099999999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8653.5796539999992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11201.325999999999</v>
      </c>
      <c r="R5" s="1">
        <f>Planel_Pot_Resultado!V256</f>
        <v>11201.325999999999</v>
      </c>
      <c r="S5" s="1">
        <f>Planel_Pot_Resultado!W256</f>
        <v>11201.325999999999</v>
      </c>
      <c r="T5" s="1">
        <f>Planel_Pot_Resultado!X256</f>
        <v>11201.325999999999</v>
      </c>
      <c r="U5" s="1">
        <f>Planel_Pot_Resultado!Y256</f>
        <v>11201.325999999999</v>
      </c>
      <c r="V5" s="1">
        <f>Planel_Pot_Resultado!Z256</f>
        <v>11201.325999999999</v>
      </c>
      <c r="W5" s="1">
        <f>Planel_Pot_Resultado!AA256</f>
        <v>11201.325999999999</v>
      </c>
      <c r="X5" s="1">
        <f>Planel_Pot_Resultado!AB256</f>
        <v>11201.325999999999</v>
      </c>
      <c r="Y5" s="1">
        <f>Planel_Pot_Resultado!AC256</f>
        <v>11201.325999999999</v>
      </c>
      <c r="Z5" s="1">
        <f>Planel_Pot_Resultado!AD256</f>
        <v>11201.325999999999</v>
      </c>
      <c r="AA5" s="1">
        <f>Planel_Pot_Resultado!AE256</f>
        <v>11201.325999999999</v>
      </c>
      <c r="AB5" s="1">
        <f>Planel_Pot_Resultado!AF256</f>
        <v>11201.325999999999</v>
      </c>
      <c r="AC5" s="1">
        <f>Planel_Pot_Resultado!AG256</f>
        <v>11201.325999999999</v>
      </c>
      <c r="AD5" s="1">
        <f>Planel_Pot_Resultado!AH256</f>
        <v>11201.325999999999</v>
      </c>
      <c r="AE5" s="1">
        <f>Planel_Pot_Resultado!AI256</f>
        <v>11201.325999999999</v>
      </c>
      <c r="AF5" s="1">
        <f>Planel_Pot_Resultado!AJ256</f>
        <v>11201.325999999999</v>
      </c>
      <c r="AG5" s="1">
        <f>Planel_Pot_Resultado!AK256</f>
        <v>11201.325999999999</v>
      </c>
      <c r="AH5" s="1">
        <f>Planel_Pot_Resultado!AL256</f>
        <v>11201.325999999999</v>
      </c>
      <c r="AI5" s="1">
        <f>Planel_Pot_Resultado!AM256</f>
        <v>11201.325999999999</v>
      </c>
      <c r="AJ5" s="1">
        <f>Planel_Pot_Resultado!AN256</f>
        <v>11201.325999999999</v>
      </c>
      <c r="AK5" s="1">
        <f>Planel_Pot_Resultado!AO256</f>
        <v>11201.325999999999</v>
      </c>
      <c r="AL5" s="1">
        <f>Planel_Pot_Resultado!AP256</f>
        <v>11201.325999999999</v>
      </c>
      <c r="AM5" s="1">
        <f t="shared" ref="AM5:AM24" si="2">AL5-C5</f>
        <v>5701.2999999999993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13711.569485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15289.764037999999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15289.664037999999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15788.764612000001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15789.064612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16297.412339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17673.892875999998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17790.426631000002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17926.113571000002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17926.113571000002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17726.513571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18651.513571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19576.513571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20501.713571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21426.713571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22351.713571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23276.913571000001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24201.913571000001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25126.913571000001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26051.913571000001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26977.213571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27902.213571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28827.213571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29307.422355999999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29803.844435999999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30622.361695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31265.627408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31977.394497000001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32663.895263999999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33713.762397999999</v>
      </c>
      <c r="AM7" s="1">
        <f t="shared" si="2"/>
        <v>22471.562397999998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13072.604509999999</v>
      </c>
      <c r="J14" s="24">
        <f>Planel_Pot_Resultado!N16+Planel_Pot_Resultado!N28+Planel_Pot_Resultado!N628+Planel_Pot_Resultado!N712</f>
        <v>13784.451440000001</v>
      </c>
      <c r="K14" s="24">
        <f>Planel_Pot_Resultado!O16+Planel_Pot_Resultado!O28+Planel_Pot_Resultado!O628+Planel_Pot_Resultado!O712</f>
        <v>13784.451440000001</v>
      </c>
      <c r="L14" s="24">
        <f>Planel_Pot_Resultado!P16+Planel_Pot_Resultado!P28+Planel_Pot_Resultado!P628+Planel_Pot_Resultado!P712</f>
        <v>13814.830872</v>
      </c>
      <c r="M14" s="24">
        <f>Planel_Pot_Resultado!Q16+Planel_Pot_Resultado!Q28+Planel_Pot_Resultado!Q628+Planel_Pot_Resultado!Q712</f>
        <v>13814.830872</v>
      </c>
      <c r="N14" s="24">
        <f>Planel_Pot_Resultado!R16+Planel_Pot_Resultado!R28+Planel_Pot_Resultado!R628+Planel_Pot_Resultado!R712</f>
        <v>13814.830872</v>
      </c>
      <c r="O14" s="24">
        <f>Planel_Pot_Resultado!S16+Planel_Pot_Resultado!S28+Planel_Pot_Resultado!S628+Planel_Pot_Resultado!S712</f>
        <v>13814.830872</v>
      </c>
      <c r="P14" s="24">
        <f>Planel_Pot_Resultado!T16+Planel_Pot_Resultado!T28+Planel_Pot_Resultado!T628+Planel_Pot_Resultado!T712</f>
        <v>13814.830872</v>
      </c>
      <c r="Q14" s="24">
        <f>Planel_Pot_Resultado!U16+Planel_Pot_Resultado!U28+Planel_Pot_Resultado!U628+Planel_Pot_Resultado!U712</f>
        <v>13814.830872</v>
      </c>
      <c r="R14" s="24">
        <f>Planel_Pot_Resultado!V16+Planel_Pot_Resultado!V28+Planel_Pot_Resultado!V628+Planel_Pot_Resultado!V712</f>
        <v>13814.830872</v>
      </c>
      <c r="S14" s="24">
        <f>Planel_Pot_Resultado!W16+Planel_Pot_Resultado!W28+Planel_Pot_Resultado!W628+Planel_Pot_Resultado!W712</f>
        <v>14114.924874</v>
      </c>
      <c r="T14" s="24">
        <f>Planel_Pot_Resultado!X16+Planel_Pot_Resultado!X28+Planel_Pot_Resultado!X628+Planel_Pot_Resultado!X712</f>
        <v>14114.924874</v>
      </c>
      <c r="U14" s="24">
        <f>Planel_Pot_Resultado!Y16+Planel_Pot_Resultado!Y28+Planel_Pot_Resultado!Y628+Planel_Pot_Resultado!Y712</f>
        <v>14114.924874</v>
      </c>
      <c r="V14" s="24">
        <f>Planel_Pot_Resultado!Z16+Planel_Pot_Resultado!Z28+Planel_Pot_Resultado!Z628+Planel_Pot_Resultado!Z712</f>
        <v>14114.924874</v>
      </c>
      <c r="W14" s="24">
        <f>Planel_Pot_Resultado!AA16+Planel_Pot_Resultado!AA28+Planel_Pot_Resultado!AA628+Planel_Pot_Resultado!AA712</f>
        <v>14114.924874</v>
      </c>
      <c r="X14" s="24">
        <f>Planel_Pot_Resultado!AB16+Planel_Pot_Resultado!AB28+Planel_Pot_Resultado!AB628+Planel_Pot_Resultado!AB712</f>
        <v>14123.086491</v>
      </c>
      <c r="Y14" s="24">
        <f>Planel_Pot_Resultado!AC16+Planel_Pot_Resultado!AC28+Planel_Pot_Resultado!AC628+Planel_Pot_Resultado!AC712</f>
        <v>14123.086491</v>
      </c>
      <c r="Z14" s="24">
        <f>Planel_Pot_Resultado!AD16+Planel_Pot_Resultado!AD28+Planel_Pot_Resultado!AD628+Planel_Pot_Resultado!AD712</f>
        <v>14123.086491</v>
      </c>
      <c r="AA14" s="24">
        <f>Planel_Pot_Resultado!AE16+Planel_Pot_Resultado!AE28+Planel_Pot_Resultado!AE628+Planel_Pot_Resultado!AE712</f>
        <v>14123.086491</v>
      </c>
      <c r="AB14" s="24">
        <f>Planel_Pot_Resultado!AF16+Planel_Pot_Resultado!AF28+Planel_Pot_Resultado!AF628+Planel_Pot_Resultado!AF712</f>
        <v>14123.086491</v>
      </c>
      <c r="AC14" s="24">
        <f>Planel_Pot_Resultado!AG16+Planel_Pot_Resultado!AG28+Planel_Pot_Resultado!AG628+Planel_Pot_Resultado!AG712</f>
        <v>14123.086491</v>
      </c>
      <c r="AD14" s="24">
        <f>Planel_Pot_Resultado!AH16+Planel_Pot_Resultado!AH28+Planel_Pot_Resultado!AH628+Planel_Pot_Resultado!AH712</f>
        <v>14123.086491</v>
      </c>
      <c r="AE14" s="24">
        <f>Planel_Pot_Resultado!AI16+Planel_Pot_Resultado!AI28+Planel_Pot_Resultado!AI628+Planel_Pot_Resultado!AI712</f>
        <v>14123.086491</v>
      </c>
      <c r="AF14" s="24">
        <f>Planel_Pot_Resultado!AJ16+Planel_Pot_Resultado!AJ28+Planel_Pot_Resultado!AJ628+Planel_Pot_Resultado!AJ712</f>
        <v>14123.086491</v>
      </c>
      <c r="AG14" s="24">
        <f>Planel_Pot_Resultado!AK16+Planel_Pot_Resultado!AK28+Planel_Pot_Resultado!AK628+Planel_Pot_Resultado!AK712</f>
        <v>14123.086491</v>
      </c>
      <c r="AH14" s="24">
        <f>Planel_Pot_Resultado!AL16+Planel_Pot_Resultado!AL28+Planel_Pot_Resultado!AL628+Planel_Pot_Resultado!AL712</f>
        <v>14509.086491</v>
      </c>
      <c r="AI14" s="24">
        <f>Planel_Pot_Resultado!AM16+Planel_Pot_Resultado!AM28+Planel_Pot_Resultado!AM628+Planel_Pot_Resultado!AM712</f>
        <v>14509.086491</v>
      </c>
      <c r="AJ14" s="24">
        <f>Planel_Pot_Resultado!AN16+Planel_Pot_Resultado!AN28+Planel_Pot_Resultado!AN628+Planel_Pot_Resultado!AN712</f>
        <v>14509.086491</v>
      </c>
      <c r="AK14" s="24">
        <f>Planel_Pot_Resultado!AO16+Planel_Pot_Resultado!AO28+Planel_Pot_Resultado!AO628+Planel_Pot_Resultado!AO712</f>
        <v>14509.086491</v>
      </c>
      <c r="AL14" s="24">
        <f>Planel_Pot_Resultado!AP16+Planel_Pot_Resultado!AP28+Planel_Pot_Resultado!AP628+Planel_Pot_Resultado!AP712</f>
        <v>14509.086491</v>
      </c>
      <c r="AM14" s="1">
        <f t="shared" si="2"/>
        <v>2839.6190709999992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19232.480163999997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25276.807356999998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30000.581729999998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38632.089330000003</v>
      </c>
      <c r="N17" s="30">
        <f>Planel_Pot_Resultado!R388+Planel_Pot_Resultado!R400+Planel_Pot_Resultado!R412+Planel_Pot_Resultado!R424+Planel_Pot_Resultado!R436+Planel_Pot_Resultado!R448+Planel_Pot_Resultado!R460+Planel_Pot_Resultado!R472</f>
        <v>40375.593999999997</v>
      </c>
      <c r="O17" s="30">
        <f>Planel_Pot_Resultado!S388+Planel_Pot_Resultado!S400+Planel_Pot_Resultado!S412+Planel_Pot_Resultado!S424+Planel_Pot_Resultado!S436+Planel_Pot_Resultado!S448+Planel_Pot_Resultado!S460+Planel_Pot_Resultado!S472</f>
        <v>43322.547780000001</v>
      </c>
      <c r="P17" s="30">
        <f>Planel_Pot_Resultado!T388+Planel_Pot_Resultado!T400+Planel_Pot_Resultado!T412+Planel_Pot_Resultado!T424+Planel_Pot_Resultado!T436+Planel_Pot_Resultado!T448+Planel_Pot_Resultado!T460+Planel_Pot_Resultado!T472</f>
        <v>46013.71819</v>
      </c>
      <c r="Q17" s="30">
        <f>Planel_Pot_Resultado!U388+Planel_Pot_Resultado!U400+Planel_Pot_Resultado!U412+Planel_Pot_Resultado!U424+Planel_Pot_Resultado!U436+Planel_Pot_Resultado!U448+Planel_Pot_Resultado!U460+Planel_Pot_Resultado!U472</f>
        <v>52238.444479999998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56600.716640999992</v>
      </c>
      <c r="S17" s="30">
        <f>Planel_Pot_Resultado!W388+Planel_Pot_Resultado!W400+Planel_Pot_Resultado!W412+Planel_Pot_Resultado!W424+Planel_Pot_Resultado!W436+Planel_Pot_Resultado!W448+Planel_Pot_Resultado!W460+Planel_Pot_Resultado!W472</f>
        <v>59381.861025999999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64028.344270000001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67617.044389999995</v>
      </c>
      <c r="V17" s="30">
        <f>Planel_Pot_Resultado!Z388+Planel_Pot_Resultado!Z400+Planel_Pot_Resultado!Z412+Planel_Pot_Resultado!Z424+Planel_Pot_Resultado!Z436+Planel_Pot_Resultado!Z448+Planel_Pot_Resultado!Z460+Planel_Pot_Resultado!Z472</f>
        <v>72612.103769999987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76370.058619999996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82270.493879999995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89662.367289999995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97896.811560999995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104432.026891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114893.665071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117358.13763100001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119714.412371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124328.19812099999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128656.92576100001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134242.714091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139622.64194100001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144479.866801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149764.45624100001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154863.15221100001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155993.03830099999</v>
      </c>
      <c r="AM17" s="1">
        <f t="shared" si="2"/>
        <v>149436.87830099999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31009.451249999998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31009.451249999998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30069.78125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29115.309249999998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33577.429927999998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37713.530054999996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41870.060870000001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46013.28398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50222.914489999996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54493.736069999999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58771.957499999997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62999.778350000001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67692.928589999996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72169.280750000005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76535.51264999999</v>
      </c>
      <c r="AM20" s="1">
        <f t="shared" si="2"/>
        <v>76514.809649999996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1586.1754040000001</v>
      </c>
      <c r="M23" s="32">
        <f>Planel_Pot_Resultado!Q100+Planel_Pot_Resultado!Q652</f>
        <v>5855.9539590000004</v>
      </c>
      <c r="N23" s="32">
        <f>Planel_Pot_Resultado!R100+Planel_Pot_Resultado!R652</f>
        <v>7420.0369469999996</v>
      </c>
      <c r="O23" s="32">
        <f>Planel_Pot_Resultado!S100+Planel_Pot_Resultado!S652</f>
        <v>11082.535529999999</v>
      </c>
      <c r="P23" s="32">
        <f>Planel_Pot_Resultado!T100+Planel_Pot_Resultado!T652</f>
        <v>12234.37696</v>
      </c>
      <c r="Q23" s="32">
        <f>Planel_Pot_Resultado!U100+Planel_Pot_Resultado!U652</f>
        <v>14195.842490000001</v>
      </c>
      <c r="R23" s="32">
        <f>Planel_Pot_Resultado!V100+Planel_Pot_Resultado!V652</f>
        <v>16763.920232</v>
      </c>
      <c r="S23" s="32">
        <f>Planel_Pot_Resultado!W100+Planel_Pot_Resultado!W652</f>
        <v>19586.200982000002</v>
      </c>
      <c r="T23" s="32">
        <f>Planel_Pot_Resultado!X100+Planel_Pot_Resultado!X652</f>
        <v>21297.226488</v>
      </c>
      <c r="U23" s="32">
        <f>Planel_Pot_Resultado!Y100+Planel_Pot_Resultado!Y652</f>
        <v>23230.104194</v>
      </c>
      <c r="V23" s="32">
        <f>Planel_Pot_Resultado!Z100+Planel_Pot_Resultado!Z652</f>
        <v>24991.6574</v>
      </c>
      <c r="W23" s="32">
        <f>Planel_Pot_Resultado!AA100+Planel_Pot_Resultado!AA652</f>
        <v>27084.133610000001</v>
      </c>
      <c r="X23" s="32">
        <f>Planel_Pot_Resultado!AB100+Planel_Pot_Resultado!AB652</f>
        <v>29963.36692</v>
      </c>
      <c r="Y23" s="32">
        <f>Planel_Pot_Resultado!AC100+Planel_Pot_Resultado!AC652</f>
        <v>32839.228710000003</v>
      </c>
      <c r="Z23" s="32">
        <f>Planel_Pot_Resultado!AD100+Planel_Pot_Resultado!AD652</f>
        <v>36155.13968</v>
      </c>
      <c r="AA23" s="32">
        <f>Planel_Pot_Resultado!AE100+Planel_Pot_Resultado!AE652</f>
        <v>40504.573600000003</v>
      </c>
      <c r="AB23" s="32">
        <f>Planel_Pot_Resultado!AF100+Planel_Pot_Resultado!AF652</f>
        <v>41558.508150000001</v>
      </c>
      <c r="AC23" s="32">
        <f>Planel_Pot_Resultado!AG100+Planel_Pot_Resultado!AG652</f>
        <v>43846.67841</v>
      </c>
      <c r="AD23" s="32">
        <f>Planel_Pot_Resultado!AH100+Planel_Pot_Resultado!AH652</f>
        <v>46176.882519999999</v>
      </c>
      <c r="AE23" s="32">
        <f>Planel_Pot_Resultado!AI100+Planel_Pot_Resultado!AI652</f>
        <v>48066.344020000004</v>
      </c>
      <c r="AF23" s="32">
        <f>Planel_Pot_Resultado!AJ100+Planel_Pot_Resultado!AJ652</f>
        <v>50553.414970000005</v>
      </c>
      <c r="AG23" s="32">
        <f>Planel_Pot_Resultado!AK100+Planel_Pot_Resultado!AK652</f>
        <v>53801.25101</v>
      </c>
      <c r="AH23" s="32">
        <f>Planel_Pot_Resultado!AL100+Planel_Pot_Resultado!AL652</f>
        <v>56805.831330000001</v>
      </c>
      <c r="AI23" s="32">
        <f>Planel_Pot_Resultado!AM100+Planel_Pot_Resultado!AM652</f>
        <v>59903.240020000005</v>
      </c>
      <c r="AJ23" s="32">
        <f>Planel_Pot_Resultado!AN100+Planel_Pot_Resultado!AN652</f>
        <v>63320.253490000003</v>
      </c>
      <c r="AK23" s="32">
        <f>Planel_Pot_Resultado!AO100+Planel_Pot_Resultado!AO652</f>
        <v>66624.783280000003</v>
      </c>
      <c r="AL23" s="32">
        <f>Planel_Pot_Resultado!AP100+Planel_Pot_Resultado!AP652</f>
        <v>69828.796359999993</v>
      </c>
      <c r="AM23" s="1">
        <f t="shared" si="2"/>
        <v>69828.796359999993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173105.44499499997</v>
      </c>
      <c r="J24" s="28">
        <f t="shared" si="4"/>
        <v>178272.19764199998</v>
      </c>
      <c r="K24" s="28">
        <f t="shared" si="4"/>
        <v>186402.07848900001</v>
      </c>
      <c r="L24" s="28">
        <f t="shared" si="4"/>
        <v>194955.95461799999</v>
      </c>
      <c r="M24" s="28">
        <f t="shared" si="4"/>
        <v>206324.94077299998</v>
      </c>
      <c r="N24" s="28">
        <f t="shared" si="4"/>
        <v>212270.27615799994</v>
      </c>
      <c r="O24" s="28">
        <f t="shared" si="4"/>
        <v>218792.60905799994</v>
      </c>
      <c r="P24" s="28">
        <f t="shared" si="4"/>
        <v>225654.31715299998</v>
      </c>
      <c r="Q24" s="28">
        <f t="shared" si="4"/>
        <v>234975.08141300001</v>
      </c>
      <c r="R24" s="28">
        <f t="shared" si="4"/>
        <v>246088.18457599997</v>
      </c>
      <c r="S24" s="28">
        <f t="shared" si="4"/>
        <v>256361.60878099999</v>
      </c>
      <c r="T24" s="28">
        <f t="shared" si="4"/>
        <v>268207.18045299995</v>
      </c>
      <c r="U24" s="28">
        <f t="shared" si="4"/>
        <v>279207.02028899995</v>
      </c>
      <c r="V24" s="28">
        <f t="shared" si="4"/>
        <v>291565.63509499998</v>
      </c>
      <c r="W24" s="28">
        <f t="shared" si="4"/>
        <v>303153.75960500003</v>
      </c>
      <c r="X24" s="28">
        <f t="shared" si="4"/>
        <v>314466.09911199997</v>
      </c>
      <c r="Y24" s="28">
        <f t="shared" si="4"/>
        <v>325659.03431199997</v>
      </c>
      <c r="Z24" s="28">
        <f t="shared" si="4"/>
        <v>337194.719553</v>
      </c>
      <c r="AA24" s="28">
        <f t="shared" si="4"/>
        <v>348082.696803</v>
      </c>
      <c r="AB24" s="28">
        <f t="shared" si="4"/>
        <v>364985.39021099999</v>
      </c>
      <c r="AC24" s="28">
        <f t="shared" si="4"/>
        <v>374799.43315799994</v>
      </c>
      <c r="AD24" s="28">
        <f t="shared" si="4"/>
        <v>384567.44282299996</v>
      </c>
      <c r="AE24" s="28">
        <f t="shared" si="4"/>
        <v>396138.913183</v>
      </c>
      <c r="AF24" s="28">
        <f t="shared" si="4"/>
        <v>407644.55106799997</v>
      </c>
      <c r="AG24" s="28">
        <f t="shared" si="4"/>
        <v>420905.41909799998</v>
      </c>
      <c r="AH24" s="28">
        <f t="shared" si="4"/>
        <v>434386.865957</v>
      </c>
      <c r="AI24" s="28">
        <f t="shared" si="4"/>
        <v>447212.58607000002</v>
      </c>
      <c r="AJ24" s="28">
        <f t="shared" si="4"/>
        <v>461319.10630900005</v>
      </c>
      <c r="AK24" s="28">
        <f t="shared" si="4"/>
        <v>474885.18499600003</v>
      </c>
      <c r="AL24" s="28">
        <f t="shared" si="4"/>
        <v>484709.18319999997</v>
      </c>
      <c r="AM24" s="1">
        <f t="shared" si="2"/>
        <v>348816.37477999995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257</v>
      </c>
      <c r="L29" s="1">
        <f t="shared" si="5"/>
        <v>180.30000000000291</v>
      </c>
      <c r="M29" s="1">
        <f t="shared" si="5"/>
        <v>0</v>
      </c>
      <c r="N29" s="1">
        <f t="shared" si="5"/>
        <v>931</v>
      </c>
      <c r="O29" s="1">
        <f t="shared" si="5"/>
        <v>604.5</v>
      </c>
      <c r="P29" s="1">
        <f t="shared" si="5"/>
        <v>3102.9625000000087</v>
      </c>
      <c r="Q29" s="1">
        <f t="shared" si="5"/>
        <v>2262.3274999999994</v>
      </c>
      <c r="R29" s="1">
        <f t="shared" si="5"/>
        <v>0</v>
      </c>
      <c r="S29" s="1">
        <f t="shared" si="5"/>
        <v>2338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2020.7536539999992</v>
      </c>
      <c r="L30" s="1">
        <f t="shared" si="6"/>
        <v>2547.7463459999999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118.06948499999999</v>
      </c>
      <c r="J32" s="18">
        <f t="shared" si="7"/>
        <v>1578.1945529999994</v>
      </c>
      <c r="K32" s="18">
        <f t="shared" si="7"/>
        <v>-0.1000000000003638</v>
      </c>
      <c r="L32" s="18">
        <f t="shared" si="7"/>
        <v>499.10057400000187</v>
      </c>
      <c r="M32" s="18">
        <f t="shared" si="7"/>
        <v>0.2999999999992724</v>
      </c>
      <c r="N32" s="18">
        <f t="shared" si="7"/>
        <v>508.3477270000003</v>
      </c>
      <c r="O32" s="18">
        <f t="shared" si="7"/>
        <v>1376.4805369999976</v>
      </c>
      <c r="P32" s="18">
        <f t="shared" si="7"/>
        <v>116.53375500000402</v>
      </c>
      <c r="Q32" s="18">
        <f t="shared" si="7"/>
        <v>135.68693999999959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925</v>
      </c>
      <c r="AF32" s="18">
        <f t="shared" si="7"/>
        <v>480.2087849999989</v>
      </c>
      <c r="AG32" s="18">
        <f t="shared" si="7"/>
        <v>496.42208000000028</v>
      </c>
      <c r="AH32" s="18">
        <f t="shared" si="7"/>
        <v>818.51725900000019</v>
      </c>
      <c r="AI32" s="18">
        <f t="shared" si="7"/>
        <v>643.26571300000069</v>
      </c>
      <c r="AJ32" s="18">
        <f t="shared" si="7"/>
        <v>711.76708900000085</v>
      </c>
      <c r="AK32" s="18">
        <f t="shared" si="7"/>
        <v>686.50076699999772</v>
      </c>
      <c r="AL32" s="18">
        <f t="shared" si="7"/>
        <v>1049.8671340000001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402.23955999999998</v>
      </c>
      <c r="J39" s="24">
        <f t="shared" si="10"/>
        <v>711.84693000000152</v>
      </c>
      <c r="K39" s="24">
        <f t="shared" si="10"/>
        <v>0</v>
      </c>
      <c r="L39" s="24">
        <f t="shared" si="10"/>
        <v>30.379431999999724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2734.8111639999988</v>
      </c>
      <c r="K42" s="30">
        <f t="shared" si="12"/>
        <v>6044.327193000001</v>
      </c>
      <c r="L42" s="30">
        <f t="shared" si="12"/>
        <v>4723.7743730000002</v>
      </c>
      <c r="M42" s="30">
        <f t="shared" si="12"/>
        <v>8631.5076000000045</v>
      </c>
      <c r="N42" s="30">
        <f t="shared" si="12"/>
        <v>1743.5046699999948</v>
      </c>
      <c r="O42" s="30">
        <f t="shared" si="12"/>
        <v>2946.9537800000035</v>
      </c>
      <c r="P42" s="30">
        <f t="shared" si="12"/>
        <v>2691.1704099999988</v>
      </c>
      <c r="Q42" s="30">
        <f t="shared" si="12"/>
        <v>6224.7262899999987</v>
      </c>
      <c r="R42" s="30">
        <f t="shared" si="12"/>
        <v>4362.2721609999935</v>
      </c>
      <c r="S42" s="30">
        <f t="shared" si="12"/>
        <v>2781.1443850000069</v>
      </c>
      <c r="T42" s="30">
        <f t="shared" si="12"/>
        <v>4646.4832440000027</v>
      </c>
      <c r="U42" s="30">
        <f t="shared" si="12"/>
        <v>3588.7001199999941</v>
      </c>
      <c r="V42" s="30">
        <f t="shared" si="12"/>
        <v>4995.0593799999915</v>
      </c>
      <c r="W42" s="30">
        <f t="shared" si="12"/>
        <v>3757.9548500000092</v>
      </c>
      <c r="X42" s="30">
        <f t="shared" si="12"/>
        <v>5900.4352599999984</v>
      </c>
      <c r="Y42" s="30">
        <f t="shared" si="12"/>
        <v>7391.8734100000001</v>
      </c>
      <c r="Z42" s="30">
        <f t="shared" si="12"/>
        <v>8234.4442710000003</v>
      </c>
      <c r="AA42" s="30">
        <f t="shared" si="12"/>
        <v>6535.2153300000064</v>
      </c>
      <c r="AB42" s="30">
        <f t="shared" si="12"/>
        <v>10461.638179999994</v>
      </c>
      <c r="AC42" s="30">
        <f t="shared" si="12"/>
        <v>2464.4725600000093</v>
      </c>
      <c r="AD42" s="30">
        <f t="shared" si="12"/>
        <v>2356.2747399999935</v>
      </c>
      <c r="AE42" s="30">
        <f t="shared" si="12"/>
        <v>4613.7857499999955</v>
      </c>
      <c r="AF42" s="30">
        <f t="shared" si="12"/>
        <v>4328.7276400000119</v>
      </c>
      <c r="AG42" s="30">
        <f t="shared" si="12"/>
        <v>5585.7883299999958</v>
      </c>
      <c r="AH42" s="30">
        <f t="shared" si="12"/>
        <v>5379.9278500000073</v>
      </c>
      <c r="AI42" s="30">
        <f t="shared" si="12"/>
        <v>4857.2248599999875</v>
      </c>
      <c r="AJ42" s="30">
        <f t="shared" si="12"/>
        <v>5284.5894400000107</v>
      </c>
      <c r="AK42" s="30">
        <f t="shared" si="12"/>
        <v>5098.6959700000007</v>
      </c>
      <c r="AL42" s="30">
        <f t="shared" si="12"/>
        <v>1129.8860899999854</v>
      </c>
    </row>
    <row r="43" spans="2:38" x14ac:dyDescent="0.25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1607.5093199999974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4136.1001269999979</v>
      </c>
      <c r="AD45" s="26">
        <f t="shared" si="15"/>
        <v>4156.5308150000055</v>
      </c>
      <c r="AE45" s="26">
        <f t="shared" si="15"/>
        <v>4143.223109999999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4476.3521600000095</v>
      </c>
      <c r="AL45" s="26">
        <f t="shared" si="15"/>
        <v>4366.2318999999843</v>
      </c>
    </row>
    <row r="46" spans="2:38" x14ac:dyDescent="0.25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1586.1754040000001</v>
      </c>
      <c r="M48" s="32">
        <f t="shared" si="15"/>
        <v>4269.7785550000008</v>
      </c>
      <c r="N48" s="32">
        <f t="shared" si="15"/>
        <v>1564.0829879999992</v>
      </c>
      <c r="O48" s="32">
        <f t="shared" si="15"/>
        <v>3662.4985829999996</v>
      </c>
      <c r="P48" s="32">
        <f t="shared" si="15"/>
        <v>1151.8414300000004</v>
      </c>
      <c r="Q48" s="32">
        <f t="shared" si="15"/>
        <v>1961.4655300000013</v>
      </c>
      <c r="R48" s="32">
        <f t="shared" si="15"/>
        <v>2568.0777419999995</v>
      </c>
      <c r="S48" s="32">
        <f t="shared" si="15"/>
        <v>2822.2807500000017</v>
      </c>
      <c r="T48" s="32">
        <f t="shared" si="15"/>
        <v>1711.0255059999981</v>
      </c>
      <c r="U48" s="32">
        <f t="shared" si="15"/>
        <v>1932.8777059999993</v>
      </c>
      <c r="V48" s="32">
        <f t="shared" si="15"/>
        <v>1761.5532060000005</v>
      </c>
      <c r="W48" s="32">
        <f t="shared" si="15"/>
        <v>2092.4762100000007</v>
      </c>
      <c r="X48" s="32">
        <f t="shared" si="15"/>
        <v>2879.2333099999996</v>
      </c>
      <c r="Y48" s="32">
        <f t="shared" si="15"/>
        <v>2875.8617900000027</v>
      </c>
      <c r="Z48" s="32">
        <f t="shared" si="15"/>
        <v>3315.9109699999972</v>
      </c>
      <c r="AA48" s="32">
        <f t="shared" si="15"/>
        <v>4349.4339200000031</v>
      </c>
      <c r="AB48" s="32">
        <f t="shared" si="15"/>
        <v>1053.9345499999981</v>
      </c>
      <c r="AC48" s="32">
        <f t="shared" si="15"/>
        <v>2288.170259999999</v>
      </c>
      <c r="AD48" s="32">
        <f t="shared" si="15"/>
        <v>2330.2041099999988</v>
      </c>
      <c r="AE48" s="32">
        <f t="shared" si="15"/>
        <v>1889.4615000000049</v>
      </c>
      <c r="AF48" s="32">
        <f t="shared" si="15"/>
        <v>2487.0709500000012</v>
      </c>
      <c r="AG48" s="32">
        <f t="shared" si="15"/>
        <v>3247.8360399999947</v>
      </c>
      <c r="AH48" s="32">
        <f t="shared" si="15"/>
        <v>3004.5803200000009</v>
      </c>
      <c r="AI48" s="32">
        <f t="shared" si="15"/>
        <v>3097.4086900000038</v>
      </c>
      <c r="AJ48" s="32">
        <f t="shared" si="15"/>
        <v>3417.0134699999981</v>
      </c>
      <c r="AK48" s="32">
        <f t="shared" si="15"/>
        <v>3304.5297900000005</v>
      </c>
      <c r="AL48" s="32">
        <f t="shared" si="15"/>
        <v>3204.0130799999897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525.30904500000179</v>
      </c>
      <c r="J49" s="28">
        <f t="shared" si="14"/>
        <v>5166.7526470000157</v>
      </c>
      <c r="K49" s="28">
        <f t="shared" si="14"/>
        <v>8129.8808470000222</v>
      </c>
      <c r="L49" s="28">
        <f t="shared" si="14"/>
        <v>8553.876128999982</v>
      </c>
      <c r="M49" s="28">
        <f t="shared" si="14"/>
        <v>11368.986154999991</v>
      </c>
      <c r="N49" s="28">
        <f t="shared" si="14"/>
        <v>5945.3353849999548</v>
      </c>
      <c r="O49" s="28">
        <f t="shared" si="14"/>
        <v>6522.3329000000085</v>
      </c>
      <c r="P49" s="28">
        <f t="shared" si="14"/>
        <v>6861.7080950000382</v>
      </c>
      <c r="Q49" s="28">
        <f t="shared" si="14"/>
        <v>9320.7642600000254</v>
      </c>
      <c r="R49" s="28">
        <f t="shared" si="14"/>
        <v>11113.103162999963</v>
      </c>
      <c r="S49" s="28">
        <f t="shared" si="14"/>
        <v>10273.424205000018</v>
      </c>
      <c r="T49" s="28">
        <f t="shared" si="15"/>
        <v>11845.571671999962</v>
      </c>
      <c r="U49" s="28">
        <f t="shared" si="15"/>
        <v>10999.839835999999</v>
      </c>
      <c r="V49" s="28">
        <f t="shared" si="15"/>
        <v>12358.614806000027</v>
      </c>
      <c r="W49" s="28">
        <f t="shared" si="15"/>
        <v>11588.124510000052</v>
      </c>
      <c r="X49" s="28">
        <f t="shared" si="15"/>
        <v>11312.339506999939</v>
      </c>
      <c r="Y49" s="28">
        <f t="shared" si="15"/>
        <v>11192.935200000007</v>
      </c>
      <c r="Z49" s="28">
        <f t="shared" si="15"/>
        <v>11535.685241000028</v>
      </c>
      <c r="AA49" s="28">
        <f t="shared" si="15"/>
        <v>10887.977249999996</v>
      </c>
      <c r="AB49" s="28">
        <f t="shared" si="15"/>
        <v>16902.693407999992</v>
      </c>
      <c r="AC49" s="28">
        <f t="shared" si="15"/>
        <v>9814.0429469999508</v>
      </c>
      <c r="AD49" s="28">
        <f t="shared" si="15"/>
        <v>9768.0096650000196</v>
      </c>
      <c r="AE49" s="28">
        <f t="shared" si="15"/>
        <v>11571.470360000036</v>
      </c>
      <c r="AF49" s="28">
        <f t="shared" si="15"/>
        <v>11505.637884999975</v>
      </c>
      <c r="AG49" s="28">
        <f t="shared" si="15"/>
        <v>13260.868030000012</v>
      </c>
      <c r="AH49" s="28">
        <f t="shared" si="15"/>
        <v>13481.446859000018</v>
      </c>
      <c r="AI49" s="28">
        <f t="shared" si="15"/>
        <v>12825.720113000018</v>
      </c>
      <c r="AJ49" s="28">
        <f t="shared" si="15"/>
        <v>14106.520239000034</v>
      </c>
      <c r="AK49" s="28">
        <f t="shared" si="15"/>
        <v>13566.078686999972</v>
      </c>
      <c r="AL49" s="28">
        <f t="shared" si="15"/>
        <v>9823.998203999945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9167.1694850000003</v>
      </c>
      <c r="J4" s="58">
        <f>Planel_Pot_Resultado!N112+Planel_Pot_Resultado!N676</f>
        <v>10745.364038</v>
      </c>
      <c r="K4" s="58">
        <f>Planel_Pot_Resultado!O112+Planel_Pot_Resultado!O676</f>
        <v>10745.264037999999</v>
      </c>
      <c r="L4" s="58">
        <f>Planel_Pot_Resultado!P112+Planel_Pot_Resultado!P676</f>
        <v>11244.264612000001</v>
      </c>
      <c r="M4" s="58">
        <f>Planel_Pot_Resultado!Q112+Planel_Pot_Resultado!Q676</f>
        <v>11244.364612000001</v>
      </c>
      <c r="N4" s="58">
        <f>Planel_Pot_Resultado!R112+Planel_Pot_Resultado!R676</f>
        <v>11752.412339</v>
      </c>
      <c r="O4" s="58">
        <f>Planel_Pot_Resultado!S112+Planel_Pot_Resultado!S676</f>
        <v>13128.892876</v>
      </c>
      <c r="P4" s="58">
        <f>Planel_Pot_Resultado!T112+Planel_Pot_Resultado!T676</f>
        <v>13245.426631</v>
      </c>
      <c r="Q4" s="58">
        <f>Planel_Pot_Resultado!U112+Planel_Pot_Resultado!U676</f>
        <v>13381.113571</v>
      </c>
      <c r="R4" s="58">
        <f>Planel_Pot_Resultado!V112+Planel_Pot_Resultado!V676</f>
        <v>13381.113571</v>
      </c>
      <c r="S4" s="58">
        <f>Planel_Pot_Resultado!W112+Planel_Pot_Resultado!W676</f>
        <v>12056.513571</v>
      </c>
      <c r="T4" s="58">
        <f>Planel_Pot_Resultado!X112+Planel_Pot_Resultado!X676</f>
        <v>12056.513571</v>
      </c>
      <c r="U4" s="58">
        <f>Planel_Pot_Resultado!Y112+Planel_Pot_Resultado!Y676</f>
        <v>12056.513571</v>
      </c>
      <c r="V4" s="58">
        <f>Planel_Pot_Resultado!Z112+Planel_Pot_Resultado!Z676</f>
        <v>11007.713571</v>
      </c>
      <c r="W4" s="58">
        <f>Planel_Pot_Resultado!AA112+Planel_Pot_Resultado!AA676</f>
        <v>11007.713571</v>
      </c>
      <c r="X4" s="58">
        <f>Planel_Pot_Resultado!AB112+Planel_Pot_Resultado!AB676</f>
        <v>11007.713571</v>
      </c>
      <c r="Y4" s="58">
        <f>Planel_Pot_Resultado!AC112+Planel_Pot_Resultado!AC676</f>
        <v>10416.913571000001</v>
      </c>
      <c r="Z4" s="58">
        <f>Planel_Pot_Resultado!AD112+Planel_Pot_Resultado!AD676</f>
        <v>10416.913571000001</v>
      </c>
      <c r="AA4" s="58">
        <f>Planel_Pot_Resultado!AE112+Planel_Pot_Resultado!AE676</f>
        <v>10388.913571000001</v>
      </c>
      <c r="AB4" s="58">
        <f>Planel_Pot_Resultado!AF112+Planel_Pot_Resultado!AF676</f>
        <v>10388.913571000001</v>
      </c>
      <c r="AC4" s="58">
        <f>Planel_Pot_Resultado!AG112+Planel_Pot_Resultado!AG676</f>
        <v>9175.2135710000002</v>
      </c>
      <c r="AD4" s="58">
        <f>Planel_Pot_Resultado!AH112+Planel_Pot_Resultado!AH676</f>
        <v>9175.2135710000002</v>
      </c>
      <c r="AE4" s="58">
        <f>Planel_Pot_Resultado!AI112+Planel_Pot_Resultado!AI676</f>
        <v>9175.2135710000002</v>
      </c>
      <c r="AF4" s="58">
        <f>Planel_Pot_Resultado!AJ112+Planel_Pot_Resultado!AJ676</f>
        <v>9175.2135710000002</v>
      </c>
      <c r="AG4" s="58">
        <f>Planel_Pot_Resultado!AK112+Planel_Pot_Resultado!AK676</f>
        <v>8812.0135709999995</v>
      </c>
      <c r="AH4" s="58">
        <f>Planel_Pot_Resultado!AL112+Planel_Pot_Resultado!AL676</f>
        <v>8812.0135709999995</v>
      </c>
      <c r="AI4" s="58">
        <f>Planel_Pot_Resultado!AM112+Planel_Pot_Resultado!AM676</f>
        <v>8812.0135709999995</v>
      </c>
      <c r="AJ4" s="58">
        <f>Planel_Pot_Resultado!AN112+Planel_Pot_Resultado!AN676</f>
        <v>8812.0135709999995</v>
      </c>
      <c r="AK4" s="58">
        <f>Planel_Pot_Resultado!AO112+Planel_Pot_Resultado!AO676</f>
        <v>8812.0135709999995</v>
      </c>
      <c r="AL4" s="58">
        <f>Planel_Pot_Resultado!AP112+Planel_Pot_Resultado!AP676</f>
        <v>8812.0135709999995</v>
      </c>
    </row>
    <row r="5" spans="2:38" x14ac:dyDescent="0.25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12906.208784999999</v>
      </c>
      <c r="AG5" s="58">
        <f>Planel_Pot_Resultado!AK124+Planel_Pot_Resultado!AK136+Planel_Pot_Resultado!AK664</f>
        <v>13565.830865</v>
      </c>
      <c r="AH5" s="58">
        <f>Planel_Pot_Resultado!AL124+Planel_Pot_Resultado!AL136+Planel_Pot_Resultado!AL664</f>
        <v>14184.348124</v>
      </c>
      <c r="AI5" s="58">
        <f>Planel_Pot_Resultado!AM124+Planel_Pot_Resultado!AM136+Planel_Pot_Resultado!AM664</f>
        <v>14627.613837000001</v>
      </c>
      <c r="AJ5" s="58">
        <f>Planel_Pot_Resultado!AN124+Planel_Pot_Resultado!AN136+Planel_Pot_Resultado!AN664</f>
        <v>15139.380926</v>
      </c>
      <c r="AK5" s="58">
        <f>Planel_Pot_Resultado!AO124+Planel_Pot_Resultado!AO136+Planel_Pot_Resultado!AO664</f>
        <v>15825.881692999999</v>
      </c>
      <c r="AL5" s="58">
        <f>Planel_Pot_Resultado!AP124+Planel_Pot_Resultado!AP136+Planel_Pot_Resultado!AP664</f>
        <v>16875.748826999999</v>
      </c>
    </row>
    <row r="6" spans="2:38" x14ac:dyDescent="0.25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13711.569485</v>
      </c>
      <c r="J7" s="279">
        <f t="shared" si="0"/>
        <v>15289.764037999999</v>
      </c>
      <c r="K7" s="279">
        <f t="shared" si="0"/>
        <v>15289.664037999999</v>
      </c>
      <c r="L7" s="279">
        <f t="shared" si="0"/>
        <v>15788.764612000001</v>
      </c>
      <c r="M7" s="279">
        <f t="shared" si="0"/>
        <v>15789.064612000002</v>
      </c>
      <c r="N7" s="279">
        <f t="shared" si="0"/>
        <v>16297.412339</v>
      </c>
      <c r="O7" s="279">
        <f t="shared" si="0"/>
        <v>17673.892875999998</v>
      </c>
      <c r="P7" s="279">
        <f t="shared" si="0"/>
        <v>17790.426631000002</v>
      </c>
      <c r="Q7" s="279">
        <f t="shared" si="0"/>
        <v>17926.113571000002</v>
      </c>
      <c r="R7" s="279">
        <f t="shared" si="0"/>
        <v>17926.113571000002</v>
      </c>
      <c r="S7" s="279">
        <f t="shared" si="0"/>
        <v>17726.513571</v>
      </c>
      <c r="T7" s="279">
        <f t="shared" si="0"/>
        <v>18651.513571</v>
      </c>
      <c r="U7" s="279">
        <f t="shared" si="0"/>
        <v>19576.513571</v>
      </c>
      <c r="V7" s="279">
        <f t="shared" si="0"/>
        <v>20501.713571</v>
      </c>
      <c r="W7" s="279">
        <f t="shared" si="0"/>
        <v>21426.713571</v>
      </c>
      <c r="X7" s="279">
        <f t="shared" si="0"/>
        <v>22351.713571</v>
      </c>
      <c r="Y7" s="279">
        <f t="shared" si="0"/>
        <v>23276.913571000001</v>
      </c>
      <c r="Z7" s="279">
        <f t="shared" si="0"/>
        <v>24201.913571000001</v>
      </c>
      <c r="AA7" s="279">
        <f t="shared" si="0"/>
        <v>25126.913571000001</v>
      </c>
      <c r="AB7" s="279">
        <f t="shared" si="0"/>
        <v>26051.913571000001</v>
      </c>
      <c r="AC7" s="279">
        <f t="shared" si="0"/>
        <v>26977.213571</v>
      </c>
      <c r="AD7" s="279">
        <f t="shared" si="0"/>
        <v>27902.213571</v>
      </c>
      <c r="AE7" s="279">
        <f t="shared" si="0"/>
        <v>28827.213571</v>
      </c>
      <c r="AF7" s="279">
        <f t="shared" si="0"/>
        <v>29307.422355999999</v>
      </c>
      <c r="AG7" s="279">
        <f t="shared" si="0"/>
        <v>29803.844435999999</v>
      </c>
      <c r="AH7" s="279">
        <f t="shared" si="0"/>
        <v>30622.361695</v>
      </c>
      <c r="AI7" s="279">
        <f t="shared" si="0"/>
        <v>31265.627408</v>
      </c>
      <c r="AJ7" s="279">
        <f t="shared" si="0"/>
        <v>31977.394497000001</v>
      </c>
      <c r="AK7" s="279">
        <f t="shared" si="0"/>
        <v>32663.895263999999</v>
      </c>
      <c r="AL7" s="279">
        <f t="shared" si="0"/>
        <v>33713.762397999999</v>
      </c>
    </row>
    <row r="9" spans="2:38" x14ac:dyDescent="0.25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697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367.83741170000002</v>
      </c>
      <c r="J11" s="58">
        <f>PLANEL_GerMed_Resultado!N148+PLANEL_GerMed_Resultado!N688</f>
        <v>388.40209920000001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106.307011152</v>
      </c>
      <c r="O11" s="58">
        <f>PLANEL_GerMed_Resultado!S148+PLANEL_GerMed_Resultado!S688</f>
        <v>164.35824650000001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698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3970.2461400000002</v>
      </c>
      <c r="G12" s="58">
        <f>PLANEL_GerMed_Resultado!K112+PLANEL_GerMed_Resultado!K676</f>
        <v>4200.7032280000003</v>
      </c>
      <c r="H12" s="58">
        <f>PLANEL_GerMed_Resultado!L112+PLANEL_GerMed_Resultado!L676</f>
        <v>4970.6815969999998</v>
      </c>
      <c r="I12" s="58">
        <f>PLANEL_GerMed_Resultado!M112+PLANEL_GerMed_Resultado!M676</f>
        <v>5575.2356950000003</v>
      </c>
      <c r="J12" s="58">
        <f>PLANEL_GerMed_Resultado!N112+PLANEL_GerMed_Resultado!N676</f>
        <v>5953.5088167000004</v>
      </c>
      <c r="K12" s="58">
        <f>PLANEL_GerMed_Resultado!O112+PLANEL_GerMed_Resultado!O676</f>
        <v>5749.3814520999995</v>
      </c>
      <c r="L12" s="58">
        <f>PLANEL_GerMed_Resultado!P112+PLANEL_GerMed_Resultado!P676</f>
        <v>5687.2905934</v>
      </c>
      <c r="M12" s="58">
        <f>PLANEL_GerMed_Resultado!Q112+PLANEL_GerMed_Resultado!Q676</f>
        <v>4687.2911629999999</v>
      </c>
      <c r="N12" s="58">
        <f>PLANEL_GerMed_Resultado!R112+PLANEL_GerMed_Resultado!R676</f>
        <v>4721.5201660000002</v>
      </c>
      <c r="O12" s="58">
        <f>PLANEL_GerMed_Resultado!S112+PLANEL_GerMed_Resultado!S676</f>
        <v>5192.5838750000003</v>
      </c>
      <c r="P12" s="58">
        <f>PLANEL_GerMed_Resultado!T112+PLANEL_GerMed_Resultado!T676</f>
        <v>5082.7848469999999</v>
      </c>
      <c r="Q12" s="58">
        <f>PLANEL_GerMed_Resultado!U112+PLANEL_GerMed_Resultado!U676</f>
        <v>4939.3078050000004</v>
      </c>
      <c r="R12" s="58">
        <f>PLANEL_GerMed_Resultado!V112+PLANEL_GerMed_Resultado!V676</f>
        <v>5001.197752</v>
      </c>
      <c r="S12" s="58">
        <f>PLANEL_GerMed_Resultado!W112+PLANEL_GerMed_Resultado!W676</f>
        <v>4234.6439117</v>
      </c>
      <c r="T12" s="58">
        <f>PLANEL_GerMed_Resultado!X112+PLANEL_GerMed_Resultado!X676</f>
        <v>4066.8024479999999</v>
      </c>
      <c r="U12" s="58">
        <f>PLANEL_GerMed_Resultado!Y112+PLANEL_GerMed_Resultado!Y676</f>
        <v>3961.9947784999999</v>
      </c>
      <c r="V12" s="58">
        <f>PLANEL_GerMed_Resultado!Z112+PLANEL_GerMed_Resultado!Z676</f>
        <v>2963.9624948999999</v>
      </c>
      <c r="W12" s="58">
        <f>PLANEL_GerMed_Resultado!AA112+PLANEL_GerMed_Resultado!AA676</f>
        <v>2871.6747636</v>
      </c>
      <c r="X12" s="58">
        <f>PLANEL_GerMed_Resultado!AB112+PLANEL_GerMed_Resultado!AB676</f>
        <v>2828.7450958999998</v>
      </c>
      <c r="Y12" s="58">
        <f>PLANEL_GerMed_Resultado!AC112+PLANEL_GerMed_Resultado!AC676</f>
        <v>2234.1064176</v>
      </c>
      <c r="Z12" s="58">
        <f>PLANEL_GerMed_Resultado!AD112+PLANEL_GerMed_Resultado!AD676</f>
        <v>1960.46075161</v>
      </c>
      <c r="AA12" s="58">
        <f>PLANEL_GerMed_Resultado!AE112+PLANEL_GerMed_Resultado!AE676</f>
        <v>2193.28705292</v>
      </c>
      <c r="AB12" s="58">
        <f>PLANEL_GerMed_Resultado!AF112+PLANEL_GerMed_Resultado!AF676</f>
        <v>1212.059002</v>
      </c>
      <c r="AC12" s="58">
        <f>PLANEL_GerMed_Resultado!AG112+PLANEL_GerMed_Resultado!AG676</f>
        <v>356.31621810000001</v>
      </c>
      <c r="AD12" s="58">
        <f>PLANEL_GerMed_Resultado!AH112+PLANEL_GerMed_Resultado!AH676</f>
        <v>388.74940700000002</v>
      </c>
      <c r="AE12" s="58">
        <f>PLANEL_GerMed_Resultado!AI112+PLANEL_GerMed_Resultado!AI676</f>
        <v>160.19012620000001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666.97012089999998</v>
      </c>
      <c r="T13" s="58">
        <f>PLANEL_GerMed_Resultado!X124+PLANEL_GerMed_Resultado!X136+PLANEL_GerMed_Resultado!X664</f>
        <v>770.18046800000002</v>
      </c>
      <c r="U13" s="58">
        <f>PLANEL_GerMed_Resultado!Y124+PLANEL_GerMed_Resultado!Y136+PLANEL_GerMed_Resultado!Y664</f>
        <v>1185.3916687000001</v>
      </c>
      <c r="V13" s="58">
        <f>PLANEL_GerMed_Resultado!Z124+PLANEL_GerMed_Resultado!Z136+PLANEL_GerMed_Resultado!Z664</f>
        <v>1807.7784508</v>
      </c>
      <c r="W13" s="58">
        <f>PLANEL_GerMed_Resultado!AA124+PLANEL_GerMed_Resultado!AA136+PLANEL_GerMed_Resultado!AA664</f>
        <v>2249.2120181999999</v>
      </c>
      <c r="X13" s="58">
        <f>PLANEL_GerMed_Resultado!AB124+PLANEL_GerMed_Resultado!AB136+PLANEL_GerMed_Resultado!AB664</f>
        <v>2791.6720476999999</v>
      </c>
      <c r="Y13" s="58">
        <f>PLANEL_GerMed_Resultado!AC124+PLANEL_GerMed_Resultado!AC136+PLANEL_GerMed_Resultado!AC664</f>
        <v>3308.5739627000003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4087.5896785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6114.1328860000003</v>
      </c>
      <c r="AG13" s="58">
        <f>PLANEL_GerMed_Resultado!AK124+PLANEL_GerMed_Resultado!AK136+PLANEL_GerMed_Resultado!AK664</f>
        <v>6426.6194670000004</v>
      </c>
      <c r="AH13" s="58">
        <f>PLANEL_GerMed_Resultado!AL124+PLANEL_GerMed_Resultado!AL136+PLANEL_GerMed_Resultado!AL664</f>
        <v>6719.6332220000004</v>
      </c>
      <c r="AI13" s="58">
        <f>PLANEL_GerMed_Resultado!AM124+PLANEL_GerMed_Resultado!AM136+PLANEL_GerMed_Resultado!AM664</f>
        <v>6929.6240510000007</v>
      </c>
      <c r="AJ13" s="58">
        <f>PLANEL_GerMed_Resultado!AN124+PLANEL_GerMed_Resultado!AN136+PLANEL_GerMed_Resultado!AN664</f>
        <v>7172.0664319999996</v>
      </c>
      <c r="AK13" s="58">
        <f>PLANEL_GerMed_Resultado!AO124+PLANEL_GerMed_Resultado!AO136+PLANEL_GerMed_Resultado!AO664</f>
        <v>7664.2062130000004</v>
      </c>
      <c r="AL13" s="58">
        <f>PLANEL_GerMed_Resultado!AP124+PLANEL_GerMed_Resultado!AP136+PLANEL_GerMed_Resultado!AP664</f>
        <v>8947.7435170000008</v>
      </c>
    </row>
    <row r="14" spans="2:38" x14ac:dyDescent="0.25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984.25732789999995</v>
      </c>
      <c r="Z14" s="58">
        <f>PLANEL_GerMed_Resultado!AD724+PLANEL_GerMed_Resultado!AD760</f>
        <v>1168.260552</v>
      </c>
      <c r="AA14" s="58">
        <f>PLANEL_GerMed_Resultado!AE724+PLANEL_GerMed_Resultado!AE760</f>
        <v>1504.6940420000001</v>
      </c>
      <c r="AB14" s="58">
        <f>PLANEL_GerMed_Resultado!AF724+PLANEL_GerMed_Resultado!AF760</f>
        <v>1071.039593</v>
      </c>
      <c r="AC14" s="58">
        <f>PLANEL_GerMed_Resultado!AG724+PLANEL_GerMed_Resultado!AG760</f>
        <v>1287.734134</v>
      </c>
      <c r="AD14" s="58">
        <f>PLANEL_GerMed_Resultado!AH724+PLANEL_GerMed_Resultado!AH760</f>
        <v>1506.7624900000001</v>
      </c>
      <c r="AE14" s="58">
        <f>PLANEL_GerMed_Resultado!AI724+PLANEL_GerMed_Resultado!AI760</f>
        <v>1530.1817349999999</v>
      </c>
      <c r="AF14" s="58">
        <f>PLANEL_GerMed_Resultado!AJ724+PLANEL_GerMed_Resultado!AJ760</f>
        <v>1634.0256690000001</v>
      </c>
      <c r="AG14" s="58">
        <f>PLANEL_GerMed_Resultado!AK724+PLANEL_GerMed_Resultado!AK760</f>
        <v>1542.052101</v>
      </c>
      <c r="AH14" s="58">
        <f>PLANEL_GerMed_Resultado!AL724+PLANEL_GerMed_Resultado!AL760</f>
        <v>1428.375542</v>
      </c>
      <c r="AI14" s="58">
        <f>PLANEL_GerMed_Resultado!AM724+PLANEL_GerMed_Resultado!AM760</f>
        <v>1356.9100619999999</v>
      </c>
      <c r="AJ14" s="58">
        <f>PLANEL_GerMed_Resultado!AN724+PLANEL_GerMed_Resultado!AN760</f>
        <v>1268.7840839999999</v>
      </c>
      <c r="AK14" s="58">
        <f>PLANEL_GerMed_Resultado!AO724+PLANEL_GerMed_Resultado!AO760</f>
        <v>1112.2564600000001</v>
      </c>
      <c r="AL14" s="58">
        <f>PLANEL_GerMed_Resultado!AP724+PLANEL_GerMed_Resultado!AP760</f>
        <v>1568.8257920000001</v>
      </c>
    </row>
    <row r="16" spans="2:38" x14ac:dyDescent="0.25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697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692.43972269999995</v>
      </c>
      <c r="J18" s="58">
        <f>PLANEL_GerCrit_Resultado!N148+PLANEL_GerCrit_Resultado!N688</f>
        <v>913.19035670000005</v>
      </c>
      <c r="K18" s="58">
        <f>PLANEL_GerCrit_Resultado!O148+PLANEL_GerCrit_Resultado!O688</f>
        <v>771.46154444000001</v>
      </c>
      <c r="L18" s="58">
        <f>PLANEL_GerCrit_Resultado!P148+PLANEL_GerCrit_Resultado!P688</f>
        <v>728.8649269</v>
      </c>
      <c r="M18" s="58">
        <f>PLANEL_GerCrit_Resultado!Q148+PLANEL_GerCrit_Resultado!Q688</f>
        <v>824.21131209999999</v>
      </c>
      <c r="N18" s="58">
        <f>PLANEL_GerCrit_Resultado!R148+PLANEL_GerCrit_Resultado!R688</f>
        <v>828.93519199999992</v>
      </c>
      <c r="O18" s="58">
        <f>PLANEL_GerCrit_Resultado!S148+PLANEL_GerCrit_Resultado!S688</f>
        <v>847.4661008999999</v>
      </c>
      <c r="P18" s="58">
        <f>PLANEL_GerCrit_Resultado!T148+PLANEL_GerCrit_Resultado!T688</f>
        <v>896.84230230000003</v>
      </c>
      <c r="Q18" s="58">
        <f>PLANEL_GerCrit_Resultado!U148+PLANEL_GerCrit_Resultado!U688</f>
        <v>970.62590100000011</v>
      </c>
      <c r="R18" s="58">
        <f>PLANEL_GerCrit_Resultado!V148+PLANEL_GerCrit_Resultado!V688</f>
        <v>1114.7589023</v>
      </c>
      <c r="S18" s="58">
        <f>PLANEL_GerCrit_Resultado!W148+PLANEL_GerCrit_Resultado!W688</f>
        <v>558.0008272</v>
      </c>
      <c r="T18" s="58">
        <f>PLANEL_GerCrit_Resultado!X148+PLANEL_GerCrit_Resultado!X688</f>
        <v>279.05148029999998</v>
      </c>
      <c r="U18" s="58">
        <f>PLANEL_GerCrit_Resultado!Y148+PLANEL_GerCrit_Resultado!Y688</f>
        <v>175.24507980000001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113.6184921</v>
      </c>
      <c r="Y18" s="58">
        <f>PLANEL_GerCrit_Resultado!AC148+PLANEL_GerCrit_Resultado!AC688</f>
        <v>220.08193230000001</v>
      </c>
      <c r="Z18" s="58">
        <f>PLANEL_GerCrit_Resultado!AD148+PLANEL_GerCrit_Resultado!AD688</f>
        <v>336.39346039999998</v>
      </c>
      <c r="AA18" s="58">
        <f>PLANEL_GerCrit_Resultado!AE148+PLANEL_GerCrit_Resultado!AE688</f>
        <v>518.97754699999996</v>
      </c>
      <c r="AB18" s="58">
        <f>PLANEL_GerCrit_Resultado!AF148+PLANEL_GerCrit_Resultado!AF688</f>
        <v>44.39026088</v>
      </c>
      <c r="AC18" s="58">
        <f>PLANEL_GerCrit_Resultado!AG148+PLANEL_GerCrit_Resultado!AG688</f>
        <v>162.47383669999999</v>
      </c>
      <c r="AD18" s="58">
        <f>PLANEL_GerCrit_Resultado!AH148+PLANEL_GerCrit_Resultado!AH688</f>
        <v>285.8220776</v>
      </c>
      <c r="AE18" s="58">
        <f>PLANEL_GerCrit_Resultado!AI148+PLANEL_GerCrit_Resultado!AI688</f>
        <v>212.66588350000001</v>
      </c>
      <c r="AF18" s="58">
        <f>PLANEL_GerCrit_Resultado!AJ148+PLANEL_GerCrit_Resultado!AJ688</f>
        <v>282.32724899999999</v>
      </c>
      <c r="AG18" s="58">
        <f>PLANEL_GerCrit_Resultado!AK148+PLANEL_GerCrit_Resultado!AK688</f>
        <v>280.06634109999999</v>
      </c>
      <c r="AH18" s="58">
        <f>PLANEL_GerCrit_Resultado!AL148+PLANEL_GerCrit_Resultado!AL688</f>
        <v>277.935002</v>
      </c>
      <c r="AI18" s="58">
        <f>PLANEL_GerCrit_Resultado!AM148+PLANEL_GerCrit_Resultado!AM688</f>
        <v>276.0107375</v>
      </c>
      <c r="AJ18" s="58">
        <f>PLANEL_GerCrit_Resultado!AN148+PLANEL_GerCrit_Resultado!AN688</f>
        <v>273.93719970000001</v>
      </c>
      <c r="AK18" s="58">
        <f>PLANEL_GerCrit_Resultado!AO148+PLANEL_GerCrit_Resultado!AO688</f>
        <v>271.89724519999999</v>
      </c>
      <c r="AL18" s="58">
        <f>PLANEL_GerCrit_Resultado!AP148+PLANEL_GerCrit_Resultado!AP688</f>
        <v>518.97754699999996</v>
      </c>
    </row>
    <row r="19" spans="2:38" x14ac:dyDescent="0.25">
      <c r="B19" s="33" t="s">
        <v>698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6091.1301830000002</v>
      </c>
      <c r="J19" s="58">
        <f>PLANEL_GerCrit_Resultado!N112+PLANEL_GerCrit_Resultado!N676</f>
        <v>7184.7584038999994</v>
      </c>
      <c r="K19" s="58">
        <f>PLANEL_GerCrit_Resultado!O112+PLANEL_GerCrit_Resultado!O676</f>
        <v>6900.9418031999994</v>
      </c>
      <c r="L19" s="58">
        <f>PLANEL_GerCrit_Resultado!P112+PLANEL_GerCrit_Resultado!P676</f>
        <v>7021.8587769000005</v>
      </c>
      <c r="M19" s="58">
        <f>PLANEL_GerCrit_Resultado!Q112+PLANEL_GerCrit_Resultado!Q676</f>
        <v>6546.8939719999998</v>
      </c>
      <c r="N19" s="58">
        <f>PLANEL_GerCrit_Resultado!R112+PLANEL_GerCrit_Resultado!R676</f>
        <v>7030.8163210000002</v>
      </c>
      <c r="O19" s="58">
        <f>PLANEL_GerCrit_Resultado!S112+PLANEL_GerCrit_Resultado!S676</f>
        <v>7922.0141119999998</v>
      </c>
      <c r="P19" s="58">
        <f>PLANEL_GerCrit_Resultado!T112+PLANEL_GerCrit_Resultado!T676</f>
        <v>7908.5158520000005</v>
      </c>
      <c r="Q19" s="58">
        <f>PLANEL_GerCrit_Resultado!U112+PLANEL_GerCrit_Resultado!U676</f>
        <v>7851.2430039999999</v>
      </c>
      <c r="R19" s="58">
        <f>PLANEL_GerCrit_Resultado!V112+PLANEL_GerCrit_Resultado!V676</f>
        <v>7720.7820109999993</v>
      </c>
      <c r="S19" s="58">
        <f>PLANEL_GerCrit_Resultado!W112+PLANEL_GerCrit_Resultado!W676</f>
        <v>6542.9531729999999</v>
      </c>
      <c r="T19" s="58">
        <f>PLANEL_GerCrit_Resultado!X112+PLANEL_GerCrit_Resultado!X676</f>
        <v>6459.6741149999998</v>
      </c>
      <c r="U19" s="58">
        <f>PLANEL_GerCrit_Resultado!Y112+PLANEL_GerCrit_Resultado!Y676</f>
        <v>6481.9298520000011</v>
      </c>
      <c r="V19" s="58">
        <f>PLANEL_GerCrit_Resultado!Z112+PLANEL_GerCrit_Resultado!Z676</f>
        <v>5575.6051079999997</v>
      </c>
      <c r="W19" s="58">
        <f>PLANEL_GerCrit_Resultado!AA112+PLANEL_GerCrit_Resultado!AA676</f>
        <v>5620.6446040000001</v>
      </c>
      <c r="X19" s="58">
        <f>PLANEL_GerCrit_Resultado!AB112+PLANEL_GerCrit_Resultado!AB676</f>
        <v>5675.8273840000002</v>
      </c>
      <c r="Y19" s="58">
        <f>PLANEL_GerCrit_Resultado!AC112+PLANEL_GerCrit_Resultado!AC676</f>
        <v>5019.9373100000003</v>
      </c>
      <c r="Z19" s="58">
        <f>PLANEL_GerCrit_Resultado!AD112+PLANEL_GerCrit_Resultado!AD676</f>
        <v>4890.535073</v>
      </c>
      <c r="AA19" s="58">
        <f>PLANEL_GerCrit_Resultado!AE112+PLANEL_GerCrit_Resultado!AE676</f>
        <v>5013.8109020000002</v>
      </c>
      <c r="AB19" s="58">
        <f>PLANEL_GerCrit_Resultado!AF112+PLANEL_GerCrit_Resultado!AF676</f>
        <v>4144.590835</v>
      </c>
      <c r="AC19" s="58">
        <f>PLANEL_GerCrit_Resultado!AG112+PLANEL_GerCrit_Resultado!AG676</f>
        <v>3143.0375519999998</v>
      </c>
      <c r="AD19" s="58">
        <f>PLANEL_GerCrit_Resultado!AH112+PLANEL_GerCrit_Resultado!AH676</f>
        <v>3175.906477</v>
      </c>
      <c r="AE19" s="58">
        <f>PLANEL_GerCrit_Resultado!AI112+PLANEL_GerCrit_Resultado!AI676</f>
        <v>2948.1998460000004</v>
      </c>
      <c r="AF19" s="58">
        <f>PLANEL_GerCrit_Resultado!AJ112+PLANEL_GerCrit_Resultado!AJ676</f>
        <v>2870.440928</v>
      </c>
      <c r="AG19" s="58">
        <f>PLANEL_GerCrit_Resultado!AK112+PLANEL_GerCrit_Resultado!AK676</f>
        <v>2540.9250790000001</v>
      </c>
      <c r="AH19" s="58">
        <f>PLANEL_GerCrit_Resultado!AL112+PLANEL_GerCrit_Resultado!AL676</f>
        <v>2333.4789799999999</v>
      </c>
      <c r="AI19" s="58">
        <f>PLANEL_GerCrit_Resultado!AM112+PLANEL_GerCrit_Resultado!AM676</f>
        <v>2168.1653700000002</v>
      </c>
      <c r="AJ19" s="58">
        <f>PLANEL_GerCrit_Resultado!AN112+PLANEL_GerCrit_Resultado!AN676</f>
        <v>2087.2830610000001</v>
      </c>
      <c r="AK19" s="58">
        <f>PLANEL_GerCrit_Resultado!AO112+PLANEL_GerCrit_Resultado!AO676</f>
        <v>2087.2830610000001</v>
      </c>
      <c r="AL19" s="58">
        <f>PLANEL_GerCrit_Resultado!AP112+PLANEL_GerCrit_Resultado!AP676</f>
        <v>2087.2830610000001</v>
      </c>
    </row>
    <row r="20" spans="2:38" x14ac:dyDescent="0.25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1860.0576506</v>
      </c>
      <c r="U20" s="58">
        <f>PLANEL_GerCrit_Resultado!Y124+PLANEL_GerCrit_Resultado!Y136+PLANEL_GerCrit_Resultado!Y664</f>
        <v>2203.5160918000001</v>
      </c>
      <c r="V20" s="58">
        <f>PLANEL_GerCrit_Resultado!Z124+PLANEL_GerCrit_Resultado!Z136+PLANEL_GerCrit_Resultado!Z664</f>
        <v>2798.071038</v>
      </c>
      <c r="W20" s="58">
        <f>PLANEL_GerCrit_Resultado!AA124+PLANEL_GerCrit_Resultado!AA136+PLANEL_GerCrit_Resultado!AA664</f>
        <v>3141.5124610000003</v>
      </c>
      <c r="X20" s="58">
        <f>PLANEL_GerCrit_Resultado!AB124+PLANEL_GerCrit_Resultado!AB136+PLANEL_GerCrit_Resultado!AB664</f>
        <v>3619.3375716999999</v>
      </c>
      <c r="Y20" s="58">
        <f>PLANEL_GerCrit_Resultado!AC124+PLANEL_GerCrit_Resultado!AC136+PLANEL_GerCrit_Resultado!AC664</f>
        <v>4113.8540489999996</v>
      </c>
      <c r="Z20" s="58">
        <f>PLANEL_GerCrit_Resultado!AD124+PLANEL_GerCrit_Resultado!AD136+PLANEL_GerCrit_Resultado!AD664</f>
        <v>4496.6275539999997</v>
      </c>
      <c r="AA20" s="58">
        <f>PLANEL_GerCrit_Resultado!AE124+PLANEL_GerCrit_Resultado!AE136+PLANEL_GerCrit_Resultado!AE664</f>
        <v>5447.5014849999998</v>
      </c>
      <c r="AB20" s="58">
        <f>PLANEL_GerCrit_Resultado!AF124+PLANEL_GerCrit_Resultado!AF136+PLANEL_GerCrit_Resultado!AF664</f>
        <v>5120.5382060000002</v>
      </c>
      <c r="AC20" s="58">
        <f>PLANEL_GerCrit_Resultado!AG124+PLANEL_GerCrit_Resultado!AG136+PLANEL_GerCrit_Resultado!AG664</f>
        <v>6420.7761424999999</v>
      </c>
      <c r="AD20" s="58">
        <f>PLANEL_GerCrit_Resultado!AH124+PLANEL_GerCrit_Resultado!AH136+PLANEL_GerCrit_Resultado!AH664</f>
        <v>6854.2347310000005</v>
      </c>
      <c r="AE20" s="58">
        <f>PLANEL_GerCrit_Resultado!AI124+PLANEL_GerCrit_Resultado!AI136+PLANEL_GerCrit_Resultado!AI664</f>
        <v>7242.7432430000008</v>
      </c>
      <c r="AF20" s="58">
        <f>PLANEL_GerCrit_Resultado!AJ124+PLANEL_GerCrit_Resultado!AJ136+PLANEL_GerCrit_Resultado!AJ664</f>
        <v>7319.252074</v>
      </c>
      <c r="AG20" s="58">
        <f>PLANEL_GerCrit_Resultado!AK124+PLANEL_GerCrit_Resultado!AK136+PLANEL_GerCrit_Resultado!AK664</f>
        <v>7678.2857569999996</v>
      </c>
      <c r="AH20" s="58">
        <f>PLANEL_GerCrit_Resultado!AL124+PLANEL_GerCrit_Resultado!AL136+PLANEL_GerCrit_Resultado!AL664</f>
        <v>7941.4356520000001</v>
      </c>
      <c r="AI20" s="58">
        <f>PLANEL_GerCrit_Resultado!AM124+PLANEL_GerCrit_Resultado!AM136+PLANEL_GerCrit_Resultado!AM664</f>
        <v>8122.3111870000002</v>
      </c>
      <c r="AJ20" s="58">
        <f>PLANEL_GerCrit_Resultado!AN124+PLANEL_GerCrit_Resultado!AN136+PLANEL_GerCrit_Resultado!AN664</f>
        <v>8339.5252360000013</v>
      </c>
      <c r="AK20" s="58">
        <f>PLANEL_GerCrit_Resultado!AO124+PLANEL_GerCrit_Resultado!AO136+PLANEL_GerCrit_Resultado!AO664</f>
        <v>8870.5447929999991</v>
      </c>
      <c r="AL20" s="58">
        <f>PLANEL_GerCrit_Resultado!AP124+PLANEL_GerCrit_Resultado!AP136+PLANEL_GerCrit_Resultado!AP664</f>
        <v>10178.378881000001</v>
      </c>
    </row>
    <row r="21" spans="2:38" x14ac:dyDescent="0.25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745.87263470000005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1821.558851</v>
      </c>
      <c r="Z21" s="58">
        <f>PLANEL_GerCrit_Resultado!AD724+PLANEL_GerCrit_Resultado!AD760</f>
        <v>1991.313883</v>
      </c>
      <c r="AA21" s="58">
        <f>PLANEL_GerCrit_Resultado!AE724+PLANEL_GerCrit_Resultado!AE760</f>
        <v>1912.253866</v>
      </c>
      <c r="AB21" s="58">
        <f>PLANEL_GerCrit_Resultado!AF724+PLANEL_GerCrit_Resultado!AF760</f>
        <v>2003.4286139999999</v>
      </c>
      <c r="AC21" s="58">
        <f>PLANEL_GerCrit_Resultado!AG724+PLANEL_GerCrit_Resultado!AG760</f>
        <v>2238.658023</v>
      </c>
      <c r="AD21" s="58">
        <f>PLANEL_GerCrit_Resultado!AH724+PLANEL_GerCrit_Resultado!AH760</f>
        <v>2484.7672640000001</v>
      </c>
      <c r="AE21" s="58">
        <f>PLANEL_GerCrit_Resultado!AI724+PLANEL_GerCrit_Resultado!AI760</f>
        <v>2534.9422749999999</v>
      </c>
      <c r="AF21" s="58">
        <f>PLANEL_GerCrit_Resultado!AJ724+PLANEL_GerCrit_Resultado!AJ760</f>
        <v>2727.4764909999999</v>
      </c>
      <c r="AG21" s="58">
        <f>PLANEL_GerCrit_Resultado!AK724+PLANEL_GerCrit_Resultado!AK760</f>
        <v>2848.1065170000002</v>
      </c>
      <c r="AH21" s="58">
        <f>PLANEL_GerCrit_Resultado!AL724+PLANEL_GerCrit_Resultado!AL760</f>
        <v>2968.4621269999998</v>
      </c>
      <c r="AI21" s="58">
        <f>PLANEL_GerCrit_Resultado!AM724+PLANEL_GerCrit_Resultado!AM760</f>
        <v>3088.4060049999998</v>
      </c>
      <c r="AJ21" s="58">
        <f>PLANEL_GerCrit_Resultado!AN724+PLANEL_GerCrit_Resultado!AN760</f>
        <v>3103.1536219999998</v>
      </c>
      <c r="AK21" s="58">
        <f>PLANEL_GerCrit_Resultado!AO724+PLANEL_GerCrit_Resultado!AO760</f>
        <v>2904.642202</v>
      </c>
      <c r="AL21" s="58">
        <f>PLANEL_GerCrit_Resultado!AP724+PLANEL_GerCrit_Resultado!AP760</f>
        <v>3091.9660239999998</v>
      </c>
    </row>
    <row r="23" spans="2:38" x14ac:dyDescent="0.25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697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8.094300935216972E-2</v>
      </c>
      <c r="J25" s="35">
        <f t="shared" si="1"/>
        <v>8.546829046738845E-2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2.3389881441584159E-2</v>
      </c>
      <c r="O25" s="35">
        <f t="shared" si="1"/>
        <v>3.6162430473047305E-2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698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0.50670624856420865</v>
      </c>
      <c r="G26" s="35">
        <f t="shared" si="2"/>
        <v>0.53611854251218838</v>
      </c>
      <c r="H26" s="35">
        <f t="shared" si="2"/>
        <v>0.54930121194372916</v>
      </c>
      <c r="I26" s="35">
        <f t="shared" si="2"/>
        <v>0.60817417024116471</v>
      </c>
      <c r="J26" s="35">
        <f t="shared" si="2"/>
        <v>0.55405371057192287</v>
      </c>
      <c r="K26" s="35">
        <f t="shared" si="2"/>
        <v>0.53506190557697297</v>
      </c>
      <c r="L26" s="35">
        <f t="shared" si="2"/>
        <v>0.50579480203004668</v>
      </c>
      <c r="M26" s="35">
        <f t="shared" si="2"/>
        <v>0.41685691675256747</v>
      </c>
      <c r="N26" s="35">
        <f t="shared" si="2"/>
        <v>0.40174902222684855</v>
      </c>
      <c r="O26" s="35">
        <f t="shared" si="2"/>
        <v>0.3955081303536413</v>
      </c>
      <c r="P26" s="35">
        <f t="shared" si="2"/>
        <v>0.38373885482133852</v>
      </c>
      <c r="Q26" s="35">
        <f t="shared" si="2"/>
        <v>0.36912531821750877</v>
      </c>
      <c r="R26" s="35">
        <f t="shared" si="2"/>
        <v>0.37375048985749321</v>
      </c>
      <c r="S26" s="35">
        <f t="shared" si="2"/>
        <v>0.35123287397824138</v>
      </c>
      <c r="T26" s="35">
        <f t="shared" si="2"/>
        <v>0.33731164685801357</v>
      </c>
      <c r="U26" s="35">
        <f t="shared" si="2"/>
        <v>0.32861861392749059</v>
      </c>
      <c r="V26" s="35">
        <f t="shared" si="2"/>
        <v>0.26926232007967643</v>
      </c>
      <c r="W26" s="35">
        <f t="shared" si="2"/>
        <v>0.2608784054088647</v>
      </c>
      <c r="X26" s="35">
        <f t="shared" si="2"/>
        <v>0.25697844313031315</v>
      </c>
      <c r="Y26" s="35">
        <f t="shared" si="2"/>
        <v>0.21446913256721306</v>
      </c>
      <c r="Z26" s="35">
        <f t="shared" si="2"/>
        <v>0.18819977129000987</v>
      </c>
      <c r="AA26" s="35">
        <f t="shared" si="2"/>
        <v>0.21111803827518816</v>
      </c>
      <c r="AB26" s="35">
        <f t="shared" si="2"/>
        <v>0.11666850375802398</v>
      </c>
      <c r="AC26" s="35">
        <f t="shared" si="2"/>
        <v>3.8834651132939824E-2</v>
      </c>
      <c r="AD26" s="35">
        <f t="shared" si="2"/>
        <v>4.2369521318688007E-2</v>
      </c>
      <c r="AE26" s="35">
        <f t="shared" si="2"/>
        <v>1.7459007897790112E-2</v>
      </c>
      <c r="AF26" s="35">
        <f t="shared" si="2"/>
        <v>1.5678180806021479E-2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0.30878246337962961</v>
      </c>
      <c r="T27" s="35">
        <f t="shared" si="3"/>
        <v>0.26696030086655115</v>
      </c>
      <c r="U27" s="35">
        <f t="shared" si="3"/>
        <v>0.32836334313019394</v>
      </c>
      <c r="V27" s="35">
        <f t="shared" si="3"/>
        <v>0.37158858187050359</v>
      </c>
      <c r="W27" s="35">
        <f t="shared" si="3"/>
        <v>0.40236350951699462</v>
      </c>
      <c r="X27" s="35">
        <f t="shared" si="3"/>
        <v>0.4420699996357878</v>
      </c>
      <c r="Y27" s="35">
        <f t="shared" si="3"/>
        <v>0.4699678924289773</v>
      </c>
      <c r="Z27" s="35">
        <f t="shared" si="3"/>
        <v>0.47373578</v>
      </c>
      <c r="AA27" s="35">
        <f t="shared" si="3"/>
        <v>0.47987669388354076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0.47373578003061889</v>
      </c>
      <c r="AG27" s="35">
        <f t="shared" si="3"/>
        <v>0.4737357800605308</v>
      </c>
      <c r="AH27" s="35">
        <f t="shared" si="3"/>
        <v>0.47373577997781524</v>
      </c>
      <c r="AI27" s="35">
        <f t="shared" si="3"/>
        <v>0.47373578002666278</v>
      </c>
      <c r="AJ27" s="35">
        <f t="shared" si="3"/>
        <v>0.47373578002009775</v>
      </c>
      <c r="AK27" s="35">
        <f t="shared" si="3"/>
        <v>0.48428304733188937</v>
      </c>
      <c r="AL27" s="35">
        <f t="shared" si="3"/>
        <v>0.53021312468719883</v>
      </c>
    </row>
    <row r="28" spans="2:38" x14ac:dyDescent="0.25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0.27121998564342792</v>
      </c>
      <c r="Z28" s="35">
        <f t="shared" si="4"/>
        <v>0.30510852755288587</v>
      </c>
      <c r="AA28" s="35">
        <f t="shared" si="4"/>
        <v>0.37346588284934229</v>
      </c>
      <c r="AB28" s="35">
        <f t="shared" si="4"/>
        <v>0.25326072192007565</v>
      </c>
      <c r="AC28" s="35">
        <f t="shared" si="4"/>
        <v>0.29035718917700115</v>
      </c>
      <c r="AD28" s="35">
        <f t="shared" si="4"/>
        <v>0.32508360086299892</v>
      </c>
      <c r="AE28" s="35">
        <f t="shared" si="4"/>
        <v>0.31648019338159256</v>
      </c>
      <c r="AF28" s="35">
        <f t="shared" si="4"/>
        <v>0.32453340000000003</v>
      </c>
      <c r="AG28" s="35">
        <f t="shared" si="4"/>
        <v>0.29456582636103151</v>
      </c>
      <c r="AH28" s="35">
        <f t="shared" si="4"/>
        <v>0.26281058730450779</v>
      </c>
      <c r="AI28" s="35">
        <f t="shared" si="4"/>
        <v>0.24080036592724044</v>
      </c>
      <c r="AJ28" s="35">
        <f t="shared" si="4"/>
        <v>0.21744371619537273</v>
      </c>
      <c r="AK28" s="35">
        <f t="shared" si="4"/>
        <v>0.19061807369323053</v>
      </c>
      <c r="AL28" s="35">
        <f t="shared" si="4"/>
        <v>0.26886474584404457</v>
      </c>
    </row>
    <row r="30" spans="2:38" x14ac:dyDescent="0.25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697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0.15237208931872195</v>
      </c>
      <c r="J32" s="35">
        <f t="shared" si="5"/>
        <v>0.20094849852565799</v>
      </c>
      <c r="K32" s="35">
        <f t="shared" si="5"/>
        <v>0.16976092431124024</v>
      </c>
      <c r="L32" s="35">
        <f t="shared" si="5"/>
        <v>0.16038396455055562</v>
      </c>
      <c r="M32" s="35">
        <f t="shared" si="5"/>
        <v>0.18135659385658021</v>
      </c>
      <c r="N32" s="35">
        <f t="shared" si="5"/>
        <v>0.1823839806380638</v>
      </c>
      <c r="O32" s="35">
        <f t="shared" si="5"/>
        <v>0.18646118831683167</v>
      </c>
      <c r="P32" s="35">
        <f t="shared" si="5"/>
        <v>0.197325039009901</v>
      </c>
      <c r="Q32" s="35">
        <f t="shared" si="5"/>
        <v>0.21355905412541257</v>
      </c>
      <c r="R32" s="35">
        <f t="shared" si="5"/>
        <v>0.24527148565456547</v>
      </c>
      <c r="S32" s="35">
        <f t="shared" si="5"/>
        <v>0.25467860666362391</v>
      </c>
      <c r="T32" s="35">
        <f t="shared" si="5"/>
        <v>0.12736261081697853</v>
      </c>
      <c r="U32" s="35">
        <f t="shared" si="5"/>
        <v>7.9984061980830676E-2</v>
      </c>
      <c r="V32" s="35">
        <f t="shared" si="5"/>
        <v>0</v>
      </c>
      <c r="W32" s="35">
        <f t="shared" si="5"/>
        <v>0</v>
      </c>
      <c r="X32" s="35">
        <f t="shared" si="5"/>
        <v>5.1856911045184848E-2</v>
      </c>
      <c r="Y32" s="35">
        <f t="shared" si="5"/>
        <v>0.10044816627110909</v>
      </c>
      <c r="Z32" s="35">
        <f t="shared" si="5"/>
        <v>0.15353421287083521</v>
      </c>
      <c r="AA32" s="35">
        <f t="shared" si="5"/>
        <v>0.2368678900045641</v>
      </c>
      <c r="AB32" s="35">
        <f t="shared" si="5"/>
        <v>2.0260274249201279E-2</v>
      </c>
      <c r="AC32" s="35">
        <f t="shared" si="5"/>
        <v>7.4155105750798714E-2</v>
      </c>
      <c r="AD32" s="35">
        <f t="shared" si="5"/>
        <v>0.13045279671382931</v>
      </c>
      <c r="AE32" s="35">
        <f t="shared" si="5"/>
        <v>9.7063388178913745E-2</v>
      </c>
      <c r="AF32" s="35">
        <f t="shared" si="5"/>
        <v>0.12885771291647649</v>
      </c>
      <c r="AG32" s="35">
        <f t="shared" si="5"/>
        <v>0.12782580607028754</v>
      </c>
      <c r="AH32" s="35">
        <f t="shared" si="5"/>
        <v>0.12685303605659515</v>
      </c>
      <c r="AI32" s="35">
        <f t="shared" si="5"/>
        <v>0.12597477749885896</v>
      </c>
      <c r="AJ32" s="35">
        <f t="shared" si="5"/>
        <v>0.12502838872660885</v>
      </c>
      <c r="AK32" s="35">
        <f t="shared" si="5"/>
        <v>0.12409732779552715</v>
      </c>
      <c r="AL32" s="35">
        <f t="shared" si="5"/>
        <v>0.2368678900045641</v>
      </c>
    </row>
    <row r="33" spans="2:38" x14ac:dyDescent="0.25">
      <c r="B33" s="33" t="s">
        <v>698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0.66445048201266022</v>
      </c>
      <c r="J33" s="35">
        <f t="shared" si="6"/>
        <v>0.66863797061614261</v>
      </c>
      <c r="K33" s="35">
        <f t="shared" si="6"/>
        <v>0.64223101254610604</v>
      </c>
      <c r="L33" s="35">
        <f t="shared" si="6"/>
        <v>0.62448359400989162</v>
      </c>
      <c r="M33" s="35">
        <f t="shared" si="6"/>
        <v>0.58223778736356036</v>
      </c>
      <c r="N33" s="35">
        <f t="shared" si="6"/>
        <v>0.59824452360886482</v>
      </c>
      <c r="O33" s="35">
        <f t="shared" si="6"/>
        <v>0.60340305818792028</v>
      </c>
      <c r="P33" s="35">
        <f t="shared" si="6"/>
        <v>0.59707520733916331</v>
      </c>
      <c r="Q33" s="35">
        <f t="shared" si="6"/>
        <v>0.58674062979447972</v>
      </c>
      <c r="R33" s="35">
        <f t="shared" si="6"/>
        <v>0.57699099331558912</v>
      </c>
      <c r="S33" s="35">
        <f t="shared" si="6"/>
        <v>0.54269031710278326</v>
      </c>
      <c r="T33" s="35">
        <f t="shared" si="6"/>
        <v>0.53578292571558206</v>
      </c>
      <c r="U33" s="35">
        <f t="shared" si="6"/>
        <v>0.53762887702388851</v>
      </c>
      <c r="V33" s="35">
        <f t="shared" si="6"/>
        <v>0.50651800412839787</v>
      </c>
      <c r="W33" s="35">
        <f t="shared" si="6"/>
        <v>0.51060963457549258</v>
      </c>
      <c r="X33" s="35">
        <f t="shared" si="6"/>
        <v>0.51562273558362381</v>
      </c>
      <c r="Y33" s="35">
        <f t="shared" si="6"/>
        <v>0.48190255931230669</v>
      </c>
      <c r="Z33" s="35">
        <f t="shared" si="6"/>
        <v>0.46948023900427921</v>
      </c>
      <c r="AA33" s="35">
        <f t="shared" si="6"/>
        <v>0.48261166749868223</v>
      </c>
      <c r="AB33" s="35">
        <f t="shared" si="6"/>
        <v>0.39894362453542442</v>
      </c>
      <c r="AC33" s="35">
        <f t="shared" si="6"/>
        <v>0.34255742688477192</v>
      </c>
      <c r="AD33" s="35">
        <f t="shared" si="6"/>
        <v>0.34613978763808328</v>
      </c>
      <c r="AE33" s="35">
        <f t="shared" si="6"/>
        <v>0.32132220391232574</v>
      </c>
      <c r="AF33" s="35">
        <f t="shared" si="6"/>
        <v>0.3128473147559826</v>
      </c>
      <c r="AG33" s="35">
        <f t="shared" si="6"/>
        <v>0.28834783997179575</v>
      </c>
      <c r="AH33" s="35">
        <f t="shared" si="6"/>
        <v>0.26480655768386357</v>
      </c>
      <c r="AI33" s="35">
        <f t="shared" si="6"/>
        <v>0.24604653096941995</v>
      </c>
      <c r="AJ33" s="35">
        <f t="shared" si="6"/>
        <v>0.23686788997569966</v>
      </c>
      <c r="AK33" s="35">
        <f t="shared" si="6"/>
        <v>0.23686788997569966</v>
      </c>
      <c r="AL33" s="35">
        <f t="shared" si="6"/>
        <v>0.23686788997569966</v>
      </c>
    </row>
    <row r="34" spans="2:38" x14ac:dyDescent="0.25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0.64473402100519928</v>
      </c>
      <c r="U34" s="35">
        <f t="shared" si="7"/>
        <v>0.61039226919667589</v>
      </c>
      <c r="V34" s="35">
        <f t="shared" si="7"/>
        <v>0.57514307050359714</v>
      </c>
      <c r="W34" s="35">
        <f t="shared" si="7"/>
        <v>0.56198791788908775</v>
      </c>
      <c r="X34" s="35">
        <f t="shared" si="7"/>
        <v>0.57313342386381627</v>
      </c>
      <c r="Y34" s="35">
        <f t="shared" si="7"/>
        <v>0.58435426832386361</v>
      </c>
      <c r="Z34" s="35">
        <f t="shared" si="7"/>
        <v>0.57908918918222796</v>
      </c>
      <c r="AA34" s="35">
        <f t="shared" si="7"/>
        <v>0.63952823256633007</v>
      </c>
      <c r="AB34" s="35">
        <f t="shared" si="7"/>
        <v>0.55399093432868118</v>
      </c>
      <c r="AC34" s="35">
        <f t="shared" si="7"/>
        <v>0.57451468705261277</v>
      </c>
      <c r="AD34" s="35">
        <f t="shared" si="7"/>
        <v>0.57593771372153602</v>
      </c>
      <c r="AE34" s="35">
        <f t="shared" si="7"/>
        <v>0.57363719649928724</v>
      </c>
      <c r="AF34" s="35">
        <f t="shared" si="7"/>
        <v>0.56711093055511896</v>
      </c>
      <c r="AG34" s="35">
        <f t="shared" si="7"/>
        <v>0.56600187879461661</v>
      </c>
      <c r="AH34" s="35">
        <f t="shared" si="7"/>
        <v>0.55987314909192365</v>
      </c>
      <c r="AI34" s="35">
        <f t="shared" si="7"/>
        <v>0.55527246463499869</v>
      </c>
      <c r="AJ34" s="35">
        <f t="shared" si="7"/>
        <v>0.55084981854693316</v>
      </c>
      <c r="AK34" s="35">
        <f t="shared" si="7"/>
        <v>0.56050872646947436</v>
      </c>
      <c r="AL34" s="35">
        <f t="shared" si="7"/>
        <v>0.60313642880932883</v>
      </c>
    </row>
    <row r="35" spans="2:38" x14ac:dyDescent="0.25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0.56548342282031849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0.50194512289887017</v>
      </c>
      <c r="Z35" s="35">
        <f t="shared" si="8"/>
        <v>0.52006108200574563</v>
      </c>
      <c r="AA35" s="35">
        <f t="shared" si="8"/>
        <v>0.47462245371059819</v>
      </c>
      <c r="AB35" s="35">
        <f t="shared" si="8"/>
        <v>0.47373578008985573</v>
      </c>
      <c r="AC35" s="35">
        <f t="shared" si="8"/>
        <v>0.50477069289740695</v>
      </c>
      <c r="AD35" s="35">
        <f t="shared" si="8"/>
        <v>0.53608786709816614</v>
      </c>
      <c r="AE35" s="35">
        <f t="shared" si="8"/>
        <v>0.5242900258531541</v>
      </c>
      <c r="AF35" s="35">
        <f t="shared" si="8"/>
        <v>0.54170337457795426</v>
      </c>
      <c r="AG35" s="35">
        <f t="shared" si="8"/>
        <v>0.54405091060171928</v>
      </c>
      <c r="AH35" s="35">
        <f t="shared" si="8"/>
        <v>0.54617518436062551</v>
      </c>
      <c r="AI35" s="35">
        <f t="shared" si="8"/>
        <v>0.54807559982253773</v>
      </c>
      <c r="AJ35" s="35">
        <f t="shared" si="8"/>
        <v>0.5318172445586975</v>
      </c>
      <c r="AK35" s="35">
        <f t="shared" si="8"/>
        <v>0.49779643564695802</v>
      </c>
      <c r="AL35" s="35">
        <f t="shared" si="8"/>
        <v>0.52989991842330764</v>
      </c>
    </row>
    <row r="37" spans="2:38" x14ac:dyDescent="0.25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312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19.597190230136984</v>
      </c>
      <c r="G39" s="1">
        <f>Planel_ConsumoMed_Combustível!K40/365</f>
        <v>20.687118701369862</v>
      </c>
      <c r="H39" s="1">
        <f>Planel_ConsumoMed_Combustível!L40/365</f>
        <v>23.848990301369863</v>
      </c>
      <c r="I39" s="1">
        <f>Planel_ConsumoMed_Combustível!M40/365</f>
        <v>28.611824027397258</v>
      </c>
      <c r="J39" s="1">
        <f>Planel_ConsumoMed_Combustível!N40/365</f>
        <v>29.711577068493153</v>
      </c>
      <c r="K39" s="1">
        <f>Planel_ConsumoMed_Combustível!O40/365</f>
        <v>28.669971561643834</v>
      </c>
      <c r="L39" s="1">
        <f>Planel_ConsumoMed_Combustível!P40/365</f>
        <v>27.774476301369862</v>
      </c>
      <c r="M39" s="1">
        <f>Planel_ConsumoMed_Combustível!Q40/365</f>
        <v>21.536506536986302</v>
      </c>
      <c r="N39" s="1">
        <f>Planel_ConsumoMed_Combustível!R40/365</f>
        <v>21.529860482191779</v>
      </c>
      <c r="O39" s="1">
        <f>Planel_ConsumoMed_Combustível!S40/365</f>
        <v>23.796096375342469</v>
      </c>
      <c r="P39" s="1">
        <f>Planel_ConsumoMed_Combustível!T40/365</f>
        <v>22.907605394520548</v>
      </c>
      <c r="Q39" s="1">
        <f>Planel_ConsumoMed_Combustível!U40/365</f>
        <v>22.270540539726028</v>
      </c>
      <c r="R39" s="1">
        <f>Planel_ConsumoMed_Combustível!V40/365</f>
        <v>22.489857394520548</v>
      </c>
      <c r="S39" s="1">
        <f>Planel_ConsumoMed_Combustível!W40/365</f>
        <v>22.137218846575344</v>
      </c>
      <c r="T39" s="1">
        <f>Planel_ConsumoMed_Combustível!X40/365</f>
        <v>22.070827980821917</v>
      </c>
      <c r="U39" s="1">
        <f>Planel_ConsumoMed_Combustível!Y40/365</f>
        <v>23.596933394520548</v>
      </c>
      <c r="V39" s="1">
        <f>Planel_ConsumoMed_Combustível!Z40/365</f>
        <v>22.671974356164384</v>
      </c>
      <c r="W39" s="1">
        <f>Planel_ConsumoMed_Combustível!AA40/365</f>
        <v>24.363335849315067</v>
      </c>
      <c r="X39" s="1">
        <f>Planel_ConsumoMed_Combustível!AB40/365</f>
        <v>26.696165542465753</v>
      </c>
      <c r="Y39" s="1">
        <f>Planel_ConsumoMed_Combustível!AC40/365</f>
        <v>27.643116219178079</v>
      </c>
      <c r="Z39" s="1">
        <f>Planel_ConsumoMed_Combustível!AD40/365</f>
        <v>28.872725671232875</v>
      </c>
      <c r="AA39" s="1">
        <f>Planel_ConsumoMed_Combustível!AE40/365</f>
        <v>33.011548164383562</v>
      </c>
      <c r="AB39" s="1">
        <f>Planel_ConsumoMed_Combustível!AF40/365</f>
        <v>28.251992136986299</v>
      </c>
      <c r="AC39" s="1">
        <f>Planel_ConsumoMed_Combustível!AG40/365</f>
        <v>29.597334082191779</v>
      </c>
      <c r="AD39" s="1">
        <f>Planel_ConsumoMed_Combustível!AH40/365</f>
        <v>32.134977178082195</v>
      </c>
      <c r="AE39" s="1">
        <f>Planel_ConsumoMed_Combustível!AI40/365</f>
        <v>32.724977095890409</v>
      </c>
      <c r="AF39" s="1">
        <f>Planel_ConsumoMed_Combustível!AJ40/365</f>
        <v>33.664455287671238</v>
      </c>
      <c r="AG39" s="1">
        <f>Planel_ConsumoMed_Combustível!AK40/365</f>
        <v>33.990527945205478</v>
      </c>
      <c r="AH39" s="1">
        <f>Planel_ConsumoMed_Combustível!AL40/365</f>
        <v>34.755494356164384</v>
      </c>
      <c r="AI39" s="1">
        <f>Planel_ConsumoMed_Combustível!AM40/365</f>
        <v>35.346376986301372</v>
      </c>
      <c r="AJ39" s="1">
        <f>Planel_ConsumoMed_Combustível!AN40/365</f>
        <v>36.004616684931506</v>
      </c>
      <c r="AK39" s="1">
        <f>Planel_ConsumoMed_Combustível!AO40/365</f>
        <v>37.436177068493151</v>
      </c>
      <c r="AL39" s="1">
        <f>Planel_ConsumoMed_Combustível!AP40/365</f>
        <v>44.858636712328767</v>
      </c>
    </row>
    <row r="40" spans="2:38" x14ac:dyDescent="0.25">
      <c r="B40" s="16" t="s">
        <v>313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32.661128986301371</v>
      </c>
      <c r="J40" s="1">
        <f>Planel_ConsumoCrit_Combustível!N40/365</f>
        <v>37.754762986301373</v>
      </c>
      <c r="K40" s="1">
        <f>Planel_ConsumoCrit_Combustível!O40/365</f>
        <v>35.812716438356162</v>
      </c>
      <c r="L40" s="1">
        <f>Planel_ConsumoCrit_Combustível!P40/365</f>
        <v>35.729153479452052</v>
      </c>
      <c r="M40" s="1">
        <f>Planel_ConsumoCrit_Combustível!Q40/365</f>
        <v>33.753654109589043</v>
      </c>
      <c r="N40" s="1">
        <f>Planel_ConsumoCrit_Combustível!R40/365</f>
        <v>35.860425863013695</v>
      </c>
      <c r="O40" s="1">
        <f>Planel_ConsumoCrit_Combustível!S40/365</f>
        <v>39.819915753424652</v>
      </c>
      <c r="P40" s="1">
        <f>Planel_ConsumoCrit_Combustível!T40/365</f>
        <v>39.890169534246574</v>
      </c>
      <c r="Q40" s="1">
        <f>Planel_ConsumoCrit_Combustível!U40/365</f>
        <v>40.140439561643838</v>
      </c>
      <c r="R40" s="1">
        <f>Planel_ConsumoCrit_Combustível!V40/365</f>
        <v>40.550073342465751</v>
      </c>
      <c r="S40" s="1">
        <f>Planel_ConsumoCrit_Combustível!W40/365</f>
        <v>41.115729068493152</v>
      </c>
      <c r="T40" s="1">
        <f>Planel_ConsumoCrit_Combustível!X40/365</f>
        <v>40.361584904109584</v>
      </c>
      <c r="U40" s="1">
        <f>Planel_ConsumoCrit_Combustível!Y40/365</f>
        <v>41.629881780821918</v>
      </c>
      <c r="V40" s="1">
        <f>Planel_ConsumoCrit_Combustível!Z40/365</f>
        <v>40.519277315068493</v>
      </c>
      <c r="W40" s="1">
        <f>Planel_ConsumoCrit_Combustível!AA40/365</f>
        <v>42.560852410958901</v>
      </c>
      <c r="X40" s="1">
        <f>Planel_ConsumoCrit_Combustível!AB40/365</f>
        <v>46.007151150684933</v>
      </c>
      <c r="Y40" s="1">
        <f>Planel_ConsumoCrit_Combustível!AC40/365</f>
        <v>48.007857205479453</v>
      </c>
      <c r="Z40" s="1">
        <f>Planel_ConsumoCrit_Combustível!AD40/365</f>
        <v>50.592342410958899</v>
      </c>
      <c r="AA40" s="1">
        <f>Planel_ConsumoCrit_Combustível!AE40/365</f>
        <v>56.068253890410965</v>
      </c>
      <c r="AB40" s="1">
        <f>Planel_ConsumoCrit_Combustível!AF40/365</f>
        <v>48.165844493150686</v>
      </c>
      <c r="AC40" s="1">
        <f>Planel_ConsumoCrit_Combustível!AG40/365</f>
        <v>51.433666931506849</v>
      </c>
      <c r="AD40" s="1">
        <f>Planel_ConsumoCrit_Combustível!AH40/365</f>
        <v>55.299378493150691</v>
      </c>
      <c r="AE40" s="1">
        <f>Planel_ConsumoCrit_Combustível!AI40/365</f>
        <v>55.708941589041096</v>
      </c>
      <c r="AF40" s="1">
        <f>Planel_ConsumoCrit_Combustível!AJ40/365</f>
        <v>56.991805232876715</v>
      </c>
      <c r="AG40" s="1">
        <f>Planel_ConsumoCrit_Combustível!AK40/365</f>
        <v>57.616176986301376</v>
      </c>
      <c r="AH40" s="1">
        <f>Planel_ConsumoCrit_Combustível!AL40/365</f>
        <v>58.35287564383561</v>
      </c>
      <c r="AI40" s="1">
        <f>Planel_ConsumoCrit_Combustível!AM40/365</f>
        <v>58.917980082191782</v>
      </c>
      <c r="AJ40" s="1">
        <f>Planel_ConsumoCrit_Combustível!AN40/365</f>
        <v>59.548513260273978</v>
      </c>
      <c r="AK40" s="1">
        <f>Planel_ConsumoCrit_Combustível!AO40/365</f>
        <v>60.953159643835612</v>
      </c>
      <c r="AL40" s="1">
        <f>Planel_ConsumoCrit_Combustível!AP40/365</f>
        <v>68.98695498630137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109516.77099999999</v>
      </c>
      <c r="AJ4" s="1">
        <f>HLOOKUP(AJ$2,PLANEL_Pot_anual!$C$3:$AL$23,2,TRUE)</f>
        <v>109516.77099999999</v>
      </c>
      <c r="AK4" s="1">
        <f>HLOOKUP(AK$2,PLANEL_Pot_anual!$C$3:$AL$23,2,TRUE)</f>
        <v>109516.77099999999</v>
      </c>
      <c r="AL4" s="1">
        <f>HLOOKUP(AL$2,PLANEL_Pot_anual!$C$3:$AL$23,2,TRUE)</f>
        <v>109516.77099999999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114335.53350000001</v>
      </c>
      <c r="BD4" s="1">
        <f>HLOOKUP(BD$2,PLANEL_Pot_anual!$C$3:$AL$23,2,TRUE)</f>
        <v>114335.53350000001</v>
      </c>
      <c r="BE4" s="1">
        <f>HLOOKUP(BE$2,PLANEL_Pot_anual!$C$3:$AL$23,2,TRUE)</f>
        <v>114335.53350000001</v>
      </c>
      <c r="BF4" s="1">
        <f>HLOOKUP(BF$2,PLANEL_Pot_anual!$C$3:$AL$23,2,TRUE)</f>
        <v>114335.53350000001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118935.861</v>
      </c>
      <c r="BP4" s="1">
        <f>HLOOKUP(BP$2,PLANEL_Pot_anual!$C$3:$AL$23,2,TRUE)</f>
        <v>118935.861</v>
      </c>
      <c r="BQ4" s="1">
        <f>HLOOKUP(BQ$2,PLANEL_Pot_anual!$C$3:$AL$23,2,TRUE)</f>
        <v>118935.861</v>
      </c>
      <c r="BR4" s="1">
        <f>HLOOKUP(BR$2,PLANEL_Pot_anual!$C$3:$AL$23,2,TRUE)</f>
        <v>118935.861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118968.66099999999</v>
      </c>
      <c r="CV4" s="1">
        <f>HLOOKUP(CV$2,PLANEL_Pot_anual!$C$3:$AL$23,2,TRUE)</f>
        <v>118968.66099999999</v>
      </c>
      <c r="CW4" s="1">
        <f>HLOOKUP(CW$2,PLANEL_Pot_anual!$C$3:$AL$23,2,TRUE)</f>
        <v>118968.66099999999</v>
      </c>
      <c r="CX4" s="1">
        <f>HLOOKUP(CX$2,PLANEL_Pot_anual!$C$3:$AL$23,2,TRUE)</f>
        <v>118968.66099999999</v>
      </c>
      <c r="CY4" s="1">
        <f>HLOOKUP(CY$2,PLANEL_Pot_anual!$C$3:$AL$23,2,TRUE)</f>
        <v>118968.66099999999</v>
      </c>
      <c r="CZ4" s="1">
        <f>HLOOKUP(CZ$2,PLANEL_Pot_anual!$C$3:$AL$23,2,TRUE)</f>
        <v>118968.66099999999</v>
      </c>
      <c r="DA4" s="1">
        <f>HLOOKUP(DA$2,PLANEL_Pot_anual!$C$3:$AL$23,2,TRUE)</f>
        <v>118968.66099999999</v>
      </c>
      <c r="DB4" s="1">
        <f>HLOOKUP(DB$2,PLANEL_Pot_anual!$C$3:$AL$23,2,TRUE)</f>
        <v>118968.66099999999</v>
      </c>
      <c r="DC4" s="1">
        <f>HLOOKUP(DC$2,PLANEL_Pot_anual!$C$3:$AL$23,2,TRUE)</f>
        <v>118968.66099999999</v>
      </c>
      <c r="DD4" s="1">
        <f>HLOOKUP(DD$2,PLANEL_Pot_anual!$C$3:$AL$23,2,TRUE)</f>
        <v>118968.66099999999</v>
      </c>
      <c r="DE4" s="1">
        <f>HLOOKUP(DE$2,PLANEL_Pot_anual!$C$3:$AL$23,2,TRUE)</f>
        <v>118968.66099999999</v>
      </c>
      <c r="DF4" s="1">
        <f>HLOOKUP(DF$2,PLANEL_Pot_anual!$C$3:$AL$23,2,TRUE)</f>
        <v>118968.66099999999</v>
      </c>
      <c r="DG4" s="1">
        <f>HLOOKUP(DG$2,PLANEL_Pot_anual!$C$3:$AL$23,2,TRUE)</f>
        <v>118968.66099999999</v>
      </c>
      <c r="DH4" s="1">
        <f>HLOOKUP(DH$2,PLANEL_Pot_anual!$C$3:$AL$23,2,TRUE)</f>
        <v>118968.66099999999</v>
      </c>
      <c r="DI4" s="1">
        <f>HLOOKUP(DI$2,PLANEL_Pot_anual!$C$3:$AL$23,2,TRUE)</f>
        <v>118968.66099999999</v>
      </c>
      <c r="DJ4" s="1">
        <f>HLOOKUP(DJ$2,PLANEL_Pot_anual!$C$3:$AL$23,2,TRUE)</f>
        <v>118968.66099999999</v>
      </c>
      <c r="DK4" s="1">
        <f>HLOOKUP(DK$2,PLANEL_Pot_anual!$C$3:$AL$23,2,TRUE)</f>
        <v>118968.66099999999</v>
      </c>
      <c r="DL4" s="1">
        <f>HLOOKUP(DL$2,PLANEL_Pot_anual!$C$3:$AL$23,2,TRUE)</f>
        <v>118968.66099999999</v>
      </c>
      <c r="DM4" s="1">
        <f>HLOOKUP(DM$2,PLANEL_Pot_anual!$C$3:$AL$23,2,TRUE)</f>
        <v>118968.66099999999</v>
      </c>
      <c r="DN4" s="1">
        <f>HLOOKUP(DN$2,PLANEL_Pot_anual!$C$3:$AL$23,2,TRUE)</f>
        <v>118968.66099999999</v>
      </c>
      <c r="DO4" s="1">
        <f>HLOOKUP(DO$2,PLANEL_Pot_anual!$C$3:$AL$23,2,TRUE)</f>
        <v>118968.66099999999</v>
      </c>
      <c r="DP4" s="1">
        <f>HLOOKUP(DP$2,PLANEL_Pot_anual!$C$3:$AL$23,2,TRUE)</f>
        <v>118968.66099999999</v>
      </c>
      <c r="DQ4" s="1">
        <f>HLOOKUP(DQ$2,PLANEL_Pot_anual!$C$3:$AL$23,2,TRUE)</f>
        <v>118968.66099999999</v>
      </c>
      <c r="DR4" s="1">
        <f>HLOOKUP(DR$2,PLANEL_Pot_anual!$C$3:$AL$23,2,TRUE)</f>
        <v>118968.66099999999</v>
      </c>
      <c r="DS4" s="1">
        <f>HLOOKUP(DS$2,PLANEL_Pot_anual!$C$3:$AL$23,2,TRUE)</f>
        <v>118968.66099999999</v>
      </c>
      <c r="DT4" s="1">
        <f>HLOOKUP(DT$2,PLANEL_Pot_anual!$C$3:$AL$23,2,TRUE)</f>
        <v>118968.66099999999</v>
      </c>
      <c r="DU4" s="1">
        <f>HLOOKUP(DU$2,PLANEL_Pot_anual!$C$3:$AL$23,2,TRUE)</f>
        <v>118968.66099999999</v>
      </c>
      <c r="DV4" s="1">
        <f>HLOOKUP(DV$2,PLANEL_Pot_anual!$C$3:$AL$23,2,TRUE)</f>
        <v>118968.66099999999</v>
      </c>
      <c r="DW4" s="1">
        <f>HLOOKUP(DW$2,PLANEL_Pot_anual!$C$3:$AL$23,2,TRUE)</f>
        <v>118968.66099999999</v>
      </c>
      <c r="DX4" s="1">
        <f>HLOOKUP(DX$2,PLANEL_Pot_anual!$C$3:$AL$23,2,TRUE)</f>
        <v>118968.66099999999</v>
      </c>
      <c r="DY4" s="1">
        <f>HLOOKUP(DY$2,PLANEL_Pot_anual!$C$3:$AL$23,2,TRUE)</f>
        <v>118968.66099999999</v>
      </c>
      <c r="DZ4" s="1">
        <f>HLOOKUP(DZ$2,PLANEL_Pot_anual!$C$3:$AL$23,2,TRUE)</f>
        <v>118968.66099999999</v>
      </c>
      <c r="EA4" s="1">
        <f>HLOOKUP(EA$2,PLANEL_Pot_anual!$C$3:$AL$23,2,TRUE)</f>
        <v>118968.66099999999</v>
      </c>
      <c r="EB4" s="1">
        <f>HLOOKUP(EB$2,PLANEL_Pot_anual!$C$3:$AL$23,2,TRUE)</f>
        <v>118968.66099999999</v>
      </c>
      <c r="EC4" s="1">
        <f>HLOOKUP(EC$2,PLANEL_Pot_anual!$C$3:$AL$23,2,TRUE)</f>
        <v>118968.66099999999</v>
      </c>
      <c r="ED4" s="1">
        <f>HLOOKUP(ED$2,PLANEL_Pot_anual!$C$3:$AL$23,2,TRUE)</f>
        <v>118968.66099999999</v>
      </c>
      <c r="EE4" s="1">
        <f>HLOOKUP(EE$2,PLANEL_Pot_anual!$C$3:$AL$23,2,TRUE)</f>
        <v>118968.66099999999</v>
      </c>
      <c r="EF4" s="1">
        <f>HLOOKUP(EF$2,PLANEL_Pot_anual!$C$3:$AL$23,2,TRUE)</f>
        <v>118968.66099999999</v>
      </c>
      <c r="EG4" s="1">
        <f>HLOOKUP(EG$2,PLANEL_Pot_anual!$C$3:$AL$23,2,TRUE)</f>
        <v>118968.66099999999</v>
      </c>
      <c r="EH4" s="1">
        <f>HLOOKUP(EH$2,PLANEL_Pot_anual!$C$3:$AL$23,2,TRUE)</f>
        <v>118968.66099999999</v>
      </c>
      <c r="EI4" s="1">
        <f>HLOOKUP(EI$2,PLANEL_Pot_anual!$C$3:$AL$23,2,TRUE)</f>
        <v>118968.66099999999</v>
      </c>
      <c r="EJ4" s="1">
        <f>HLOOKUP(EJ$2,PLANEL_Pot_anual!$C$3:$AL$23,2,TRUE)</f>
        <v>118968.66099999999</v>
      </c>
      <c r="EK4" s="1">
        <f>HLOOKUP(EK$2,PLANEL_Pot_anual!$C$3:$AL$23,2,TRUE)</f>
        <v>118968.66099999999</v>
      </c>
      <c r="EL4" s="1">
        <f>HLOOKUP(EL$2,PLANEL_Pot_anual!$C$3:$AL$23,2,TRUE)</f>
        <v>118968.66099999999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8653.5796539999992</v>
      </c>
      <c r="AJ5" s="1">
        <f>HLOOKUP(AJ$2,PLANEL_Pot_anual!$C$3:$AL$23,3,TRUE)</f>
        <v>8653.5796539999992</v>
      </c>
      <c r="AK5" s="1">
        <f>HLOOKUP(AK$2,PLANEL_Pot_anual!$C$3:$AL$23,3,TRUE)</f>
        <v>8653.5796539999992</v>
      </c>
      <c r="AL5" s="1">
        <f>HLOOKUP(AL$2,PLANEL_Pot_anual!$C$3:$AL$23,3,TRUE)</f>
        <v>8653.5796539999992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11201.325999999999</v>
      </c>
      <c r="BH5" s="1">
        <f>HLOOKUP(BH$2,PLANEL_Pot_anual!$C$3:$AL$23,3,TRUE)</f>
        <v>11201.325999999999</v>
      </c>
      <c r="BI5" s="1">
        <f>HLOOKUP(BI$2,PLANEL_Pot_anual!$C$3:$AL$23,3,TRUE)</f>
        <v>11201.325999999999</v>
      </c>
      <c r="BJ5" s="1">
        <f>HLOOKUP(BJ$2,PLANEL_Pot_anual!$C$3:$AL$23,3,TRUE)</f>
        <v>11201.325999999999</v>
      </c>
      <c r="BK5" s="1">
        <f>HLOOKUP(BK$2,PLANEL_Pot_anual!$C$3:$AL$23,3,TRUE)</f>
        <v>11201.325999999999</v>
      </c>
      <c r="BL5" s="1">
        <f>HLOOKUP(BL$2,PLANEL_Pot_anual!$C$3:$AL$23,3,TRUE)</f>
        <v>11201.325999999999</v>
      </c>
      <c r="BM5" s="1">
        <f>HLOOKUP(BM$2,PLANEL_Pot_anual!$C$3:$AL$23,3,TRUE)</f>
        <v>11201.325999999999</v>
      </c>
      <c r="BN5" s="1">
        <f>HLOOKUP(BN$2,PLANEL_Pot_anual!$C$3:$AL$23,3,TRUE)</f>
        <v>11201.325999999999</v>
      </c>
      <c r="BO5" s="1">
        <f>HLOOKUP(BO$2,PLANEL_Pot_anual!$C$3:$AL$23,3,TRUE)</f>
        <v>11201.325999999999</v>
      </c>
      <c r="BP5" s="1">
        <f>HLOOKUP(BP$2,PLANEL_Pot_anual!$C$3:$AL$23,3,TRUE)</f>
        <v>11201.325999999999</v>
      </c>
      <c r="BQ5" s="1">
        <f>HLOOKUP(BQ$2,PLANEL_Pot_anual!$C$3:$AL$23,3,TRUE)</f>
        <v>11201.325999999999</v>
      </c>
      <c r="BR5" s="1">
        <f>HLOOKUP(BR$2,PLANEL_Pot_anual!$C$3:$AL$23,3,TRUE)</f>
        <v>11201.325999999999</v>
      </c>
      <c r="BS5" s="1">
        <f>HLOOKUP(BS$2,PLANEL_Pot_anual!$C$3:$AL$23,3,TRUE)</f>
        <v>11201.325999999999</v>
      </c>
      <c r="BT5" s="1">
        <f>HLOOKUP(BT$2,PLANEL_Pot_anual!$C$3:$AL$23,3,TRUE)</f>
        <v>11201.325999999999</v>
      </c>
      <c r="BU5" s="1">
        <f>HLOOKUP(BU$2,PLANEL_Pot_anual!$C$3:$AL$23,3,TRUE)</f>
        <v>11201.325999999999</v>
      </c>
      <c r="BV5" s="1">
        <f>HLOOKUP(BV$2,PLANEL_Pot_anual!$C$3:$AL$23,3,TRUE)</f>
        <v>11201.325999999999</v>
      </c>
      <c r="BW5" s="1">
        <f>HLOOKUP(BW$2,PLANEL_Pot_anual!$C$3:$AL$23,3,TRUE)</f>
        <v>11201.325999999999</v>
      </c>
      <c r="BX5" s="1">
        <f>HLOOKUP(BX$2,PLANEL_Pot_anual!$C$3:$AL$23,3,TRUE)</f>
        <v>11201.325999999999</v>
      </c>
      <c r="BY5" s="1">
        <f>HLOOKUP(BY$2,PLANEL_Pot_anual!$C$3:$AL$23,3,TRUE)</f>
        <v>11201.325999999999</v>
      </c>
      <c r="BZ5" s="1">
        <f>HLOOKUP(BZ$2,PLANEL_Pot_anual!$C$3:$AL$23,3,TRUE)</f>
        <v>11201.325999999999</v>
      </c>
      <c r="CA5" s="1">
        <f>HLOOKUP(CA$2,PLANEL_Pot_anual!$C$3:$AL$23,3,TRUE)</f>
        <v>11201.325999999999</v>
      </c>
      <c r="CB5" s="1">
        <f>HLOOKUP(CB$2,PLANEL_Pot_anual!$C$3:$AL$23,3,TRUE)</f>
        <v>11201.325999999999</v>
      </c>
      <c r="CC5" s="1">
        <f>HLOOKUP(CC$2,PLANEL_Pot_anual!$C$3:$AL$23,3,TRUE)</f>
        <v>11201.325999999999</v>
      </c>
      <c r="CD5" s="1">
        <f>HLOOKUP(CD$2,PLANEL_Pot_anual!$C$3:$AL$23,3,TRUE)</f>
        <v>11201.325999999999</v>
      </c>
      <c r="CE5" s="1">
        <f>HLOOKUP(CE$2,PLANEL_Pot_anual!$C$3:$AL$23,3,TRUE)</f>
        <v>11201.325999999999</v>
      </c>
      <c r="CF5" s="1">
        <f>HLOOKUP(CF$2,PLANEL_Pot_anual!$C$3:$AL$23,3,TRUE)</f>
        <v>11201.325999999999</v>
      </c>
      <c r="CG5" s="1">
        <f>HLOOKUP(CG$2,PLANEL_Pot_anual!$C$3:$AL$23,3,TRUE)</f>
        <v>11201.325999999999</v>
      </c>
      <c r="CH5" s="1">
        <f>HLOOKUP(CH$2,PLANEL_Pot_anual!$C$3:$AL$23,3,TRUE)</f>
        <v>11201.325999999999</v>
      </c>
      <c r="CI5" s="1">
        <f>HLOOKUP(CI$2,PLANEL_Pot_anual!$C$3:$AL$23,3,TRUE)</f>
        <v>11201.325999999999</v>
      </c>
      <c r="CJ5" s="1">
        <f>HLOOKUP(CJ$2,PLANEL_Pot_anual!$C$3:$AL$23,3,TRUE)</f>
        <v>11201.325999999999</v>
      </c>
      <c r="CK5" s="1">
        <f>HLOOKUP(CK$2,PLANEL_Pot_anual!$C$3:$AL$23,3,TRUE)</f>
        <v>11201.325999999999</v>
      </c>
      <c r="CL5" s="1">
        <f>HLOOKUP(CL$2,PLANEL_Pot_anual!$C$3:$AL$23,3,TRUE)</f>
        <v>11201.325999999999</v>
      </c>
      <c r="CM5" s="1">
        <f>HLOOKUP(CM$2,PLANEL_Pot_anual!$C$3:$AL$23,3,TRUE)</f>
        <v>11201.325999999999</v>
      </c>
      <c r="CN5" s="1">
        <f>HLOOKUP(CN$2,PLANEL_Pot_anual!$C$3:$AL$23,3,TRUE)</f>
        <v>11201.325999999999</v>
      </c>
      <c r="CO5" s="1">
        <f>HLOOKUP(CO$2,PLANEL_Pot_anual!$C$3:$AL$23,3,TRUE)</f>
        <v>11201.325999999999</v>
      </c>
      <c r="CP5" s="1">
        <f>HLOOKUP(CP$2,PLANEL_Pot_anual!$C$3:$AL$23,3,TRUE)</f>
        <v>11201.325999999999</v>
      </c>
      <c r="CQ5" s="1">
        <f>HLOOKUP(CQ$2,PLANEL_Pot_anual!$C$3:$AL$23,3,TRUE)</f>
        <v>11201.325999999999</v>
      </c>
      <c r="CR5" s="1">
        <f>HLOOKUP(CR$2,PLANEL_Pot_anual!$C$3:$AL$23,3,TRUE)</f>
        <v>11201.325999999999</v>
      </c>
      <c r="CS5" s="1">
        <f>HLOOKUP(CS$2,PLANEL_Pot_anual!$C$3:$AL$23,3,TRUE)</f>
        <v>11201.325999999999</v>
      </c>
      <c r="CT5" s="1">
        <f>HLOOKUP(CT$2,PLANEL_Pot_anual!$C$3:$AL$23,3,TRUE)</f>
        <v>11201.325999999999</v>
      </c>
      <c r="CU5" s="1">
        <f>HLOOKUP(CU$2,PLANEL_Pot_anual!$C$3:$AL$23,3,TRUE)</f>
        <v>11201.325999999999</v>
      </c>
      <c r="CV5" s="1">
        <f>HLOOKUP(CV$2,PLANEL_Pot_anual!$C$3:$AL$23,3,TRUE)</f>
        <v>11201.325999999999</v>
      </c>
      <c r="CW5" s="1">
        <f>HLOOKUP(CW$2,PLANEL_Pot_anual!$C$3:$AL$23,3,TRUE)</f>
        <v>11201.325999999999</v>
      </c>
      <c r="CX5" s="1">
        <f>HLOOKUP(CX$2,PLANEL_Pot_anual!$C$3:$AL$23,3,TRUE)</f>
        <v>11201.325999999999</v>
      </c>
      <c r="CY5" s="1">
        <f>HLOOKUP(CY$2,PLANEL_Pot_anual!$C$3:$AL$23,3,TRUE)</f>
        <v>11201.325999999999</v>
      </c>
      <c r="CZ5" s="1">
        <f>HLOOKUP(CZ$2,PLANEL_Pot_anual!$C$3:$AL$23,3,TRUE)</f>
        <v>11201.325999999999</v>
      </c>
      <c r="DA5" s="1">
        <f>HLOOKUP(DA$2,PLANEL_Pot_anual!$C$3:$AL$23,3,TRUE)</f>
        <v>11201.325999999999</v>
      </c>
      <c r="DB5" s="1">
        <f>HLOOKUP(DB$2,PLANEL_Pot_anual!$C$3:$AL$23,3,TRUE)</f>
        <v>11201.325999999999</v>
      </c>
      <c r="DC5" s="1">
        <f>HLOOKUP(DC$2,PLANEL_Pot_anual!$C$3:$AL$23,3,TRUE)</f>
        <v>11201.325999999999</v>
      </c>
      <c r="DD5" s="1">
        <f>HLOOKUP(DD$2,PLANEL_Pot_anual!$C$3:$AL$23,3,TRUE)</f>
        <v>11201.325999999999</v>
      </c>
      <c r="DE5" s="1">
        <f>HLOOKUP(DE$2,PLANEL_Pot_anual!$C$3:$AL$23,3,TRUE)</f>
        <v>11201.325999999999</v>
      </c>
      <c r="DF5" s="1">
        <f>HLOOKUP(DF$2,PLANEL_Pot_anual!$C$3:$AL$23,3,TRUE)</f>
        <v>11201.325999999999</v>
      </c>
      <c r="DG5" s="1">
        <f>HLOOKUP(DG$2,PLANEL_Pot_anual!$C$3:$AL$23,3,TRUE)</f>
        <v>11201.325999999999</v>
      </c>
      <c r="DH5" s="1">
        <f>HLOOKUP(DH$2,PLANEL_Pot_anual!$C$3:$AL$23,3,TRUE)</f>
        <v>11201.325999999999</v>
      </c>
      <c r="DI5" s="1">
        <f>HLOOKUP(DI$2,PLANEL_Pot_anual!$C$3:$AL$23,3,TRUE)</f>
        <v>11201.325999999999</v>
      </c>
      <c r="DJ5" s="1">
        <f>HLOOKUP(DJ$2,PLANEL_Pot_anual!$C$3:$AL$23,3,TRUE)</f>
        <v>11201.325999999999</v>
      </c>
      <c r="DK5" s="1">
        <f>HLOOKUP(DK$2,PLANEL_Pot_anual!$C$3:$AL$23,3,TRUE)</f>
        <v>11201.325999999999</v>
      </c>
      <c r="DL5" s="1">
        <f>HLOOKUP(DL$2,PLANEL_Pot_anual!$C$3:$AL$23,3,TRUE)</f>
        <v>11201.325999999999</v>
      </c>
      <c r="DM5" s="1">
        <f>HLOOKUP(DM$2,PLANEL_Pot_anual!$C$3:$AL$23,3,TRUE)</f>
        <v>11201.325999999999</v>
      </c>
      <c r="DN5" s="1">
        <f>HLOOKUP(DN$2,PLANEL_Pot_anual!$C$3:$AL$23,3,TRUE)</f>
        <v>11201.325999999999</v>
      </c>
      <c r="DO5" s="1">
        <f>HLOOKUP(DO$2,PLANEL_Pot_anual!$C$3:$AL$23,3,TRUE)</f>
        <v>11201.325999999999</v>
      </c>
      <c r="DP5" s="1">
        <f>HLOOKUP(DP$2,PLANEL_Pot_anual!$C$3:$AL$23,3,TRUE)</f>
        <v>11201.325999999999</v>
      </c>
      <c r="DQ5" s="1">
        <f>HLOOKUP(DQ$2,PLANEL_Pot_anual!$C$3:$AL$23,3,TRUE)</f>
        <v>11201.325999999999</v>
      </c>
      <c r="DR5" s="1">
        <f>HLOOKUP(DR$2,PLANEL_Pot_anual!$C$3:$AL$23,3,TRUE)</f>
        <v>11201.325999999999</v>
      </c>
      <c r="DS5" s="1">
        <f>HLOOKUP(DS$2,PLANEL_Pot_anual!$C$3:$AL$23,3,TRUE)</f>
        <v>11201.325999999999</v>
      </c>
      <c r="DT5" s="1">
        <f>HLOOKUP(DT$2,PLANEL_Pot_anual!$C$3:$AL$23,3,TRUE)</f>
        <v>11201.325999999999</v>
      </c>
      <c r="DU5" s="1">
        <f>HLOOKUP(DU$2,PLANEL_Pot_anual!$C$3:$AL$23,3,TRUE)</f>
        <v>11201.325999999999</v>
      </c>
      <c r="DV5" s="1">
        <f>HLOOKUP(DV$2,PLANEL_Pot_anual!$C$3:$AL$23,3,TRUE)</f>
        <v>11201.325999999999</v>
      </c>
      <c r="DW5" s="1">
        <f>HLOOKUP(DW$2,PLANEL_Pot_anual!$C$3:$AL$23,3,TRUE)</f>
        <v>11201.325999999999</v>
      </c>
      <c r="DX5" s="1">
        <f>HLOOKUP(DX$2,PLANEL_Pot_anual!$C$3:$AL$23,3,TRUE)</f>
        <v>11201.325999999999</v>
      </c>
      <c r="DY5" s="1">
        <f>HLOOKUP(DY$2,PLANEL_Pot_anual!$C$3:$AL$23,3,TRUE)</f>
        <v>11201.325999999999</v>
      </c>
      <c r="DZ5" s="1">
        <f>HLOOKUP(DZ$2,PLANEL_Pot_anual!$C$3:$AL$23,3,TRUE)</f>
        <v>11201.325999999999</v>
      </c>
      <c r="EA5" s="1">
        <f>HLOOKUP(EA$2,PLANEL_Pot_anual!$C$3:$AL$23,3,TRUE)</f>
        <v>11201.325999999999</v>
      </c>
      <c r="EB5" s="1">
        <f>HLOOKUP(EB$2,PLANEL_Pot_anual!$C$3:$AL$23,3,TRUE)</f>
        <v>11201.325999999999</v>
      </c>
      <c r="EC5" s="1">
        <f>HLOOKUP(EC$2,PLANEL_Pot_anual!$C$3:$AL$23,3,TRUE)</f>
        <v>11201.325999999999</v>
      </c>
      <c r="ED5" s="1">
        <f>HLOOKUP(ED$2,PLANEL_Pot_anual!$C$3:$AL$23,3,TRUE)</f>
        <v>11201.325999999999</v>
      </c>
      <c r="EE5" s="1">
        <f>HLOOKUP(EE$2,PLANEL_Pot_anual!$C$3:$AL$23,3,TRUE)</f>
        <v>11201.325999999999</v>
      </c>
      <c r="EF5" s="1">
        <f>HLOOKUP(EF$2,PLANEL_Pot_anual!$C$3:$AL$23,3,TRUE)</f>
        <v>11201.325999999999</v>
      </c>
      <c r="EG5" s="1">
        <f>HLOOKUP(EG$2,PLANEL_Pot_anual!$C$3:$AL$23,3,TRUE)</f>
        <v>11201.325999999999</v>
      </c>
      <c r="EH5" s="1">
        <f>HLOOKUP(EH$2,PLANEL_Pot_anual!$C$3:$AL$23,3,TRUE)</f>
        <v>11201.325999999999</v>
      </c>
      <c r="EI5" s="1">
        <f>HLOOKUP(EI$2,PLANEL_Pot_anual!$C$3:$AL$23,3,TRUE)</f>
        <v>11201.325999999999</v>
      </c>
      <c r="EJ5" s="1">
        <f>HLOOKUP(EJ$2,PLANEL_Pot_anual!$C$3:$AL$23,3,TRUE)</f>
        <v>11201.325999999999</v>
      </c>
      <c r="EK5" s="1">
        <f>HLOOKUP(EK$2,PLANEL_Pot_anual!$C$3:$AL$23,3,TRUE)</f>
        <v>11201.325999999999</v>
      </c>
      <c r="EL5" s="1">
        <f>HLOOKUP(EL$2,PLANEL_Pot_anual!$C$3:$AL$23,3,TRUE)</f>
        <v>11201.325999999999</v>
      </c>
      <c r="EM5" s="1">
        <f>HLOOKUP(EM$2,PLANEL_Pot_anual!$C$3:$AL$23,3,TRUE)</f>
        <v>11201.325999999999</v>
      </c>
      <c r="EN5" s="1">
        <f>HLOOKUP(EN$2,PLANEL_Pot_anual!$C$3:$AL$23,3,TRUE)</f>
        <v>11201.325999999999</v>
      </c>
      <c r="EO5" s="1">
        <f>HLOOKUP(EO$2,PLANEL_Pot_anual!$C$3:$AL$23,3,TRUE)</f>
        <v>11201.325999999999</v>
      </c>
      <c r="EP5" s="1">
        <f>HLOOKUP(EP$2,PLANEL_Pot_anual!$C$3:$AL$23,3,TRUE)</f>
        <v>11201.325999999999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13711.569485</v>
      </c>
      <c r="AB7" s="18">
        <f>HLOOKUP(AB$2,PLANEL_Pot_anual!$C$3:$AL$23,5,TRUE)</f>
        <v>13711.569485</v>
      </c>
      <c r="AC7" s="18">
        <f>HLOOKUP(AC$2,PLANEL_Pot_anual!$C$3:$AL$23,5,TRUE)</f>
        <v>13711.569485</v>
      </c>
      <c r="AD7" s="18">
        <f>HLOOKUP(AD$2,PLANEL_Pot_anual!$C$3:$AL$23,5,TRUE)</f>
        <v>13711.569485</v>
      </c>
      <c r="AE7" s="18">
        <f>HLOOKUP(AE$2,PLANEL_Pot_anual!$C$3:$AL$23,5,TRUE)</f>
        <v>15289.764037999999</v>
      </c>
      <c r="AF7" s="18">
        <f>HLOOKUP(AF$2,PLANEL_Pot_anual!$C$3:$AL$23,5,TRUE)</f>
        <v>15289.764037999999</v>
      </c>
      <c r="AG7" s="18">
        <f>HLOOKUP(AG$2,PLANEL_Pot_anual!$C$3:$AL$23,5,TRUE)</f>
        <v>15289.764037999999</v>
      </c>
      <c r="AH7" s="18">
        <f>HLOOKUP(AH$2,PLANEL_Pot_anual!$C$3:$AL$23,5,TRUE)</f>
        <v>15289.764037999999</v>
      </c>
      <c r="AI7" s="18">
        <f>HLOOKUP(AI$2,PLANEL_Pot_anual!$C$3:$AL$23,5,TRUE)</f>
        <v>15289.664037999999</v>
      </c>
      <c r="AJ7" s="18">
        <f>HLOOKUP(AJ$2,PLANEL_Pot_anual!$C$3:$AL$23,5,TRUE)</f>
        <v>15289.664037999999</v>
      </c>
      <c r="AK7" s="18">
        <f>HLOOKUP(AK$2,PLANEL_Pot_anual!$C$3:$AL$23,5,TRUE)</f>
        <v>15289.664037999999</v>
      </c>
      <c r="AL7" s="18">
        <f>HLOOKUP(AL$2,PLANEL_Pot_anual!$C$3:$AL$23,5,TRUE)</f>
        <v>15289.664037999999</v>
      </c>
      <c r="AM7" s="18">
        <f>HLOOKUP(AM$2,PLANEL_Pot_anual!$C$3:$AL$23,5,TRUE)</f>
        <v>15788.764612000001</v>
      </c>
      <c r="AN7" s="18">
        <f>HLOOKUP(AN$2,PLANEL_Pot_anual!$C$3:$AL$23,5,TRUE)</f>
        <v>15788.764612000001</v>
      </c>
      <c r="AO7" s="18">
        <f>HLOOKUP(AO$2,PLANEL_Pot_anual!$C$3:$AL$23,5,TRUE)</f>
        <v>15788.764612000001</v>
      </c>
      <c r="AP7" s="18">
        <f>HLOOKUP(AP$2,PLANEL_Pot_anual!$C$3:$AL$23,5,TRUE)</f>
        <v>15788.764612000001</v>
      </c>
      <c r="AQ7" s="18">
        <f>HLOOKUP(AQ$2,PLANEL_Pot_anual!$C$3:$AL$23,5,TRUE)</f>
        <v>15789.064612</v>
      </c>
      <c r="AR7" s="18">
        <f>HLOOKUP(AR$2,PLANEL_Pot_anual!$C$3:$AL$23,5,TRUE)</f>
        <v>15789.064612</v>
      </c>
      <c r="AS7" s="18">
        <f>HLOOKUP(AS$2,PLANEL_Pot_anual!$C$3:$AL$23,5,TRUE)</f>
        <v>15789.064612</v>
      </c>
      <c r="AT7" s="18">
        <f>HLOOKUP(AT$2,PLANEL_Pot_anual!$C$3:$AL$23,5,TRUE)</f>
        <v>15789.064612</v>
      </c>
      <c r="AU7" s="18">
        <f>HLOOKUP(AU$2,PLANEL_Pot_anual!$C$3:$AL$23,5,TRUE)</f>
        <v>16297.412339</v>
      </c>
      <c r="AV7" s="18">
        <f>HLOOKUP(AV$2,PLANEL_Pot_anual!$C$3:$AL$23,5,TRUE)</f>
        <v>16297.412339</v>
      </c>
      <c r="AW7" s="18">
        <f>HLOOKUP(AW$2,PLANEL_Pot_anual!$C$3:$AL$23,5,TRUE)</f>
        <v>16297.412339</v>
      </c>
      <c r="AX7" s="18">
        <f>HLOOKUP(AX$2,PLANEL_Pot_anual!$C$3:$AL$23,5,TRUE)</f>
        <v>16297.412339</v>
      </c>
      <c r="AY7" s="18">
        <f>HLOOKUP(AY$2,PLANEL_Pot_anual!$C$3:$AL$23,5,TRUE)</f>
        <v>17673.892875999998</v>
      </c>
      <c r="AZ7" s="18">
        <f>HLOOKUP(AZ$2,PLANEL_Pot_anual!$C$3:$AL$23,5,TRUE)</f>
        <v>17673.892875999998</v>
      </c>
      <c r="BA7" s="18">
        <f>HLOOKUP(BA$2,PLANEL_Pot_anual!$C$3:$AL$23,5,TRUE)</f>
        <v>17673.892875999998</v>
      </c>
      <c r="BB7" s="18">
        <f>HLOOKUP(BB$2,PLANEL_Pot_anual!$C$3:$AL$23,5,TRUE)</f>
        <v>17673.892875999998</v>
      </c>
      <c r="BC7" s="18">
        <f>HLOOKUP(BC$2,PLANEL_Pot_anual!$C$3:$AL$23,5,TRUE)</f>
        <v>17790.426631000002</v>
      </c>
      <c r="BD7" s="18">
        <f>HLOOKUP(BD$2,PLANEL_Pot_anual!$C$3:$AL$23,5,TRUE)</f>
        <v>17790.426631000002</v>
      </c>
      <c r="BE7" s="18">
        <f>HLOOKUP(BE$2,PLANEL_Pot_anual!$C$3:$AL$23,5,TRUE)</f>
        <v>17790.426631000002</v>
      </c>
      <c r="BF7" s="18">
        <f>HLOOKUP(BF$2,PLANEL_Pot_anual!$C$3:$AL$23,5,TRUE)</f>
        <v>17790.426631000002</v>
      </c>
      <c r="BG7" s="18">
        <f>HLOOKUP(BG$2,PLANEL_Pot_anual!$C$3:$AL$23,5,TRUE)</f>
        <v>17926.113571000002</v>
      </c>
      <c r="BH7" s="18">
        <f>HLOOKUP(BH$2,PLANEL_Pot_anual!$C$3:$AL$23,5,TRUE)</f>
        <v>17926.113571000002</v>
      </c>
      <c r="BI7" s="18">
        <f>HLOOKUP(BI$2,PLANEL_Pot_anual!$C$3:$AL$23,5,TRUE)</f>
        <v>17926.113571000002</v>
      </c>
      <c r="BJ7" s="18">
        <f>HLOOKUP(BJ$2,PLANEL_Pot_anual!$C$3:$AL$23,5,TRUE)</f>
        <v>17926.113571000002</v>
      </c>
      <c r="BK7" s="18">
        <f>HLOOKUP(BK$2,PLANEL_Pot_anual!$C$3:$AL$23,5,TRUE)</f>
        <v>17926.113571000002</v>
      </c>
      <c r="BL7" s="18">
        <f>HLOOKUP(BL$2,PLANEL_Pot_anual!$C$3:$AL$23,5,TRUE)</f>
        <v>17926.113571000002</v>
      </c>
      <c r="BM7" s="18">
        <f>HLOOKUP(BM$2,PLANEL_Pot_anual!$C$3:$AL$23,5,TRUE)</f>
        <v>17926.113571000002</v>
      </c>
      <c r="BN7" s="18">
        <f>HLOOKUP(BN$2,PLANEL_Pot_anual!$C$3:$AL$23,5,TRUE)</f>
        <v>17926.113571000002</v>
      </c>
      <c r="BO7" s="18">
        <f>HLOOKUP(BO$2,PLANEL_Pot_anual!$C$3:$AL$23,5,TRUE)</f>
        <v>17726.513571</v>
      </c>
      <c r="BP7" s="18">
        <f>HLOOKUP(BP$2,PLANEL_Pot_anual!$C$3:$AL$23,5,TRUE)</f>
        <v>17726.513571</v>
      </c>
      <c r="BQ7" s="18">
        <f>HLOOKUP(BQ$2,PLANEL_Pot_anual!$C$3:$AL$23,5,TRUE)</f>
        <v>17726.513571</v>
      </c>
      <c r="BR7" s="18">
        <f>HLOOKUP(BR$2,PLANEL_Pot_anual!$C$3:$AL$23,5,TRUE)</f>
        <v>17726.513571</v>
      </c>
      <c r="BS7" s="18">
        <f>HLOOKUP(BS$2,PLANEL_Pot_anual!$C$3:$AL$23,5,TRUE)</f>
        <v>18651.513571</v>
      </c>
      <c r="BT7" s="18">
        <f>HLOOKUP(BT$2,PLANEL_Pot_anual!$C$3:$AL$23,5,TRUE)</f>
        <v>18651.513571</v>
      </c>
      <c r="BU7" s="18">
        <f>HLOOKUP(BU$2,PLANEL_Pot_anual!$C$3:$AL$23,5,TRUE)</f>
        <v>18651.513571</v>
      </c>
      <c r="BV7" s="18">
        <f>HLOOKUP(BV$2,PLANEL_Pot_anual!$C$3:$AL$23,5,TRUE)</f>
        <v>18651.513571</v>
      </c>
      <c r="BW7" s="18">
        <f>HLOOKUP(BW$2,PLANEL_Pot_anual!$C$3:$AL$23,5,TRUE)</f>
        <v>19576.513571</v>
      </c>
      <c r="BX7" s="18">
        <f>HLOOKUP(BX$2,PLANEL_Pot_anual!$C$3:$AL$23,5,TRUE)</f>
        <v>19576.513571</v>
      </c>
      <c r="BY7" s="18">
        <f>HLOOKUP(BY$2,PLANEL_Pot_anual!$C$3:$AL$23,5,TRUE)</f>
        <v>19576.513571</v>
      </c>
      <c r="BZ7" s="18">
        <f>HLOOKUP(BZ$2,PLANEL_Pot_anual!$C$3:$AL$23,5,TRUE)</f>
        <v>19576.513571</v>
      </c>
      <c r="CA7" s="18">
        <f>HLOOKUP(CA$2,PLANEL_Pot_anual!$C$3:$AL$23,5,TRUE)</f>
        <v>20501.713571</v>
      </c>
      <c r="CB7" s="18">
        <f>HLOOKUP(CB$2,PLANEL_Pot_anual!$C$3:$AL$23,5,TRUE)</f>
        <v>20501.713571</v>
      </c>
      <c r="CC7" s="18">
        <f>HLOOKUP(CC$2,PLANEL_Pot_anual!$C$3:$AL$23,5,TRUE)</f>
        <v>20501.713571</v>
      </c>
      <c r="CD7" s="18">
        <f>HLOOKUP(CD$2,PLANEL_Pot_anual!$C$3:$AL$23,5,TRUE)</f>
        <v>20501.713571</v>
      </c>
      <c r="CE7" s="18">
        <f>HLOOKUP(CE$2,PLANEL_Pot_anual!$C$3:$AL$23,5,TRUE)</f>
        <v>21426.713571</v>
      </c>
      <c r="CF7" s="18">
        <f>HLOOKUP(CF$2,PLANEL_Pot_anual!$C$3:$AL$23,5,TRUE)</f>
        <v>21426.713571</v>
      </c>
      <c r="CG7" s="18">
        <f>HLOOKUP(CG$2,PLANEL_Pot_anual!$C$3:$AL$23,5,TRUE)</f>
        <v>21426.713571</v>
      </c>
      <c r="CH7" s="18">
        <f>HLOOKUP(CH$2,PLANEL_Pot_anual!$C$3:$AL$23,5,TRUE)</f>
        <v>21426.713571</v>
      </c>
      <c r="CI7" s="18">
        <f>HLOOKUP(CI$2,PLANEL_Pot_anual!$C$3:$AL$23,5,TRUE)</f>
        <v>22351.713571</v>
      </c>
      <c r="CJ7" s="18">
        <f>HLOOKUP(CJ$2,PLANEL_Pot_anual!$C$3:$AL$23,5,TRUE)</f>
        <v>22351.713571</v>
      </c>
      <c r="CK7" s="18">
        <f>HLOOKUP(CK$2,PLANEL_Pot_anual!$C$3:$AL$23,5,TRUE)</f>
        <v>22351.713571</v>
      </c>
      <c r="CL7" s="18">
        <f>HLOOKUP(CL$2,PLANEL_Pot_anual!$C$3:$AL$23,5,TRUE)</f>
        <v>22351.713571</v>
      </c>
      <c r="CM7" s="18">
        <f>HLOOKUP(CM$2,PLANEL_Pot_anual!$C$3:$AL$23,5,TRUE)</f>
        <v>23276.913571000001</v>
      </c>
      <c r="CN7" s="18">
        <f>HLOOKUP(CN$2,PLANEL_Pot_anual!$C$3:$AL$23,5,TRUE)</f>
        <v>23276.913571000001</v>
      </c>
      <c r="CO7" s="18">
        <f>HLOOKUP(CO$2,PLANEL_Pot_anual!$C$3:$AL$23,5,TRUE)</f>
        <v>23276.913571000001</v>
      </c>
      <c r="CP7" s="18">
        <f>HLOOKUP(CP$2,PLANEL_Pot_anual!$C$3:$AL$23,5,TRUE)</f>
        <v>23276.913571000001</v>
      </c>
      <c r="CQ7" s="18">
        <f>HLOOKUP(CQ$2,PLANEL_Pot_anual!$C$3:$AL$23,5,TRUE)</f>
        <v>24201.913571000001</v>
      </c>
      <c r="CR7" s="18">
        <f>HLOOKUP(CR$2,PLANEL_Pot_anual!$C$3:$AL$23,5,TRUE)</f>
        <v>24201.913571000001</v>
      </c>
      <c r="CS7" s="18">
        <f>HLOOKUP(CS$2,PLANEL_Pot_anual!$C$3:$AL$23,5,TRUE)</f>
        <v>24201.913571000001</v>
      </c>
      <c r="CT7" s="18">
        <f>HLOOKUP(CT$2,PLANEL_Pot_anual!$C$3:$AL$23,5,TRUE)</f>
        <v>24201.913571000001</v>
      </c>
      <c r="CU7" s="18">
        <f>HLOOKUP(CU$2,PLANEL_Pot_anual!$C$3:$AL$23,5,TRUE)</f>
        <v>25126.913571000001</v>
      </c>
      <c r="CV7" s="18">
        <f>HLOOKUP(CV$2,PLANEL_Pot_anual!$C$3:$AL$23,5,TRUE)</f>
        <v>25126.913571000001</v>
      </c>
      <c r="CW7" s="18">
        <f>HLOOKUP(CW$2,PLANEL_Pot_anual!$C$3:$AL$23,5,TRUE)</f>
        <v>25126.913571000001</v>
      </c>
      <c r="CX7" s="18">
        <f>HLOOKUP(CX$2,PLANEL_Pot_anual!$C$3:$AL$23,5,TRUE)</f>
        <v>25126.913571000001</v>
      </c>
      <c r="CY7" s="18">
        <f>HLOOKUP(CY$2,PLANEL_Pot_anual!$C$3:$AL$23,5,TRUE)</f>
        <v>26051.913571000001</v>
      </c>
      <c r="CZ7" s="18">
        <f>HLOOKUP(CZ$2,PLANEL_Pot_anual!$C$3:$AL$23,5,TRUE)</f>
        <v>26051.913571000001</v>
      </c>
      <c r="DA7" s="18">
        <f>HLOOKUP(DA$2,PLANEL_Pot_anual!$C$3:$AL$23,5,TRUE)</f>
        <v>26051.913571000001</v>
      </c>
      <c r="DB7" s="18">
        <f>HLOOKUP(DB$2,PLANEL_Pot_anual!$C$3:$AL$23,5,TRUE)</f>
        <v>26051.913571000001</v>
      </c>
      <c r="DC7" s="18">
        <f>HLOOKUP(DC$2,PLANEL_Pot_anual!$C$3:$AL$23,5,TRUE)</f>
        <v>26977.213571</v>
      </c>
      <c r="DD7" s="18">
        <f>HLOOKUP(DD$2,PLANEL_Pot_anual!$C$3:$AL$23,5,TRUE)</f>
        <v>26977.213571</v>
      </c>
      <c r="DE7" s="18">
        <f>HLOOKUP(DE$2,PLANEL_Pot_anual!$C$3:$AL$23,5,TRUE)</f>
        <v>26977.213571</v>
      </c>
      <c r="DF7" s="18">
        <f>HLOOKUP(DF$2,PLANEL_Pot_anual!$C$3:$AL$23,5,TRUE)</f>
        <v>26977.213571</v>
      </c>
      <c r="DG7" s="18">
        <f>HLOOKUP(DG$2,PLANEL_Pot_anual!$C$3:$AL$23,5,TRUE)</f>
        <v>27902.213571</v>
      </c>
      <c r="DH7" s="18">
        <f>HLOOKUP(DH$2,PLANEL_Pot_anual!$C$3:$AL$23,5,TRUE)</f>
        <v>27902.213571</v>
      </c>
      <c r="DI7" s="18">
        <f>HLOOKUP(DI$2,PLANEL_Pot_anual!$C$3:$AL$23,5,TRUE)</f>
        <v>27902.213571</v>
      </c>
      <c r="DJ7" s="18">
        <f>HLOOKUP(DJ$2,PLANEL_Pot_anual!$C$3:$AL$23,5,TRUE)</f>
        <v>27902.213571</v>
      </c>
      <c r="DK7" s="18">
        <f>HLOOKUP(DK$2,PLANEL_Pot_anual!$C$3:$AL$23,5,TRUE)</f>
        <v>28827.213571</v>
      </c>
      <c r="DL7" s="18">
        <f>HLOOKUP(DL$2,PLANEL_Pot_anual!$C$3:$AL$23,5,TRUE)</f>
        <v>28827.213571</v>
      </c>
      <c r="DM7" s="18">
        <f>HLOOKUP(DM$2,PLANEL_Pot_anual!$C$3:$AL$23,5,TRUE)</f>
        <v>28827.213571</v>
      </c>
      <c r="DN7" s="18">
        <f>HLOOKUP(DN$2,PLANEL_Pot_anual!$C$3:$AL$23,5,TRUE)</f>
        <v>28827.213571</v>
      </c>
      <c r="DO7" s="18">
        <f>HLOOKUP(DO$2,PLANEL_Pot_anual!$C$3:$AL$23,5,TRUE)</f>
        <v>29307.422355999999</v>
      </c>
      <c r="DP7" s="18">
        <f>HLOOKUP(DP$2,PLANEL_Pot_anual!$C$3:$AL$23,5,TRUE)</f>
        <v>29307.422355999999</v>
      </c>
      <c r="DQ7" s="18">
        <f>HLOOKUP(DQ$2,PLANEL_Pot_anual!$C$3:$AL$23,5,TRUE)</f>
        <v>29307.422355999999</v>
      </c>
      <c r="DR7" s="18">
        <f>HLOOKUP(DR$2,PLANEL_Pot_anual!$C$3:$AL$23,5,TRUE)</f>
        <v>29307.422355999999</v>
      </c>
      <c r="DS7" s="18">
        <f>HLOOKUP(DS$2,PLANEL_Pot_anual!$C$3:$AL$23,5,TRUE)</f>
        <v>29803.844435999999</v>
      </c>
      <c r="DT7" s="18">
        <f>HLOOKUP(DT$2,PLANEL_Pot_anual!$C$3:$AL$23,5,TRUE)</f>
        <v>29803.844435999999</v>
      </c>
      <c r="DU7" s="18">
        <f>HLOOKUP(DU$2,PLANEL_Pot_anual!$C$3:$AL$23,5,TRUE)</f>
        <v>29803.844435999999</v>
      </c>
      <c r="DV7" s="18">
        <f>HLOOKUP(DV$2,PLANEL_Pot_anual!$C$3:$AL$23,5,TRUE)</f>
        <v>29803.844435999999</v>
      </c>
      <c r="DW7" s="18">
        <f>HLOOKUP(DW$2,PLANEL_Pot_anual!$C$3:$AL$23,5,TRUE)</f>
        <v>30622.361695</v>
      </c>
      <c r="DX7" s="18">
        <f>HLOOKUP(DX$2,PLANEL_Pot_anual!$C$3:$AL$23,5,TRUE)</f>
        <v>30622.361695</v>
      </c>
      <c r="DY7" s="18">
        <f>HLOOKUP(DY$2,PLANEL_Pot_anual!$C$3:$AL$23,5,TRUE)</f>
        <v>30622.361695</v>
      </c>
      <c r="DZ7" s="18">
        <f>HLOOKUP(DZ$2,PLANEL_Pot_anual!$C$3:$AL$23,5,TRUE)</f>
        <v>30622.361695</v>
      </c>
      <c r="EA7" s="18">
        <f>HLOOKUP(EA$2,PLANEL_Pot_anual!$C$3:$AL$23,5,TRUE)</f>
        <v>31265.627408</v>
      </c>
      <c r="EB7" s="18">
        <f>HLOOKUP(EB$2,PLANEL_Pot_anual!$C$3:$AL$23,5,TRUE)</f>
        <v>31265.627408</v>
      </c>
      <c r="EC7" s="18">
        <f>HLOOKUP(EC$2,PLANEL_Pot_anual!$C$3:$AL$23,5,TRUE)</f>
        <v>31265.627408</v>
      </c>
      <c r="ED7" s="18">
        <f>HLOOKUP(ED$2,PLANEL_Pot_anual!$C$3:$AL$23,5,TRUE)</f>
        <v>31265.627408</v>
      </c>
      <c r="EE7" s="18">
        <f>HLOOKUP(EE$2,PLANEL_Pot_anual!$C$3:$AL$23,5,TRUE)</f>
        <v>31977.394497000001</v>
      </c>
      <c r="EF7" s="18">
        <f>HLOOKUP(EF$2,PLANEL_Pot_anual!$C$3:$AL$23,5,TRUE)</f>
        <v>31977.394497000001</v>
      </c>
      <c r="EG7" s="18">
        <f>HLOOKUP(EG$2,PLANEL_Pot_anual!$C$3:$AL$23,5,TRUE)</f>
        <v>31977.394497000001</v>
      </c>
      <c r="EH7" s="18">
        <f>HLOOKUP(EH$2,PLANEL_Pot_anual!$C$3:$AL$23,5,TRUE)</f>
        <v>31977.394497000001</v>
      </c>
      <c r="EI7" s="18">
        <f>HLOOKUP(EI$2,PLANEL_Pot_anual!$C$3:$AL$23,5,TRUE)</f>
        <v>32663.895263999999</v>
      </c>
      <c r="EJ7" s="18">
        <f>HLOOKUP(EJ$2,PLANEL_Pot_anual!$C$3:$AL$23,5,TRUE)</f>
        <v>32663.895263999999</v>
      </c>
      <c r="EK7" s="18">
        <f>HLOOKUP(EK$2,PLANEL_Pot_anual!$C$3:$AL$23,5,TRUE)</f>
        <v>32663.895263999999</v>
      </c>
      <c r="EL7" s="18">
        <f>HLOOKUP(EL$2,PLANEL_Pot_anual!$C$3:$AL$23,5,TRUE)</f>
        <v>32663.895263999999</v>
      </c>
      <c r="EM7" s="18">
        <f>HLOOKUP(EM$2,PLANEL_Pot_anual!$C$3:$AL$23,5,TRUE)</f>
        <v>33713.762397999999</v>
      </c>
      <c r="EN7" s="18">
        <f>HLOOKUP(EN$2,PLANEL_Pot_anual!$C$3:$AL$23,5,TRUE)</f>
        <v>33713.762397999999</v>
      </c>
      <c r="EO7" s="18">
        <f>HLOOKUP(EO$2,PLANEL_Pot_anual!$C$3:$AL$23,5,TRUE)</f>
        <v>33713.762397999999</v>
      </c>
      <c r="EP7" s="18">
        <f>HLOOKUP(EP$2,PLANEL_Pot_anual!$C$3:$AL$23,5,TRUE)</f>
        <v>33713.762397999999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13072.604509999999</v>
      </c>
      <c r="AB14" s="24">
        <f>HLOOKUP(AB$2,PLANEL_Pot_anual!$C$3:$AL$24,12,TRUE)</f>
        <v>13072.604509999999</v>
      </c>
      <c r="AC14" s="24">
        <f>HLOOKUP(AC$2,PLANEL_Pot_anual!$C$3:$AL$24,12,TRUE)</f>
        <v>13072.604509999999</v>
      </c>
      <c r="AD14" s="24">
        <f>HLOOKUP(AD$2,PLANEL_Pot_anual!$C$3:$AL$24,12,TRUE)</f>
        <v>13072.604509999999</v>
      </c>
      <c r="AE14" s="24">
        <f>HLOOKUP(AE$2,PLANEL_Pot_anual!$C$3:$AL$24,12,TRUE)</f>
        <v>13784.451440000001</v>
      </c>
      <c r="AF14" s="24">
        <f>HLOOKUP(AF$2,PLANEL_Pot_anual!$C$3:$AL$24,12,TRUE)</f>
        <v>13784.451440000001</v>
      </c>
      <c r="AG14" s="24">
        <f>HLOOKUP(AG$2,PLANEL_Pot_anual!$C$3:$AL$24,12,TRUE)</f>
        <v>13784.451440000001</v>
      </c>
      <c r="AH14" s="24">
        <f>HLOOKUP(AH$2,PLANEL_Pot_anual!$C$3:$AL$24,12,TRUE)</f>
        <v>13784.451440000001</v>
      </c>
      <c r="AI14" s="24">
        <f>HLOOKUP(AI$2,PLANEL_Pot_anual!$C$3:$AL$24,12,TRUE)</f>
        <v>13784.451440000001</v>
      </c>
      <c r="AJ14" s="24">
        <f>HLOOKUP(AJ$2,PLANEL_Pot_anual!$C$3:$AL$24,12,TRUE)</f>
        <v>13784.451440000001</v>
      </c>
      <c r="AK14" s="24">
        <f>HLOOKUP(AK$2,PLANEL_Pot_anual!$C$3:$AL$24,12,TRUE)</f>
        <v>13784.451440000001</v>
      </c>
      <c r="AL14" s="24">
        <f>HLOOKUP(AL$2,PLANEL_Pot_anual!$C$3:$AL$24,12,TRUE)</f>
        <v>13784.451440000001</v>
      </c>
      <c r="AM14" s="24">
        <f>HLOOKUP(AM$2,PLANEL_Pot_anual!$C$3:$AL$24,12,TRUE)</f>
        <v>13814.830872</v>
      </c>
      <c r="AN14" s="24">
        <f>HLOOKUP(AN$2,PLANEL_Pot_anual!$C$3:$AL$24,12,TRUE)</f>
        <v>13814.830872</v>
      </c>
      <c r="AO14" s="24">
        <f>HLOOKUP(AO$2,PLANEL_Pot_anual!$C$3:$AL$24,12,TRUE)</f>
        <v>13814.830872</v>
      </c>
      <c r="AP14" s="24">
        <f>HLOOKUP(AP$2,PLANEL_Pot_anual!$C$3:$AL$24,12,TRUE)</f>
        <v>13814.830872</v>
      </c>
      <c r="AQ14" s="24">
        <f>HLOOKUP(AQ$2,PLANEL_Pot_anual!$C$3:$AL$24,12,TRUE)</f>
        <v>13814.830872</v>
      </c>
      <c r="AR14" s="24">
        <f>HLOOKUP(AR$2,PLANEL_Pot_anual!$C$3:$AL$24,12,TRUE)</f>
        <v>13814.830872</v>
      </c>
      <c r="AS14" s="24">
        <f>HLOOKUP(AS$2,PLANEL_Pot_anual!$C$3:$AL$24,12,TRUE)</f>
        <v>13814.830872</v>
      </c>
      <c r="AT14" s="24">
        <f>HLOOKUP(AT$2,PLANEL_Pot_anual!$C$3:$AL$24,12,TRUE)</f>
        <v>13814.830872</v>
      </c>
      <c r="AU14" s="24">
        <f>HLOOKUP(AU$2,PLANEL_Pot_anual!$C$3:$AL$24,12,TRUE)</f>
        <v>13814.830872</v>
      </c>
      <c r="AV14" s="24">
        <f>HLOOKUP(AV$2,PLANEL_Pot_anual!$C$3:$AL$24,12,TRUE)</f>
        <v>13814.830872</v>
      </c>
      <c r="AW14" s="24">
        <f>HLOOKUP(AW$2,PLANEL_Pot_anual!$C$3:$AL$24,12,TRUE)</f>
        <v>13814.830872</v>
      </c>
      <c r="AX14" s="24">
        <f>HLOOKUP(AX$2,PLANEL_Pot_anual!$C$3:$AL$24,12,TRUE)</f>
        <v>13814.830872</v>
      </c>
      <c r="AY14" s="24">
        <f>HLOOKUP(AY$2,PLANEL_Pot_anual!$C$3:$AL$24,12,TRUE)</f>
        <v>13814.830872</v>
      </c>
      <c r="AZ14" s="24">
        <f>HLOOKUP(AZ$2,PLANEL_Pot_anual!$C$3:$AL$24,12,TRUE)</f>
        <v>13814.830872</v>
      </c>
      <c r="BA14" s="24">
        <f>HLOOKUP(BA$2,PLANEL_Pot_anual!$C$3:$AL$24,12,TRUE)</f>
        <v>13814.830872</v>
      </c>
      <c r="BB14" s="24">
        <f>HLOOKUP(BB$2,PLANEL_Pot_anual!$C$3:$AL$24,12,TRUE)</f>
        <v>13814.830872</v>
      </c>
      <c r="BC14" s="24">
        <f>HLOOKUP(BC$2,PLANEL_Pot_anual!$C$3:$AL$24,12,TRUE)</f>
        <v>13814.830872</v>
      </c>
      <c r="BD14" s="24">
        <f>HLOOKUP(BD$2,PLANEL_Pot_anual!$C$3:$AL$24,12,TRUE)</f>
        <v>13814.830872</v>
      </c>
      <c r="BE14" s="24">
        <f>HLOOKUP(BE$2,PLANEL_Pot_anual!$C$3:$AL$24,12,TRUE)</f>
        <v>13814.830872</v>
      </c>
      <c r="BF14" s="24">
        <f>HLOOKUP(BF$2,PLANEL_Pot_anual!$C$3:$AL$24,12,TRUE)</f>
        <v>13814.830872</v>
      </c>
      <c r="BG14" s="24">
        <f>HLOOKUP(BG$2,PLANEL_Pot_anual!$C$3:$AL$24,12,TRUE)</f>
        <v>13814.830872</v>
      </c>
      <c r="BH14" s="24">
        <f>HLOOKUP(BH$2,PLANEL_Pot_anual!$C$3:$AL$24,12,TRUE)</f>
        <v>13814.830872</v>
      </c>
      <c r="BI14" s="24">
        <f>HLOOKUP(BI$2,PLANEL_Pot_anual!$C$3:$AL$24,12,TRUE)</f>
        <v>13814.830872</v>
      </c>
      <c r="BJ14" s="24">
        <f>HLOOKUP(BJ$2,PLANEL_Pot_anual!$C$3:$AL$24,12,TRUE)</f>
        <v>13814.830872</v>
      </c>
      <c r="BK14" s="24">
        <f>HLOOKUP(BK$2,PLANEL_Pot_anual!$C$3:$AL$24,12,TRUE)</f>
        <v>13814.830872</v>
      </c>
      <c r="BL14" s="24">
        <f>HLOOKUP(BL$2,PLANEL_Pot_anual!$C$3:$AL$24,12,TRUE)</f>
        <v>13814.830872</v>
      </c>
      <c r="BM14" s="24">
        <f>HLOOKUP(BM$2,PLANEL_Pot_anual!$C$3:$AL$24,12,TRUE)</f>
        <v>13814.830872</v>
      </c>
      <c r="BN14" s="24">
        <f>HLOOKUP(BN$2,PLANEL_Pot_anual!$C$3:$AL$24,12,TRUE)</f>
        <v>13814.830872</v>
      </c>
      <c r="BO14" s="24">
        <f>HLOOKUP(BO$2,PLANEL_Pot_anual!$C$3:$AL$24,12,TRUE)</f>
        <v>14114.924874</v>
      </c>
      <c r="BP14" s="24">
        <f>HLOOKUP(BP$2,PLANEL_Pot_anual!$C$3:$AL$24,12,TRUE)</f>
        <v>14114.924874</v>
      </c>
      <c r="BQ14" s="24">
        <f>HLOOKUP(BQ$2,PLANEL_Pot_anual!$C$3:$AL$24,12,TRUE)</f>
        <v>14114.924874</v>
      </c>
      <c r="BR14" s="24">
        <f>HLOOKUP(BR$2,PLANEL_Pot_anual!$C$3:$AL$24,12,TRUE)</f>
        <v>14114.924874</v>
      </c>
      <c r="BS14" s="24">
        <f>HLOOKUP(BS$2,PLANEL_Pot_anual!$C$3:$AL$24,12,TRUE)</f>
        <v>14114.924874</v>
      </c>
      <c r="BT14" s="24">
        <f>HLOOKUP(BT$2,PLANEL_Pot_anual!$C$3:$AL$24,12,TRUE)</f>
        <v>14114.924874</v>
      </c>
      <c r="BU14" s="24">
        <f>HLOOKUP(BU$2,PLANEL_Pot_anual!$C$3:$AL$24,12,TRUE)</f>
        <v>14114.924874</v>
      </c>
      <c r="BV14" s="24">
        <f>HLOOKUP(BV$2,PLANEL_Pot_anual!$C$3:$AL$24,12,TRUE)</f>
        <v>14114.924874</v>
      </c>
      <c r="BW14" s="24">
        <f>HLOOKUP(BW$2,PLANEL_Pot_anual!$C$3:$AL$24,12,TRUE)</f>
        <v>14114.924874</v>
      </c>
      <c r="BX14" s="24">
        <f>HLOOKUP(BX$2,PLANEL_Pot_anual!$C$3:$AL$24,12,TRUE)</f>
        <v>14114.924874</v>
      </c>
      <c r="BY14" s="24">
        <f>HLOOKUP(BY$2,PLANEL_Pot_anual!$C$3:$AL$24,12,TRUE)</f>
        <v>14114.924874</v>
      </c>
      <c r="BZ14" s="24">
        <f>HLOOKUP(BZ$2,PLANEL_Pot_anual!$C$3:$AL$24,12,TRUE)</f>
        <v>14114.924874</v>
      </c>
      <c r="CA14" s="24">
        <f>HLOOKUP(CA$2,PLANEL_Pot_anual!$C$3:$AL$24,12,TRUE)</f>
        <v>14114.924874</v>
      </c>
      <c r="CB14" s="24">
        <f>HLOOKUP(CB$2,PLANEL_Pot_anual!$C$3:$AL$24,12,TRUE)</f>
        <v>14114.924874</v>
      </c>
      <c r="CC14" s="24">
        <f>HLOOKUP(CC$2,PLANEL_Pot_anual!$C$3:$AL$24,12,TRUE)</f>
        <v>14114.924874</v>
      </c>
      <c r="CD14" s="24">
        <f>HLOOKUP(CD$2,PLANEL_Pot_anual!$C$3:$AL$24,12,TRUE)</f>
        <v>14114.924874</v>
      </c>
      <c r="CE14" s="24">
        <f>HLOOKUP(CE$2,PLANEL_Pot_anual!$C$3:$AL$24,12,TRUE)</f>
        <v>14114.924874</v>
      </c>
      <c r="CF14" s="24">
        <f>HLOOKUP(CF$2,PLANEL_Pot_anual!$C$3:$AL$24,12,TRUE)</f>
        <v>14114.924874</v>
      </c>
      <c r="CG14" s="24">
        <f>HLOOKUP(CG$2,PLANEL_Pot_anual!$C$3:$AL$24,12,TRUE)</f>
        <v>14114.924874</v>
      </c>
      <c r="CH14" s="24">
        <f>HLOOKUP(CH$2,PLANEL_Pot_anual!$C$3:$AL$24,12,TRUE)</f>
        <v>14114.924874</v>
      </c>
      <c r="CI14" s="24">
        <f>HLOOKUP(CI$2,PLANEL_Pot_anual!$C$3:$AL$24,12,TRUE)</f>
        <v>14123.086491</v>
      </c>
      <c r="CJ14" s="24">
        <f>HLOOKUP(CJ$2,PLANEL_Pot_anual!$C$3:$AL$24,12,TRUE)</f>
        <v>14123.086491</v>
      </c>
      <c r="CK14" s="24">
        <f>HLOOKUP(CK$2,PLANEL_Pot_anual!$C$3:$AL$24,12,TRUE)</f>
        <v>14123.086491</v>
      </c>
      <c r="CL14" s="24">
        <f>HLOOKUP(CL$2,PLANEL_Pot_anual!$C$3:$AL$24,12,TRUE)</f>
        <v>14123.086491</v>
      </c>
      <c r="CM14" s="24">
        <f>HLOOKUP(CM$2,PLANEL_Pot_anual!$C$3:$AL$24,12,TRUE)</f>
        <v>14123.086491</v>
      </c>
      <c r="CN14" s="24">
        <f>HLOOKUP(CN$2,PLANEL_Pot_anual!$C$3:$AL$24,12,TRUE)</f>
        <v>14123.086491</v>
      </c>
      <c r="CO14" s="24">
        <f>HLOOKUP(CO$2,PLANEL_Pot_anual!$C$3:$AL$24,12,TRUE)</f>
        <v>14123.086491</v>
      </c>
      <c r="CP14" s="24">
        <f>HLOOKUP(CP$2,PLANEL_Pot_anual!$C$3:$AL$24,12,TRUE)</f>
        <v>14123.086491</v>
      </c>
      <c r="CQ14" s="24">
        <f>HLOOKUP(CQ$2,PLANEL_Pot_anual!$C$3:$AL$24,12,TRUE)</f>
        <v>14123.086491</v>
      </c>
      <c r="CR14" s="24">
        <f>HLOOKUP(CR$2,PLANEL_Pot_anual!$C$3:$AL$24,12,TRUE)</f>
        <v>14123.086491</v>
      </c>
      <c r="CS14" s="24">
        <f>HLOOKUP(CS$2,PLANEL_Pot_anual!$C$3:$AL$24,12,TRUE)</f>
        <v>14123.086491</v>
      </c>
      <c r="CT14" s="24">
        <f>HLOOKUP(CT$2,PLANEL_Pot_anual!$C$3:$AL$24,12,TRUE)</f>
        <v>14123.086491</v>
      </c>
      <c r="CU14" s="24">
        <f>HLOOKUP(CU$2,PLANEL_Pot_anual!$C$3:$AL$24,12,TRUE)</f>
        <v>14123.086491</v>
      </c>
      <c r="CV14" s="24">
        <f>HLOOKUP(CV$2,PLANEL_Pot_anual!$C$3:$AL$24,12,TRUE)</f>
        <v>14123.086491</v>
      </c>
      <c r="CW14" s="24">
        <f>HLOOKUP(CW$2,PLANEL_Pot_anual!$C$3:$AL$24,12,TRUE)</f>
        <v>14123.086491</v>
      </c>
      <c r="CX14" s="24">
        <f>HLOOKUP(CX$2,PLANEL_Pot_anual!$C$3:$AL$24,12,TRUE)</f>
        <v>14123.086491</v>
      </c>
      <c r="CY14" s="24">
        <f>HLOOKUP(CY$2,PLANEL_Pot_anual!$C$3:$AL$24,12,TRUE)</f>
        <v>14123.086491</v>
      </c>
      <c r="CZ14" s="24">
        <f>HLOOKUP(CZ$2,PLANEL_Pot_anual!$C$3:$AL$24,12,TRUE)</f>
        <v>14123.086491</v>
      </c>
      <c r="DA14" s="24">
        <f>HLOOKUP(DA$2,PLANEL_Pot_anual!$C$3:$AL$24,12,TRUE)</f>
        <v>14123.086491</v>
      </c>
      <c r="DB14" s="24">
        <f>HLOOKUP(DB$2,PLANEL_Pot_anual!$C$3:$AL$24,12,TRUE)</f>
        <v>14123.086491</v>
      </c>
      <c r="DC14" s="24">
        <f>HLOOKUP(DC$2,PLANEL_Pot_anual!$C$3:$AL$24,12,TRUE)</f>
        <v>14123.086491</v>
      </c>
      <c r="DD14" s="24">
        <f>HLOOKUP(DD$2,PLANEL_Pot_anual!$C$3:$AL$24,12,TRUE)</f>
        <v>14123.086491</v>
      </c>
      <c r="DE14" s="24">
        <f>HLOOKUP(DE$2,PLANEL_Pot_anual!$C$3:$AL$24,12,TRUE)</f>
        <v>14123.086491</v>
      </c>
      <c r="DF14" s="24">
        <f>HLOOKUP(DF$2,PLANEL_Pot_anual!$C$3:$AL$24,12,TRUE)</f>
        <v>14123.086491</v>
      </c>
      <c r="DG14" s="24">
        <f>HLOOKUP(DG$2,PLANEL_Pot_anual!$C$3:$AL$24,12,TRUE)</f>
        <v>14123.086491</v>
      </c>
      <c r="DH14" s="24">
        <f>HLOOKUP(DH$2,PLANEL_Pot_anual!$C$3:$AL$24,12,TRUE)</f>
        <v>14123.086491</v>
      </c>
      <c r="DI14" s="24">
        <f>HLOOKUP(DI$2,PLANEL_Pot_anual!$C$3:$AL$24,12,TRUE)</f>
        <v>14123.086491</v>
      </c>
      <c r="DJ14" s="24">
        <f>HLOOKUP(DJ$2,PLANEL_Pot_anual!$C$3:$AL$24,12,TRUE)</f>
        <v>14123.086491</v>
      </c>
      <c r="DK14" s="24">
        <f>HLOOKUP(DK$2,PLANEL_Pot_anual!$C$3:$AL$24,12,TRUE)</f>
        <v>14123.086491</v>
      </c>
      <c r="DL14" s="24">
        <f>HLOOKUP(DL$2,PLANEL_Pot_anual!$C$3:$AL$24,12,TRUE)</f>
        <v>14123.086491</v>
      </c>
      <c r="DM14" s="24">
        <f>HLOOKUP(DM$2,PLANEL_Pot_anual!$C$3:$AL$24,12,TRUE)</f>
        <v>14123.086491</v>
      </c>
      <c r="DN14" s="24">
        <f>HLOOKUP(DN$2,PLANEL_Pot_anual!$C$3:$AL$24,12,TRUE)</f>
        <v>14123.086491</v>
      </c>
      <c r="DO14" s="24">
        <f>HLOOKUP(DO$2,PLANEL_Pot_anual!$C$3:$AL$24,12,TRUE)</f>
        <v>14123.086491</v>
      </c>
      <c r="DP14" s="24">
        <f>HLOOKUP(DP$2,PLANEL_Pot_anual!$C$3:$AL$24,12,TRUE)</f>
        <v>14123.086491</v>
      </c>
      <c r="DQ14" s="24">
        <f>HLOOKUP(DQ$2,PLANEL_Pot_anual!$C$3:$AL$24,12,TRUE)</f>
        <v>14123.086491</v>
      </c>
      <c r="DR14" s="24">
        <f>HLOOKUP(DR$2,PLANEL_Pot_anual!$C$3:$AL$24,12,TRUE)</f>
        <v>14123.086491</v>
      </c>
      <c r="DS14" s="24">
        <f>HLOOKUP(DS$2,PLANEL_Pot_anual!$C$3:$AL$24,12,TRUE)</f>
        <v>14123.086491</v>
      </c>
      <c r="DT14" s="24">
        <f>HLOOKUP(DT$2,PLANEL_Pot_anual!$C$3:$AL$24,12,TRUE)</f>
        <v>14123.086491</v>
      </c>
      <c r="DU14" s="24">
        <f>HLOOKUP(DU$2,PLANEL_Pot_anual!$C$3:$AL$24,12,TRUE)</f>
        <v>14123.086491</v>
      </c>
      <c r="DV14" s="24">
        <f>HLOOKUP(DV$2,PLANEL_Pot_anual!$C$3:$AL$24,12,TRUE)</f>
        <v>14123.086491</v>
      </c>
      <c r="DW14" s="24">
        <f>HLOOKUP(DW$2,PLANEL_Pot_anual!$C$3:$AL$24,12,TRUE)</f>
        <v>14509.086491</v>
      </c>
      <c r="DX14" s="24">
        <f>HLOOKUP(DX$2,PLANEL_Pot_anual!$C$3:$AL$24,12,TRUE)</f>
        <v>14509.086491</v>
      </c>
      <c r="DY14" s="24">
        <f>HLOOKUP(DY$2,PLANEL_Pot_anual!$C$3:$AL$24,12,TRUE)</f>
        <v>14509.086491</v>
      </c>
      <c r="DZ14" s="24">
        <f>HLOOKUP(DZ$2,PLANEL_Pot_anual!$C$3:$AL$24,12,TRUE)</f>
        <v>14509.086491</v>
      </c>
      <c r="EA14" s="24">
        <f>HLOOKUP(EA$2,PLANEL_Pot_anual!$C$3:$AL$24,12,TRUE)</f>
        <v>14509.086491</v>
      </c>
      <c r="EB14" s="24">
        <f>HLOOKUP(EB$2,PLANEL_Pot_anual!$C$3:$AL$24,12,TRUE)</f>
        <v>14509.086491</v>
      </c>
      <c r="EC14" s="24">
        <f>HLOOKUP(EC$2,PLANEL_Pot_anual!$C$3:$AL$24,12,TRUE)</f>
        <v>14509.086491</v>
      </c>
      <c r="ED14" s="24">
        <f>HLOOKUP(ED$2,PLANEL_Pot_anual!$C$3:$AL$24,12,TRUE)</f>
        <v>14509.086491</v>
      </c>
      <c r="EE14" s="24">
        <f>HLOOKUP(EE$2,PLANEL_Pot_anual!$C$3:$AL$24,12,TRUE)</f>
        <v>14509.086491</v>
      </c>
      <c r="EF14" s="24">
        <f>HLOOKUP(EF$2,PLANEL_Pot_anual!$C$3:$AL$24,12,TRUE)</f>
        <v>14509.086491</v>
      </c>
      <c r="EG14" s="24">
        <f>HLOOKUP(EG$2,PLANEL_Pot_anual!$C$3:$AL$24,12,TRUE)</f>
        <v>14509.086491</v>
      </c>
      <c r="EH14" s="24">
        <f>HLOOKUP(EH$2,PLANEL_Pot_anual!$C$3:$AL$24,12,TRUE)</f>
        <v>14509.086491</v>
      </c>
      <c r="EI14" s="24">
        <f>HLOOKUP(EI$2,PLANEL_Pot_anual!$C$3:$AL$24,12,TRUE)</f>
        <v>14509.086491</v>
      </c>
      <c r="EJ14" s="24">
        <f>HLOOKUP(EJ$2,PLANEL_Pot_anual!$C$3:$AL$24,12,TRUE)</f>
        <v>14509.086491</v>
      </c>
      <c r="EK14" s="24">
        <f>HLOOKUP(EK$2,PLANEL_Pot_anual!$C$3:$AL$24,12,TRUE)</f>
        <v>14509.086491</v>
      </c>
      <c r="EL14" s="24">
        <f>HLOOKUP(EL$2,PLANEL_Pot_anual!$C$3:$AL$24,12,TRUE)</f>
        <v>14509.086491</v>
      </c>
      <c r="EM14" s="24">
        <f>HLOOKUP(EM$2,PLANEL_Pot_anual!$C$3:$AL$24,12,TRUE)</f>
        <v>14509.086491</v>
      </c>
      <c r="EN14" s="24">
        <f>HLOOKUP(EN$2,PLANEL_Pot_anual!$C$3:$AL$24,12,TRUE)</f>
        <v>14509.086491</v>
      </c>
      <c r="EO14" s="24">
        <f>HLOOKUP(EO$2,PLANEL_Pot_anual!$C$3:$AL$24,12,TRUE)</f>
        <v>14509.086491</v>
      </c>
      <c r="EP14" s="24">
        <f>HLOOKUP(EP$2,PLANEL_Pot_anual!$C$3:$AL$24,12,TRUE)</f>
        <v>14509.086491</v>
      </c>
    </row>
    <row r="15" spans="2:182" x14ac:dyDescent="0.25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19232.480163999997</v>
      </c>
      <c r="AF17" s="30">
        <f>HLOOKUP(AF$2,PLANEL_Pot_anual!$C$3:$AL$24,15,TRUE)</f>
        <v>19232.480163999997</v>
      </c>
      <c r="AG17" s="30">
        <f>HLOOKUP(AG$2,PLANEL_Pot_anual!$C$3:$AL$24,15,TRUE)</f>
        <v>19232.480163999997</v>
      </c>
      <c r="AH17" s="30">
        <f>HLOOKUP(AH$2,PLANEL_Pot_anual!$C$3:$AL$24,15,TRUE)</f>
        <v>19232.480163999997</v>
      </c>
      <c r="AI17" s="30">
        <f>HLOOKUP(AI$2,PLANEL_Pot_anual!$C$3:$AL$24,15,TRUE)</f>
        <v>25276.807356999998</v>
      </c>
      <c r="AJ17" s="30">
        <f>HLOOKUP(AJ$2,PLANEL_Pot_anual!$C$3:$AL$24,15,TRUE)</f>
        <v>25276.807356999998</v>
      </c>
      <c r="AK17" s="30">
        <f>HLOOKUP(AK$2,PLANEL_Pot_anual!$C$3:$AL$24,15,TRUE)</f>
        <v>25276.807356999998</v>
      </c>
      <c r="AL17" s="30">
        <f>HLOOKUP(AL$2,PLANEL_Pot_anual!$C$3:$AL$24,15,TRUE)</f>
        <v>25276.807356999998</v>
      </c>
      <c r="AM17" s="30">
        <f>HLOOKUP(AM$2,PLANEL_Pot_anual!$C$3:$AL$24,15,TRUE)</f>
        <v>30000.581729999998</v>
      </c>
      <c r="AN17" s="30">
        <f>HLOOKUP(AN$2,PLANEL_Pot_anual!$C$3:$AL$24,15,TRUE)</f>
        <v>30000.581729999998</v>
      </c>
      <c r="AO17" s="30">
        <f>HLOOKUP(AO$2,PLANEL_Pot_anual!$C$3:$AL$24,15,TRUE)</f>
        <v>30000.581729999998</v>
      </c>
      <c r="AP17" s="30">
        <f>HLOOKUP(AP$2,PLANEL_Pot_anual!$C$3:$AL$24,15,TRUE)</f>
        <v>30000.581729999998</v>
      </c>
      <c r="AQ17" s="30">
        <f>HLOOKUP(AQ$2,PLANEL_Pot_anual!$C$3:$AL$24,15,TRUE)</f>
        <v>38632.089330000003</v>
      </c>
      <c r="AR17" s="30">
        <f>HLOOKUP(AR$2,PLANEL_Pot_anual!$C$3:$AL$24,15,TRUE)</f>
        <v>38632.089330000003</v>
      </c>
      <c r="AS17" s="30">
        <f>HLOOKUP(AS$2,PLANEL_Pot_anual!$C$3:$AL$24,15,TRUE)</f>
        <v>38632.089330000003</v>
      </c>
      <c r="AT17" s="30">
        <f>HLOOKUP(AT$2,PLANEL_Pot_anual!$C$3:$AL$24,15,TRUE)</f>
        <v>38632.089330000003</v>
      </c>
      <c r="AU17" s="30">
        <f>HLOOKUP(AU$2,PLANEL_Pot_anual!$C$3:$AL$24,15,TRUE)</f>
        <v>40375.593999999997</v>
      </c>
      <c r="AV17" s="30">
        <f>HLOOKUP(AV$2,PLANEL_Pot_anual!$C$3:$AL$24,15,TRUE)</f>
        <v>40375.593999999997</v>
      </c>
      <c r="AW17" s="30">
        <f>HLOOKUP(AW$2,PLANEL_Pot_anual!$C$3:$AL$24,15,TRUE)</f>
        <v>40375.593999999997</v>
      </c>
      <c r="AX17" s="30">
        <f>HLOOKUP(AX$2,PLANEL_Pot_anual!$C$3:$AL$24,15,TRUE)</f>
        <v>40375.593999999997</v>
      </c>
      <c r="AY17" s="30">
        <f>HLOOKUP(AY$2,PLANEL_Pot_anual!$C$3:$AL$24,15,TRUE)</f>
        <v>43322.547780000001</v>
      </c>
      <c r="AZ17" s="30">
        <f>HLOOKUP(AZ$2,PLANEL_Pot_anual!$C$3:$AL$24,15,TRUE)</f>
        <v>43322.547780000001</v>
      </c>
      <c r="BA17" s="30">
        <f>HLOOKUP(BA$2,PLANEL_Pot_anual!$C$3:$AL$24,15,TRUE)</f>
        <v>43322.547780000001</v>
      </c>
      <c r="BB17" s="30">
        <f>HLOOKUP(BB$2,PLANEL_Pot_anual!$C$3:$AL$24,15,TRUE)</f>
        <v>43322.547780000001</v>
      </c>
      <c r="BC17" s="30">
        <f>HLOOKUP(BC$2,PLANEL_Pot_anual!$C$3:$AL$24,15,TRUE)</f>
        <v>46013.71819</v>
      </c>
      <c r="BD17" s="30">
        <f>HLOOKUP(BD$2,PLANEL_Pot_anual!$C$3:$AL$24,15,TRUE)</f>
        <v>46013.71819</v>
      </c>
      <c r="BE17" s="30">
        <f>HLOOKUP(BE$2,PLANEL_Pot_anual!$C$3:$AL$24,15,TRUE)</f>
        <v>46013.71819</v>
      </c>
      <c r="BF17" s="30">
        <f>HLOOKUP(BF$2,PLANEL_Pot_anual!$C$3:$AL$24,15,TRUE)</f>
        <v>46013.71819</v>
      </c>
      <c r="BG17" s="30">
        <f>HLOOKUP(BG$2,PLANEL_Pot_anual!$C$3:$AL$24,15,TRUE)</f>
        <v>52238.444479999998</v>
      </c>
      <c r="BH17" s="30">
        <f>HLOOKUP(BH$2,PLANEL_Pot_anual!$C$3:$AL$24,15,TRUE)</f>
        <v>52238.444479999998</v>
      </c>
      <c r="BI17" s="30">
        <f>HLOOKUP(BI$2,PLANEL_Pot_anual!$C$3:$AL$24,15,TRUE)</f>
        <v>52238.444479999998</v>
      </c>
      <c r="BJ17" s="30">
        <f>HLOOKUP(BJ$2,PLANEL_Pot_anual!$C$3:$AL$24,15,TRUE)</f>
        <v>52238.444479999998</v>
      </c>
      <c r="BK17" s="30">
        <f>HLOOKUP(BK$2,PLANEL_Pot_anual!$C$3:$AL$24,15,TRUE)</f>
        <v>56600.716640999992</v>
      </c>
      <c r="BL17" s="30">
        <f>HLOOKUP(BL$2,PLANEL_Pot_anual!$C$3:$AL$24,15,TRUE)</f>
        <v>56600.716640999992</v>
      </c>
      <c r="BM17" s="30">
        <f>HLOOKUP(BM$2,PLANEL_Pot_anual!$C$3:$AL$24,15,TRUE)</f>
        <v>56600.716640999992</v>
      </c>
      <c r="BN17" s="30">
        <f>HLOOKUP(BN$2,PLANEL_Pot_anual!$C$3:$AL$24,15,TRUE)</f>
        <v>56600.716640999992</v>
      </c>
      <c r="BO17" s="30">
        <f>HLOOKUP(BO$2,PLANEL_Pot_anual!$C$3:$AL$24,15,TRUE)</f>
        <v>59381.861025999999</v>
      </c>
      <c r="BP17" s="30">
        <f>HLOOKUP(BP$2,PLANEL_Pot_anual!$C$3:$AL$24,15,TRUE)</f>
        <v>59381.861025999999</v>
      </c>
      <c r="BQ17" s="30">
        <f>HLOOKUP(BQ$2,PLANEL_Pot_anual!$C$3:$AL$24,15,TRUE)</f>
        <v>59381.861025999999</v>
      </c>
      <c r="BR17" s="30">
        <f>HLOOKUP(BR$2,PLANEL_Pot_anual!$C$3:$AL$24,15,TRUE)</f>
        <v>59381.861025999999</v>
      </c>
      <c r="BS17" s="30">
        <f>HLOOKUP(BS$2,PLANEL_Pot_anual!$C$3:$AL$24,15,TRUE)</f>
        <v>64028.344270000001</v>
      </c>
      <c r="BT17" s="30">
        <f>HLOOKUP(BT$2,PLANEL_Pot_anual!$C$3:$AL$24,15,TRUE)</f>
        <v>64028.344270000001</v>
      </c>
      <c r="BU17" s="30">
        <f>HLOOKUP(BU$2,PLANEL_Pot_anual!$C$3:$AL$24,15,TRUE)</f>
        <v>64028.344270000001</v>
      </c>
      <c r="BV17" s="30">
        <f>HLOOKUP(BV$2,PLANEL_Pot_anual!$C$3:$AL$24,15,TRUE)</f>
        <v>64028.344270000001</v>
      </c>
      <c r="BW17" s="30">
        <f>HLOOKUP(BW$2,PLANEL_Pot_anual!$C$3:$AL$24,15,TRUE)</f>
        <v>67617.044389999995</v>
      </c>
      <c r="BX17" s="30">
        <f>HLOOKUP(BX$2,PLANEL_Pot_anual!$C$3:$AL$24,15,TRUE)</f>
        <v>67617.044389999995</v>
      </c>
      <c r="BY17" s="30">
        <f>HLOOKUP(BY$2,PLANEL_Pot_anual!$C$3:$AL$24,15,TRUE)</f>
        <v>67617.044389999995</v>
      </c>
      <c r="BZ17" s="30">
        <f>HLOOKUP(BZ$2,PLANEL_Pot_anual!$C$3:$AL$24,15,TRUE)</f>
        <v>67617.044389999995</v>
      </c>
      <c r="CA17" s="30">
        <f>HLOOKUP(CA$2,PLANEL_Pot_anual!$C$3:$AL$24,15,TRUE)</f>
        <v>72612.103769999987</v>
      </c>
      <c r="CB17" s="30">
        <f>HLOOKUP(CB$2,PLANEL_Pot_anual!$C$3:$AL$24,15,TRUE)</f>
        <v>72612.103769999987</v>
      </c>
      <c r="CC17" s="30">
        <f>HLOOKUP(CC$2,PLANEL_Pot_anual!$C$3:$AL$24,15,TRUE)</f>
        <v>72612.103769999987</v>
      </c>
      <c r="CD17" s="30">
        <f>HLOOKUP(CD$2,PLANEL_Pot_anual!$C$3:$AL$24,15,TRUE)</f>
        <v>72612.103769999987</v>
      </c>
      <c r="CE17" s="30">
        <f>HLOOKUP(CE$2,PLANEL_Pot_anual!$C$3:$AL$24,15,TRUE)</f>
        <v>76370.058619999996</v>
      </c>
      <c r="CF17" s="30">
        <f>HLOOKUP(CF$2,PLANEL_Pot_anual!$C$3:$AL$24,15,TRUE)</f>
        <v>76370.058619999996</v>
      </c>
      <c r="CG17" s="30">
        <f>HLOOKUP(CG$2,PLANEL_Pot_anual!$C$3:$AL$24,15,TRUE)</f>
        <v>76370.058619999996</v>
      </c>
      <c r="CH17" s="30">
        <f>HLOOKUP(CH$2,PLANEL_Pot_anual!$C$3:$AL$24,15,TRUE)</f>
        <v>76370.058619999996</v>
      </c>
      <c r="CI17" s="30">
        <f>HLOOKUP(CI$2,PLANEL_Pot_anual!$C$3:$AL$24,15,TRUE)</f>
        <v>82270.493879999995</v>
      </c>
      <c r="CJ17" s="30">
        <f>HLOOKUP(CJ$2,PLANEL_Pot_anual!$C$3:$AL$24,15,TRUE)</f>
        <v>82270.493879999995</v>
      </c>
      <c r="CK17" s="30">
        <f>HLOOKUP(CK$2,PLANEL_Pot_anual!$C$3:$AL$24,15,TRUE)</f>
        <v>82270.493879999995</v>
      </c>
      <c r="CL17" s="30">
        <f>HLOOKUP(CL$2,PLANEL_Pot_anual!$C$3:$AL$24,15,TRUE)</f>
        <v>82270.493879999995</v>
      </c>
      <c r="CM17" s="30">
        <f>HLOOKUP(CM$2,PLANEL_Pot_anual!$C$3:$AL$24,15,TRUE)</f>
        <v>89662.367289999995</v>
      </c>
      <c r="CN17" s="30">
        <f>HLOOKUP(CN$2,PLANEL_Pot_anual!$C$3:$AL$24,15,TRUE)</f>
        <v>89662.367289999995</v>
      </c>
      <c r="CO17" s="30">
        <f>HLOOKUP(CO$2,PLANEL_Pot_anual!$C$3:$AL$24,15,TRUE)</f>
        <v>89662.367289999995</v>
      </c>
      <c r="CP17" s="30">
        <f>HLOOKUP(CP$2,PLANEL_Pot_anual!$C$3:$AL$24,15,TRUE)</f>
        <v>89662.367289999995</v>
      </c>
      <c r="CQ17" s="30">
        <f>HLOOKUP(CQ$2,PLANEL_Pot_anual!$C$3:$AL$24,15,TRUE)</f>
        <v>97896.811560999995</v>
      </c>
      <c r="CR17" s="30">
        <f>HLOOKUP(CR$2,PLANEL_Pot_anual!$C$3:$AL$24,15,TRUE)</f>
        <v>97896.811560999995</v>
      </c>
      <c r="CS17" s="30">
        <f>HLOOKUP(CS$2,PLANEL_Pot_anual!$C$3:$AL$24,15,TRUE)</f>
        <v>97896.811560999995</v>
      </c>
      <c r="CT17" s="30">
        <f>HLOOKUP(CT$2,PLANEL_Pot_anual!$C$3:$AL$24,15,TRUE)</f>
        <v>97896.811560999995</v>
      </c>
      <c r="CU17" s="30">
        <f>HLOOKUP(CU$2,PLANEL_Pot_anual!$C$3:$AL$24,15,TRUE)</f>
        <v>104432.026891</v>
      </c>
      <c r="CV17" s="30">
        <f>HLOOKUP(CV$2,PLANEL_Pot_anual!$C$3:$AL$24,15,TRUE)</f>
        <v>104432.026891</v>
      </c>
      <c r="CW17" s="30">
        <f>HLOOKUP(CW$2,PLANEL_Pot_anual!$C$3:$AL$24,15,TRUE)</f>
        <v>104432.026891</v>
      </c>
      <c r="CX17" s="30">
        <f>HLOOKUP(CX$2,PLANEL_Pot_anual!$C$3:$AL$24,15,TRUE)</f>
        <v>104432.026891</v>
      </c>
      <c r="CY17" s="30">
        <f>HLOOKUP(CY$2,PLANEL_Pot_anual!$C$3:$AL$24,15,TRUE)</f>
        <v>114893.665071</v>
      </c>
      <c r="CZ17" s="30">
        <f>HLOOKUP(CZ$2,PLANEL_Pot_anual!$C$3:$AL$24,15,TRUE)</f>
        <v>114893.665071</v>
      </c>
      <c r="DA17" s="30">
        <f>HLOOKUP(DA$2,PLANEL_Pot_anual!$C$3:$AL$24,15,TRUE)</f>
        <v>114893.665071</v>
      </c>
      <c r="DB17" s="30">
        <f>HLOOKUP(DB$2,PLANEL_Pot_anual!$C$3:$AL$24,15,TRUE)</f>
        <v>114893.665071</v>
      </c>
      <c r="DC17" s="30">
        <f>HLOOKUP(DC$2,PLANEL_Pot_anual!$C$3:$AL$24,15,TRUE)</f>
        <v>117358.13763100001</v>
      </c>
      <c r="DD17" s="30">
        <f>HLOOKUP(DD$2,PLANEL_Pot_anual!$C$3:$AL$24,15,TRUE)</f>
        <v>117358.13763100001</v>
      </c>
      <c r="DE17" s="30">
        <f>HLOOKUP(DE$2,PLANEL_Pot_anual!$C$3:$AL$24,15,TRUE)</f>
        <v>117358.13763100001</v>
      </c>
      <c r="DF17" s="30">
        <f>HLOOKUP(DF$2,PLANEL_Pot_anual!$C$3:$AL$24,15,TRUE)</f>
        <v>117358.13763100001</v>
      </c>
      <c r="DG17" s="30">
        <f>HLOOKUP(DG$2,PLANEL_Pot_anual!$C$3:$AL$24,15,TRUE)</f>
        <v>119714.412371</v>
      </c>
      <c r="DH17" s="30">
        <f>HLOOKUP(DH$2,PLANEL_Pot_anual!$C$3:$AL$24,15,TRUE)</f>
        <v>119714.412371</v>
      </c>
      <c r="DI17" s="30">
        <f>HLOOKUP(DI$2,PLANEL_Pot_anual!$C$3:$AL$24,15,TRUE)</f>
        <v>119714.412371</v>
      </c>
      <c r="DJ17" s="30">
        <f>HLOOKUP(DJ$2,PLANEL_Pot_anual!$C$3:$AL$24,15,TRUE)</f>
        <v>119714.412371</v>
      </c>
      <c r="DK17" s="30">
        <f>HLOOKUP(DK$2,PLANEL_Pot_anual!$C$3:$AL$24,15,TRUE)</f>
        <v>124328.19812099999</v>
      </c>
      <c r="DL17" s="30">
        <f>HLOOKUP(DL$2,PLANEL_Pot_anual!$C$3:$AL$24,15,TRUE)</f>
        <v>124328.19812099999</v>
      </c>
      <c r="DM17" s="30">
        <f>HLOOKUP(DM$2,PLANEL_Pot_anual!$C$3:$AL$24,15,TRUE)</f>
        <v>124328.19812099999</v>
      </c>
      <c r="DN17" s="30">
        <f>HLOOKUP(DN$2,PLANEL_Pot_anual!$C$3:$AL$24,15,TRUE)</f>
        <v>124328.19812099999</v>
      </c>
      <c r="DO17" s="30">
        <f>HLOOKUP(DO$2,PLANEL_Pot_anual!$C$3:$AL$24,15,TRUE)</f>
        <v>128656.92576100001</v>
      </c>
      <c r="DP17" s="30">
        <f>HLOOKUP(DP$2,PLANEL_Pot_anual!$C$3:$AL$24,15,TRUE)</f>
        <v>128656.92576100001</v>
      </c>
      <c r="DQ17" s="30">
        <f>HLOOKUP(DQ$2,PLANEL_Pot_anual!$C$3:$AL$24,15,TRUE)</f>
        <v>128656.92576100001</v>
      </c>
      <c r="DR17" s="30">
        <f>HLOOKUP(DR$2,PLANEL_Pot_anual!$C$3:$AL$24,15,TRUE)</f>
        <v>128656.92576100001</v>
      </c>
      <c r="DS17" s="30">
        <f>HLOOKUP(DS$2,PLANEL_Pot_anual!$C$3:$AL$24,15,TRUE)</f>
        <v>134242.714091</v>
      </c>
      <c r="DT17" s="30">
        <f>HLOOKUP(DT$2,PLANEL_Pot_anual!$C$3:$AL$24,15,TRUE)</f>
        <v>134242.714091</v>
      </c>
      <c r="DU17" s="30">
        <f>HLOOKUP(DU$2,PLANEL_Pot_anual!$C$3:$AL$24,15,TRUE)</f>
        <v>134242.714091</v>
      </c>
      <c r="DV17" s="30">
        <f>HLOOKUP(DV$2,PLANEL_Pot_anual!$C$3:$AL$24,15,TRUE)</f>
        <v>134242.714091</v>
      </c>
      <c r="DW17" s="30">
        <f>HLOOKUP(DW$2,PLANEL_Pot_anual!$C$3:$AL$24,15,TRUE)</f>
        <v>139622.64194100001</v>
      </c>
      <c r="DX17" s="30">
        <f>HLOOKUP(DX$2,PLANEL_Pot_anual!$C$3:$AL$24,15,TRUE)</f>
        <v>139622.64194100001</v>
      </c>
      <c r="DY17" s="30">
        <f>HLOOKUP(DY$2,PLANEL_Pot_anual!$C$3:$AL$24,15,TRUE)</f>
        <v>139622.64194100001</v>
      </c>
      <c r="DZ17" s="30">
        <f>HLOOKUP(DZ$2,PLANEL_Pot_anual!$C$3:$AL$24,15,TRUE)</f>
        <v>139622.64194100001</v>
      </c>
      <c r="EA17" s="30">
        <f>HLOOKUP(EA$2,PLANEL_Pot_anual!$C$3:$AL$24,15,TRUE)</f>
        <v>144479.866801</v>
      </c>
      <c r="EB17" s="30">
        <f>HLOOKUP(EB$2,PLANEL_Pot_anual!$C$3:$AL$24,15,TRUE)</f>
        <v>144479.866801</v>
      </c>
      <c r="EC17" s="30">
        <f>HLOOKUP(EC$2,PLANEL_Pot_anual!$C$3:$AL$24,15,TRUE)</f>
        <v>144479.866801</v>
      </c>
      <c r="ED17" s="30">
        <f>HLOOKUP(ED$2,PLANEL_Pot_anual!$C$3:$AL$24,15,TRUE)</f>
        <v>144479.866801</v>
      </c>
      <c r="EE17" s="30">
        <f>HLOOKUP(EE$2,PLANEL_Pot_anual!$C$3:$AL$24,15,TRUE)</f>
        <v>149764.45624100001</v>
      </c>
      <c r="EF17" s="30">
        <f>HLOOKUP(EF$2,PLANEL_Pot_anual!$C$3:$AL$24,15,TRUE)</f>
        <v>149764.45624100001</v>
      </c>
      <c r="EG17" s="30">
        <f>HLOOKUP(EG$2,PLANEL_Pot_anual!$C$3:$AL$24,15,TRUE)</f>
        <v>149764.45624100001</v>
      </c>
      <c r="EH17" s="30">
        <f>HLOOKUP(EH$2,PLANEL_Pot_anual!$C$3:$AL$24,15,TRUE)</f>
        <v>149764.45624100001</v>
      </c>
      <c r="EI17" s="30">
        <f>HLOOKUP(EI$2,PLANEL_Pot_anual!$C$3:$AL$24,15,TRUE)</f>
        <v>154863.15221100001</v>
      </c>
      <c r="EJ17" s="30">
        <f>HLOOKUP(EJ$2,PLANEL_Pot_anual!$C$3:$AL$24,15,TRUE)</f>
        <v>154863.15221100001</v>
      </c>
      <c r="EK17" s="30">
        <f>HLOOKUP(EK$2,PLANEL_Pot_anual!$C$3:$AL$24,15,TRUE)</f>
        <v>154863.15221100001</v>
      </c>
      <c r="EL17" s="30">
        <f>HLOOKUP(EL$2,PLANEL_Pot_anual!$C$3:$AL$24,15,TRUE)</f>
        <v>154863.15221100001</v>
      </c>
      <c r="EM17" s="30">
        <f>HLOOKUP(EM$2,PLANEL_Pot_anual!$C$3:$AL$24,15,TRUE)</f>
        <v>155993.03830099999</v>
      </c>
      <c r="EN17" s="30">
        <f>HLOOKUP(EN$2,PLANEL_Pot_anual!$C$3:$AL$24,15,TRUE)</f>
        <v>155993.03830099999</v>
      </c>
      <c r="EO17" s="30">
        <f>HLOOKUP(EO$2,PLANEL_Pot_anual!$C$3:$AL$24,15,TRUE)</f>
        <v>155993.03830099999</v>
      </c>
      <c r="EP17" s="30">
        <f>HLOOKUP(EP$2,PLANEL_Pot_anual!$C$3:$AL$24,15,TRUE)</f>
        <v>155993.03830099999</v>
      </c>
    </row>
    <row r="18" spans="2:146" x14ac:dyDescent="0.25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31009.451249999998</v>
      </c>
      <c r="CJ20" s="26">
        <f>HLOOKUP(CJ$2,PLANEL_Pot_anual!$C$3:$AL$24,18,TRUE)</f>
        <v>31009.451249999998</v>
      </c>
      <c r="CK20" s="26">
        <f>HLOOKUP(CK$2,PLANEL_Pot_anual!$C$3:$AL$24,18,TRUE)</f>
        <v>31009.451249999998</v>
      </c>
      <c r="CL20" s="26">
        <f>HLOOKUP(CL$2,PLANEL_Pot_anual!$C$3:$AL$24,18,TRUE)</f>
        <v>31009.451249999998</v>
      </c>
      <c r="CM20" s="26">
        <f>HLOOKUP(CM$2,PLANEL_Pot_anual!$C$3:$AL$24,18,TRUE)</f>
        <v>31009.451249999998</v>
      </c>
      <c r="CN20" s="26">
        <f>HLOOKUP(CN$2,PLANEL_Pot_anual!$C$3:$AL$24,18,TRUE)</f>
        <v>31009.451249999998</v>
      </c>
      <c r="CO20" s="26">
        <f>HLOOKUP(CO$2,PLANEL_Pot_anual!$C$3:$AL$24,18,TRUE)</f>
        <v>31009.451249999998</v>
      </c>
      <c r="CP20" s="26">
        <f>HLOOKUP(CP$2,PLANEL_Pot_anual!$C$3:$AL$24,18,TRUE)</f>
        <v>31009.451249999998</v>
      </c>
      <c r="CQ20" s="26">
        <f>HLOOKUP(CQ$2,PLANEL_Pot_anual!$C$3:$AL$24,18,TRUE)</f>
        <v>30069.78125</v>
      </c>
      <c r="CR20" s="26">
        <f>HLOOKUP(CR$2,PLANEL_Pot_anual!$C$3:$AL$24,18,TRUE)</f>
        <v>30069.78125</v>
      </c>
      <c r="CS20" s="26">
        <f>HLOOKUP(CS$2,PLANEL_Pot_anual!$C$3:$AL$24,18,TRUE)</f>
        <v>30069.78125</v>
      </c>
      <c r="CT20" s="26">
        <f>HLOOKUP(CT$2,PLANEL_Pot_anual!$C$3:$AL$24,18,TRUE)</f>
        <v>30069.78125</v>
      </c>
      <c r="CU20" s="26">
        <f>HLOOKUP(CU$2,PLANEL_Pot_anual!$C$3:$AL$24,18,TRUE)</f>
        <v>29115.309249999998</v>
      </c>
      <c r="CV20" s="26">
        <f>HLOOKUP(CV$2,PLANEL_Pot_anual!$C$3:$AL$24,18,TRUE)</f>
        <v>29115.309249999998</v>
      </c>
      <c r="CW20" s="26">
        <f>HLOOKUP(CW$2,PLANEL_Pot_anual!$C$3:$AL$24,18,TRUE)</f>
        <v>29115.309249999998</v>
      </c>
      <c r="CX20" s="26">
        <f>HLOOKUP(CX$2,PLANEL_Pot_anual!$C$3:$AL$24,18,TRUE)</f>
        <v>29115.309249999998</v>
      </c>
      <c r="CY20" s="26">
        <f>HLOOKUP(CY$2,PLANEL_Pot_anual!$C$3:$AL$24,18,TRUE)</f>
        <v>33577.429927999998</v>
      </c>
      <c r="CZ20" s="26">
        <f>HLOOKUP(CZ$2,PLANEL_Pot_anual!$C$3:$AL$24,18,TRUE)</f>
        <v>33577.429927999998</v>
      </c>
      <c r="DA20" s="26">
        <f>HLOOKUP(DA$2,PLANEL_Pot_anual!$C$3:$AL$24,18,TRUE)</f>
        <v>33577.429927999998</v>
      </c>
      <c r="DB20" s="26">
        <f>HLOOKUP(DB$2,PLANEL_Pot_anual!$C$3:$AL$24,18,TRUE)</f>
        <v>33577.429927999998</v>
      </c>
      <c r="DC20" s="26">
        <f>HLOOKUP(DC$2,PLANEL_Pot_anual!$C$3:$AL$24,18,TRUE)</f>
        <v>37713.530054999996</v>
      </c>
      <c r="DD20" s="26">
        <f>HLOOKUP(DD$2,PLANEL_Pot_anual!$C$3:$AL$24,18,TRUE)</f>
        <v>37713.530054999996</v>
      </c>
      <c r="DE20" s="26">
        <f>HLOOKUP(DE$2,PLANEL_Pot_anual!$C$3:$AL$24,18,TRUE)</f>
        <v>37713.530054999996</v>
      </c>
      <c r="DF20" s="26">
        <f>HLOOKUP(DF$2,PLANEL_Pot_anual!$C$3:$AL$24,18,TRUE)</f>
        <v>37713.530054999996</v>
      </c>
      <c r="DG20" s="26">
        <f>HLOOKUP(DG$2,PLANEL_Pot_anual!$C$3:$AL$24,18,TRUE)</f>
        <v>41870.060870000001</v>
      </c>
      <c r="DH20" s="26">
        <f>HLOOKUP(DH$2,PLANEL_Pot_anual!$C$3:$AL$24,18,TRUE)</f>
        <v>41870.060870000001</v>
      </c>
      <c r="DI20" s="26">
        <f>HLOOKUP(DI$2,PLANEL_Pot_anual!$C$3:$AL$24,18,TRUE)</f>
        <v>41870.060870000001</v>
      </c>
      <c r="DJ20" s="26">
        <f>HLOOKUP(DJ$2,PLANEL_Pot_anual!$C$3:$AL$24,18,TRUE)</f>
        <v>41870.060870000001</v>
      </c>
      <c r="DK20" s="26">
        <f>HLOOKUP(DK$2,PLANEL_Pot_anual!$C$3:$AL$24,18,TRUE)</f>
        <v>46013.28398</v>
      </c>
      <c r="DL20" s="26">
        <f>HLOOKUP(DL$2,PLANEL_Pot_anual!$C$3:$AL$24,18,TRUE)</f>
        <v>46013.28398</v>
      </c>
      <c r="DM20" s="26">
        <f>HLOOKUP(DM$2,PLANEL_Pot_anual!$C$3:$AL$24,18,TRUE)</f>
        <v>46013.28398</v>
      </c>
      <c r="DN20" s="26">
        <f>HLOOKUP(DN$2,PLANEL_Pot_anual!$C$3:$AL$24,18,TRUE)</f>
        <v>46013.28398</v>
      </c>
      <c r="DO20" s="26">
        <f>HLOOKUP(DO$2,PLANEL_Pot_anual!$C$3:$AL$24,18,TRUE)</f>
        <v>50222.914489999996</v>
      </c>
      <c r="DP20" s="26">
        <f>HLOOKUP(DP$2,PLANEL_Pot_anual!$C$3:$AL$24,18,TRUE)</f>
        <v>50222.914489999996</v>
      </c>
      <c r="DQ20" s="26">
        <f>HLOOKUP(DQ$2,PLANEL_Pot_anual!$C$3:$AL$24,18,TRUE)</f>
        <v>50222.914489999996</v>
      </c>
      <c r="DR20" s="26">
        <f>HLOOKUP(DR$2,PLANEL_Pot_anual!$C$3:$AL$24,18,TRUE)</f>
        <v>50222.914489999996</v>
      </c>
      <c r="DS20" s="26">
        <f>HLOOKUP(DS$2,PLANEL_Pot_anual!$C$3:$AL$24,18,TRUE)</f>
        <v>54493.736069999999</v>
      </c>
      <c r="DT20" s="26">
        <f>HLOOKUP(DT$2,PLANEL_Pot_anual!$C$3:$AL$24,18,TRUE)</f>
        <v>54493.736069999999</v>
      </c>
      <c r="DU20" s="26">
        <f>HLOOKUP(DU$2,PLANEL_Pot_anual!$C$3:$AL$24,18,TRUE)</f>
        <v>54493.736069999999</v>
      </c>
      <c r="DV20" s="26">
        <f>HLOOKUP(DV$2,PLANEL_Pot_anual!$C$3:$AL$24,18,TRUE)</f>
        <v>54493.736069999999</v>
      </c>
      <c r="DW20" s="26">
        <f>HLOOKUP(DW$2,PLANEL_Pot_anual!$C$3:$AL$24,18,TRUE)</f>
        <v>58771.957499999997</v>
      </c>
      <c r="DX20" s="26">
        <f>HLOOKUP(DX$2,PLANEL_Pot_anual!$C$3:$AL$24,18,TRUE)</f>
        <v>58771.957499999997</v>
      </c>
      <c r="DY20" s="26">
        <f>HLOOKUP(DY$2,PLANEL_Pot_anual!$C$3:$AL$24,18,TRUE)</f>
        <v>58771.957499999997</v>
      </c>
      <c r="DZ20" s="26">
        <f>HLOOKUP(DZ$2,PLANEL_Pot_anual!$C$3:$AL$24,18,TRUE)</f>
        <v>58771.957499999997</v>
      </c>
      <c r="EA20" s="26">
        <f>HLOOKUP(EA$2,PLANEL_Pot_anual!$C$3:$AL$24,18,TRUE)</f>
        <v>62999.778350000001</v>
      </c>
      <c r="EB20" s="26">
        <f>HLOOKUP(EB$2,PLANEL_Pot_anual!$C$3:$AL$24,18,TRUE)</f>
        <v>62999.778350000001</v>
      </c>
      <c r="EC20" s="26">
        <f>HLOOKUP(EC$2,PLANEL_Pot_anual!$C$3:$AL$24,18,TRUE)</f>
        <v>62999.778350000001</v>
      </c>
      <c r="ED20" s="26">
        <f>HLOOKUP(ED$2,PLANEL_Pot_anual!$C$3:$AL$24,18,TRUE)</f>
        <v>62999.778350000001</v>
      </c>
      <c r="EE20" s="26">
        <f>HLOOKUP(EE$2,PLANEL_Pot_anual!$C$3:$AL$24,18,TRUE)</f>
        <v>67692.928589999996</v>
      </c>
      <c r="EF20" s="26">
        <f>HLOOKUP(EF$2,PLANEL_Pot_anual!$C$3:$AL$24,18,TRUE)</f>
        <v>67692.928589999996</v>
      </c>
      <c r="EG20" s="26">
        <f>HLOOKUP(EG$2,PLANEL_Pot_anual!$C$3:$AL$24,18,TRUE)</f>
        <v>67692.928589999996</v>
      </c>
      <c r="EH20" s="26">
        <f>HLOOKUP(EH$2,PLANEL_Pot_anual!$C$3:$AL$24,18,TRUE)</f>
        <v>67692.928589999996</v>
      </c>
      <c r="EI20" s="26">
        <f>HLOOKUP(EI$2,PLANEL_Pot_anual!$C$3:$AL$24,18,TRUE)</f>
        <v>72169.280750000005</v>
      </c>
      <c r="EJ20" s="26">
        <f>HLOOKUP(EJ$2,PLANEL_Pot_anual!$C$3:$AL$24,18,TRUE)</f>
        <v>72169.280750000005</v>
      </c>
      <c r="EK20" s="26">
        <f>HLOOKUP(EK$2,PLANEL_Pot_anual!$C$3:$AL$24,18,TRUE)</f>
        <v>72169.280750000005</v>
      </c>
      <c r="EL20" s="26">
        <f>HLOOKUP(EL$2,PLANEL_Pot_anual!$C$3:$AL$24,18,TRUE)</f>
        <v>72169.280750000005</v>
      </c>
      <c r="EM20" s="26">
        <f>HLOOKUP(EM$2,PLANEL_Pot_anual!$C$3:$AL$24,18,TRUE)</f>
        <v>76535.51264999999</v>
      </c>
      <c r="EN20" s="26">
        <f>HLOOKUP(EN$2,PLANEL_Pot_anual!$C$3:$AL$24,18,TRUE)</f>
        <v>76535.51264999999</v>
      </c>
      <c r="EO20" s="26">
        <f>HLOOKUP(EO$2,PLANEL_Pot_anual!$C$3:$AL$24,18,TRUE)</f>
        <v>76535.51264999999</v>
      </c>
      <c r="EP20" s="26">
        <f>HLOOKUP(EP$2,PLANEL_Pot_anual!$C$3:$AL$24,18,TRUE)</f>
        <v>76535.51264999999</v>
      </c>
    </row>
    <row r="21" spans="2:146" x14ac:dyDescent="0.25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1586.1754040000001</v>
      </c>
      <c r="AN23" s="32">
        <f>HLOOKUP(AN$2,PLANEL_Pot_anual!$C$3:$AL$24,21,TRUE)</f>
        <v>1586.1754040000001</v>
      </c>
      <c r="AO23" s="32">
        <f>HLOOKUP(AO$2,PLANEL_Pot_anual!$C$3:$AL$24,21,TRUE)</f>
        <v>1586.1754040000001</v>
      </c>
      <c r="AP23" s="32">
        <f>HLOOKUP(AP$2,PLANEL_Pot_anual!$C$3:$AL$24,21,TRUE)</f>
        <v>1586.1754040000001</v>
      </c>
      <c r="AQ23" s="32">
        <f>HLOOKUP(AQ$2,PLANEL_Pot_anual!$C$3:$AL$24,21,TRUE)</f>
        <v>5855.9539590000004</v>
      </c>
      <c r="AR23" s="32">
        <f>HLOOKUP(AR$2,PLANEL_Pot_anual!$C$3:$AL$24,21,TRUE)</f>
        <v>5855.9539590000004</v>
      </c>
      <c r="AS23" s="32">
        <f>HLOOKUP(AS$2,PLANEL_Pot_anual!$C$3:$AL$24,21,TRUE)</f>
        <v>5855.9539590000004</v>
      </c>
      <c r="AT23" s="32">
        <f>HLOOKUP(AT$2,PLANEL_Pot_anual!$C$3:$AL$24,21,TRUE)</f>
        <v>5855.9539590000004</v>
      </c>
      <c r="AU23" s="32">
        <f>HLOOKUP(AU$2,PLANEL_Pot_anual!$C$3:$AL$24,21,TRUE)</f>
        <v>7420.0369469999996</v>
      </c>
      <c r="AV23" s="32">
        <f>HLOOKUP(AV$2,PLANEL_Pot_anual!$C$3:$AL$24,21,TRUE)</f>
        <v>7420.0369469999996</v>
      </c>
      <c r="AW23" s="32">
        <f>HLOOKUP(AW$2,PLANEL_Pot_anual!$C$3:$AL$24,21,TRUE)</f>
        <v>7420.0369469999996</v>
      </c>
      <c r="AX23" s="32">
        <f>HLOOKUP(AX$2,PLANEL_Pot_anual!$C$3:$AL$24,21,TRUE)</f>
        <v>7420.0369469999996</v>
      </c>
      <c r="AY23" s="32">
        <f>HLOOKUP(AY$2,PLANEL_Pot_anual!$C$3:$AL$24,21,TRUE)</f>
        <v>11082.535529999999</v>
      </c>
      <c r="AZ23" s="32">
        <f>HLOOKUP(AZ$2,PLANEL_Pot_anual!$C$3:$AL$24,21,TRUE)</f>
        <v>11082.535529999999</v>
      </c>
      <c r="BA23" s="32">
        <f>HLOOKUP(BA$2,PLANEL_Pot_anual!$C$3:$AL$24,21,TRUE)</f>
        <v>11082.535529999999</v>
      </c>
      <c r="BB23" s="32">
        <f>HLOOKUP(BB$2,PLANEL_Pot_anual!$C$3:$AL$24,21,TRUE)</f>
        <v>11082.535529999999</v>
      </c>
      <c r="BC23" s="32">
        <f>HLOOKUP(BC$2,PLANEL_Pot_anual!$C$3:$AL$24,21,TRUE)</f>
        <v>12234.37696</v>
      </c>
      <c r="BD23" s="32">
        <f>HLOOKUP(BD$2,PLANEL_Pot_anual!$C$3:$AL$24,21,TRUE)</f>
        <v>12234.37696</v>
      </c>
      <c r="BE23" s="32">
        <f>HLOOKUP(BE$2,PLANEL_Pot_anual!$C$3:$AL$24,21,TRUE)</f>
        <v>12234.37696</v>
      </c>
      <c r="BF23" s="32">
        <f>HLOOKUP(BF$2,PLANEL_Pot_anual!$C$3:$AL$24,21,TRUE)</f>
        <v>12234.37696</v>
      </c>
      <c r="BG23" s="32">
        <f>HLOOKUP(BG$2,PLANEL_Pot_anual!$C$3:$AL$24,21,TRUE)</f>
        <v>14195.842490000001</v>
      </c>
      <c r="BH23" s="32">
        <f>HLOOKUP(BH$2,PLANEL_Pot_anual!$C$3:$AL$24,21,TRUE)</f>
        <v>14195.842490000001</v>
      </c>
      <c r="BI23" s="32">
        <f>HLOOKUP(BI$2,PLANEL_Pot_anual!$C$3:$AL$24,21,TRUE)</f>
        <v>14195.842490000001</v>
      </c>
      <c r="BJ23" s="32">
        <f>HLOOKUP(BJ$2,PLANEL_Pot_anual!$C$3:$AL$24,21,TRUE)</f>
        <v>14195.842490000001</v>
      </c>
      <c r="BK23" s="32">
        <f>HLOOKUP(BK$2,PLANEL_Pot_anual!$C$3:$AL$24,21,TRUE)</f>
        <v>16763.920232</v>
      </c>
      <c r="BL23" s="32">
        <f>HLOOKUP(BL$2,PLANEL_Pot_anual!$C$3:$AL$24,21,TRUE)</f>
        <v>16763.920232</v>
      </c>
      <c r="BM23" s="32">
        <f>HLOOKUP(BM$2,PLANEL_Pot_anual!$C$3:$AL$24,21,TRUE)</f>
        <v>16763.920232</v>
      </c>
      <c r="BN23" s="32">
        <f>HLOOKUP(BN$2,PLANEL_Pot_anual!$C$3:$AL$24,21,TRUE)</f>
        <v>16763.920232</v>
      </c>
      <c r="BO23" s="32">
        <f>HLOOKUP(BO$2,PLANEL_Pot_anual!$C$3:$AL$24,21,TRUE)</f>
        <v>19586.200982000002</v>
      </c>
      <c r="BP23" s="32">
        <f>HLOOKUP(BP$2,PLANEL_Pot_anual!$C$3:$AL$24,21,TRUE)</f>
        <v>19586.200982000002</v>
      </c>
      <c r="BQ23" s="32">
        <f>HLOOKUP(BQ$2,PLANEL_Pot_anual!$C$3:$AL$24,21,TRUE)</f>
        <v>19586.200982000002</v>
      </c>
      <c r="BR23" s="32">
        <f>HLOOKUP(BR$2,PLANEL_Pot_anual!$C$3:$AL$24,21,TRUE)</f>
        <v>19586.200982000002</v>
      </c>
      <c r="BS23" s="32">
        <f>HLOOKUP(BS$2,PLANEL_Pot_anual!$C$3:$AL$24,21,TRUE)</f>
        <v>21297.226488</v>
      </c>
      <c r="BT23" s="32">
        <f>HLOOKUP(BT$2,PLANEL_Pot_anual!$C$3:$AL$24,21,TRUE)</f>
        <v>21297.226488</v>
      </c>
      <c r="BU23" s="32">
        <f>HLOOKUP(BU$2,PLANEL_Pot_anual!$C$3:$AL$24,21,TRUE)</f>
        <v>21297.226488</v>
      </c>
      <c r="BV23" s="32">
        <f>HLOOKUP(BV$2,PLANEL_Pot_anual!$C$3:$AL$24,21,TRUE)</f>
        <v>21297.226488</v>
      </c>
      <c r="BW23" s="32">
        <f>HLOOKUP(BW$2,PLANEL_Pot_anual!$C$3:$AL$24,21,TRUE)</f>
        <v>23230.104194</v>
      </c>
      <c r="BX23" s="32">
        <f>HLOOKUP(BX$2,PLANEL_Pot_anual!$C$3:$AL$24,21,TRUE)</f>
        <v>23230.104194</v>
      </c>
      <c r="BY23" s="32">
        <f>HLOOKUP(BY$2,PLANEL_Pot_anual!$C$3:$AL$24,21,TRUE)</f>
        <v>23230.104194</v>
      </c>
      <c r="BZ23" s="32">
        <f>HLOOKUP(BZ$2,PLANEL_Pot_anual!$C$3:$AL$24,21,TRUE)</f>
        <v>23230.104194</v>
      </c>
      <c r="CA23" s="32">
        <f>HLOOKUP(CA$2,PLANEL_Pot_anual!$C$3:$AL$24,21,TRUE)</f>
        <v>24991.6574</v>
      </c>
      <c r="CB23" s="32">
        <f>HLOOKUP(CB$2,PLANEL_Pot_anual!$C$3:$AL$24,21,TRUE)</f>
        <v>24991.6574</v>
      </c>
      <c r="CC23" s="32">
        <f>HLOOKUP(CC$2,PLANEL_Pot_anual!$C$3:$AL$24,21,TRUE)</f>
        <v>24991.6574</v>
      </c>
      <c r="CD23" s="32">
        <f>HLOOKUP(CD$2,PLANEL_Pot_anual!$C$3:$AL$24,21,TRUE)</f>
        <v>24991.6574</v>
      </c>
      <c r="CE23" s="32">
        <f>HLOOKUP(CE$2,PLANEL_Pot_anual!$C$3:$AL$24,21,TRUE)</f>
        <v>27084.133610000001</v>
      </c>
      <c r="CF23" s="32">
        <f>HLOOKUP(CF$2,PLANEL_Pot_anual!$C$3:$AL$24,21,TRUE)</f>
        <v>27084.133610000001</v>
      </c>
      <c r="CG23" s="32">
        <f>HLOOKUP(CG$2,PLANEL_Pot_anual!$C$3:$AL$24,21,TRUE)</f>
        <v>27084.133610000001</v>
      </c>
      <c r="CH23" s="32">
        <f>HLOOKUP(CH$2,PLANEL_Pot_anual!$C$3:$AL$24,21,TRUE)</f>
        <v>27084.133610000001</v>
      </c>
      <c r="CI23" s="32">
        <f>HLOOKUP(CI$2,PLANEL_Pot_anual!$C$3:$AL$24,21,TRUE)</f>
        <v>29963.36692</v>
      </c>
      <c r="CJ23" s="32">
        <f>HLOOKUP(CJ$2,PLANEL_Pot_anual!$C$3:$AL$24,21,TRUE)</f>
        <v>29963.36692</v>
      </c>
      <c r="CK23" s="32">
        <f>HLOOKUP(CK$2,PLANEL_Pot_anual!$C$3:$AL$24,21,TRUE)</f>
        <v>29963.36692</v>
      </c>
      <c r="CL23" s="32">
        <f>HLOOKUP(CL$2,PLANEL_Pot_anual!$C$3:$AL$24,21,TRUE)</f>
        <v>29963.36692</v>
      </c>
      <c r="CM23" s="32">
        <f>HLOOKUP(CM$2,PLANEL_Pot_anual!$C$3:$AL$24,21,TRUE)</f>
        <v>32839.228710000003</v>
      </c>
      <c r="CN23" s="32">
        <f>HLOOKUP(CN$2,PLANEL_Pot_anual!$C$3:$AL$24,21,TRUE)</f>
        <v>32839.228710000003</v>
      </c>
      <c r="CO23" s="32">
        <f>HLOOKUP(CO$2,PLANEL_Pot_anual!$C$3:$AL$24,21,TRUE)</f>
        <v>32839.228710000003</v>
      </c>
      <c r="CP23" s="32">
        <f>HLOOKUP(CP$2,PLANEL_Pot_anual!$C$3:$AL$24,21,TRUE)</f>
        <v>32839.228710000003</v>
      </c>
      <c r="CQ23" s="32">
        <f>HLOOKUP(CQ$2,PLANEL_Pot_anual!$C$3:$AL$24,21,TRUE)</f>
        <v>36155.13968</v>
      </c>
      <c r="CR23" s="32">
        <f>HLOOKUP(CR$2,PLANEL_Pot_anual!$C$3:$AL$24,21,TRUE)</f>
        <v>36155.13968</v>
      </c>
      <c r="CS23" s="32">
        <f>HLOOKUP(CS$2,PLANEL_Pot_anual!$C$3:$AL$24,21,TRUE)</f>
        <v>36155.13968</v>
      </c>
      <c r="CT23" s="32">
        <f>HLOOKUP(CT$2,PLANEL_Pot_anual!$C$3:$AL$24,21,TRUE)</f>
        <v>36155.13968</v>
      </c>
      <c r="CU23" s="32">
        <f>HLOOKUP(CU$2,PLANEL_Pot_anual!$C$3:$AL$24,21,TRUE)</f>
        <v>40504.573600000003</v>
      </c>
      <c r="CV23" s="32">
        <f>HLOOKUP(CV$2,PLANEL_Pot_anual!$C$3:$AL$24,21,TRUE)</f>
        <v>40504.573600000003</v>
      </c>
      <c r="CW23" s="32">
        <f>HLOOKUP(CW$2,PLANEL_Pot_anual!$C$3:$AL$24,21,TRUE)</f>
        <v>40504.573600000003</v>
      </c>
      <c r="CX23" s="32">
        <f>HLOOKUP(CX$2,PLANEL_Pot_anual!$C$3:$AL$24,21,TRUE)</f>
        <v>40504.573600000003</v>
      </c>
      <c r="CY23" s="32">
        <f>HLOOKUP(CY$2,PLANEL_Pot_anual!$C$3:$AL$24,21,TRUE)</f>
        <v>41558.508150000001</v>
      </c>
      <c r="CZ23" s="32">
        <f>HLOOKUP(CZ$2,PLANEL_Pot_anual!$C$3:$AL$24,21,TRUE)</f>
        <v>41558.508150000001</v>
      </c>
      <c r="DA23" s="32">
        <f>HLOOKUP(DA$2,PLANEL_Pot_anual!$C$3:$AL$24,21,TRUE)</f>
        <v>41558.508150000001</v>
      </c>
      <c r="DB23" s="32">
        <f>HLOOKUP(DB$2,PLANEL_Pot_anual!$C$3:$AL$24,21,TRUE)</f>
        <v>41558.508150000001</v>
      </c>
      <c r="DC23" s="32">
        <f>HLOOKUP(DC$2,PLANEL_Pot_anual!$C$3:$AL$24,21,TRUE)</f>
        <v>43846.67841</v>
      </c>
      <c r="DD23" s="32">
        <f>HLOOKUP(DD$2,PLANEL_Pot_anual!$C$3:$AL$24,21,TRUE)</f>
        <v>43846.67841</v>
      </c>
      <c r="DE23" s="32">
        <f>HLOOKUP(DE$2,PLANEL_Pot_anual!$C$3:$AL$24,21,TRUE)</f>
        <v>43846.67841</v>
      </c>
      <c r="DF23" s="32">
        <f>HLOOKUP(DF$2,PLANEL_Pot_anual!$C$3:$AL$24,21,TRUE)</f>
        <v>43846.67841</v>
      </c>
      <c r="DG23" s="32">
        <f>HLOOKUP(DG$2,PLANEL_Pot_anual!$C$3:$AL$24,21,TRUE)</f>
        <v>46176.882519999999</v>
      </c>
      <c r="DH23" s="32">
        <f>HLOOKUP(DH$2,PLANEL_Pot_anual!$C$3:$AL$24,21,TRUE)</f>
        <v>46176.882519999999</v>
      </c>
      <c r="DI23" s="32">
        <f>HLOOKUP(DI$2,PLANEL_Pot_anual!$C$3:$AL$24,21,TRUE)</f>
        <v>46176.882519999999</v>
      </c>
      <c r="DJ23" s="32">
        <f>HLOOKUP(DJ$2,PLANEL_Pot_anual!$C$3:$AL$24,21,TRUE)</f>
        <v>46176.882519999999</v>
      </c>
      <c r="DK23" s="32">
        <f>HLOOKUP(DK$2,PLANEL_Pot_anual!$C$3:$AL$24,21,TRUE)</f>
        <v>48066.344020000004</v>
      </c>
      <c r="DL23" s="32">
        <f>HLOOKUP(DL$2,PLANEL_Pot_anual!$C$3:$AL$24,21,TRUE)</f>
        <v>48066.344020000004</v>
      </c>
      <c r="DM23" s="32">
        <f>HLOOKUP(DM$2,PLANEL_Pot_anual!$C$3:$AL$24,21,TRUE)</f>
        <v>48066.344020000004</v>
      </c>
      <c r="DN23" s="32">
        <f>HLOOKUP(DN$2,PLANEL_Pot_anual!$C$3:$AL$24,21,TRUE)</f>
        <v>48066.344020000004</v>
      </c>
      <c r="DO23" s="32">
        <f>HLOOKUP(DO$2,PLANEL_Pot_anual!$C$3:$AL$24,21,TRUE)</f>
        <v>50553.414970000005</v>
      </c>
      <c r="DP23" s="32">
        <f>HLOOKUP(DP$2,PLANEL_Pot_anual!$C$3:$AL$24,21,TRUE)</f>
        <v>50553.414970000005</v>
      </c>
      <c r="DQ23" s="32">
        <f>HLOOKUP(DQ$2,PLANEL_Pot_anual!$C$3:$AL$24,21,TRUE)</f>
        <v>50553.414970000005</v>
      </c>
      <c r="DR23" s="32">
        <f>HLOOKUP(DR$2,PLANEL_Pot_anual!$C$3:$AL$24,21,TRUE)</f>
        <v>50553.414970000005</v>
      </c>
      <c r="DS23" s="32">
        <f>HLOOKUP(DS$2,PLANEL_Pot_anual!$C$3:$AL$24,21,TRUE)</f>
        <v>53801.25101</v>
      </c>
      <c r="DT23" s="32">
        <f>HLOOKUP(DT$2,PLANEL_Pot_anual!$C$3:$AL$24,21,TRUE)</f>
        <v>53801.25101</v>
      </c>
      <c r="DU23" s="32">
        <f>HLOOKUP(DU$2,PLANEL_Pot_anual!$C$3:$AL$24,21,TRUE)</f>
        <v>53801.25101</v>
      </c>
      <c r="DV23" s="32">
        <f>HLOOKUP(DV$2,PLANEL_Pot_anual!$C$3:$AL$24,21,TRUE)</f>
        <v>53801.25101</v>
      </c>
      <c r="DW23" s="32">
        <f>HLOOKUP(DW$2,PLANEL_Pot_anual!$C$3:$AL$24,21,TRUE)</f>
        <v>56805.831330000001</v>
      </c>
      <c r="DX23" s="32">
        <f>HLOOKUP(DX$2,PLANEL_Pot_anual!$C$3:$AL$24,21,TRUE)</f>
        <v>56805.831330000001</v>
      </c>
      <c r="DY23" s="32">
        <f>HLOOKUP(DY$2,PLANEL_Pot_anual!$C$3:$AL$24,21,TRUE)</f>
        <v>56805.831330000001</v>
      </c>
      <c r="DZ23" s="32">
        <f>HLOOKUP(DZ$2,PLANEL_Pot_anual!$C$3:$AL$24,21,TRUE)</f>
        <v>56805.831330000001</v>
      </c>
      <c r="EA23" s="32">
        <f>HLOOKUP(EA$2,PLANEL_Pot_anual!$C$3:$AL$24,21,TRUE)</f>
        <v>59903.240020000005</v>
      </c>
      <c r="EB23" s="32">
        <f>HLOOKUP(EB$2,PLANEL_Pot_anual!$C$3:$AL$24,21,TRUE)</f>
        <v>59903.240020000005</v>
      </c>
      <c r="EC23" s="32">
        <f>HLOOKUP(EC$2,PLANEL_Pot_anual!$C$3:$AL$24,21,TRUE)</f>
        <v>59903.240020000005</v>
      </c>
      <c r="ED23" s="32">
        <f>HLOOKUP(ED$2,PLANEL_Pot_anual!$C$3:$AL$24,21,TRUE)</f>
        <v>59903.240020000005</v>
      </c>
      <c r="EE23" s="32">
        <f>HLOOKUP(EE$2,PLANEL_Pot_anual!$C$3:$AL$24,21,TRUE)</f>
        <v>63320.253490000003</v>
      </c>
      <c r="EF23" s="32">
        <f>HLOOKUP(EF$2,PLANEL_Pot_anual!$C$3:$AL$24,21,TRUE)</f>
        <v>63320.253490000003</v>
      </c>
      <c r="EG23" s="32">
        <f>HLOOKUP(EG$2,PLANEL_Pot_anual!$C$3:$AL$24,21,TRUE)</f>
        <v>63320.253490000003</v>
      </c>
      <c r="EH23" s="32">
        <f>HLOOKUP(EH$2,PLANEL_Pot_anual!$C$3:$AL$24,21,TRUE)</f>
        <v>63320.253490000003</v>
      </c>
      <c r="EI23" s="32">
        <f>HLOOKUP(EI$2,PLANEL_Pot_anual!$C$3:$AL$24,21,TRUE)</f>
        <v>66624.783280000003</v>
      </c>
      <c r="EJ23" s="32">
        <f>HLOOKUP(EJ$2,PLANEL_Pot_anual!$C$3:$AL$24,21,TRUE)</f>
        <v>66624.783280000003</v>
      </c>
      <c r="EK23" s="32">
        <f>HLOOKUP(EK$2,PLANEL_Pot_anual!$C$3:$AL$24,21,TRUE)</f>
        <v>66624.783280000003</v>
      </c>
      <c r="EL23" s="32">
        <f>HLOOKUP(EL$2,PLANEL_Pot_anual!$C$3:$AL$24,21,TRUE)</f>
        <v>66624.783280000003</v>
      </c>
      <c r="EM23" s="32">
        <f>HLOOKUP(EM$2,PLANEL_Pot_anual!$C$3:$AL$24,21,TRUE)</f>
        <v>69828.796359999993</v>
      </c>
      <c r="EN23" s="32">
        <f>HLOOKUP(EN$2,PLANEL_Pot_anual!$C$3:$AL$24,21,TRUE)</f>
        <v>69828.796359999993</v>
      </c>
      <c r="EO23" s="32">
        <f>HLOOKUP(EO$2,PLANEL_Pot_anual!$C$3:$AL$24,21,TRUE)</f>
        <v>69828.796359999993</v>
      </c>
      <c r="EP23" s="32">
        <f>HLOOKUP(EP$2,PLANEL_Pot_anual!$C$3:$AL$24,21,TRUE)</f>
        <v>69828.796359999993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173105.44499499997</v>
      </c>
      <c r="AB24" s="28">
        <f t="shared" si="0"/>
        <v>173105.44499499997</v>
      </c>
      <c r="AC24" s="28">
        <f t="shared" si="0"/>
        <v>173105.44499499997</v>
      </c>
      <c r="AD24" s="28">
        <f t="shared" si="0"/>
        <v>173105.44499499997</v>
      </c>
      <c r="AE24" s="28">
        <f t="shared" si="0"/>
        <v>178272.19764199998</v>
      </c>
      <c r="AF24" s="28">
        <f t="shared" si="0"/>
        <v>178272.19764199998</v>
      </c>
      <c r="AG24" s="28">
        <f t="shared" si="0"/>
        <v>178272.19764199998</v>
      </c>
      <c r="AH24" s="28">
        <f t="shared" si="0"/>
        <v>178272.19764199998</v>
      </c>
      <c r="AI24" s="28">
        <f t="shared" ref="AI24:BN24" si="1">SUM(AI4:AI23)</f>
        <v>186402.07848900001</v>
      </c>
      <c r="AJ24" s="28">
        <f t="shared" si="1"/>
        <v>186402.07848900001</v>
      </c>
      <c r="AK24" s="28">
        <f t="shared" si="1"/>
        <v>186402.07848900001</v>
      </c>
      <c r="AL24" s="28">
        <f t="shared" si="1"/>
        <v>186402.07848900001</v>
      </c>
      <c r="AM24" s="28">
        <f t="shared" si="1"/>
        <v>194955.95461799999</v>
      </c>
      <c r="AN24" s="28">
        <f t="shared" si="1"/>
        <v>194955.95461799999</v>
      </c>
      <c r="AO24" s="28">
        <f t="shared" si="1"/>
        <v>194955.95461799999</v>
      </c>
      <c r="AP24" s="28">
        <f t="shared" si="1"/>
        <v>194955.95461799999</v>
      </c>
      <c r="AQ24" s="28">
        <f t="shared" si="1"/>
        <v>206324.94077299998</v>
      </c>
      <c r="AR24" s="28">
        <f t="shared" si="1"/>
        <v>206324.94077299998</v>
      </c>
      <c r="AS24" s="28">
        <f t="shared" si="1"/>
        <v>206324.94077299998</v>
      </c>
      <c r="AT24" s="28">
        <f t="shared" si="1"/>
        <v>206324.94077299998</v>
      </c>
      <c r="AU24" s="28">
        <f t="shared" si="1"/>
        <v>212270.27615799994</v>
      </c>
      <c r="AV24" s="28">
        <f t="shared" si="1"/>
        <v>212270.27615799994</v>
      </c>
      <c r="AW24" s="28">
        <f t="shared" si="1"/>
        <v>212270.27615799994</v>
      </c>
      <c r="AX24" s="28">
        <f t="shared" si="1"/>
        <v>212270.27615799994</v>
      </c>
      <c r="AY24" s="28">
        <f t="shared" si="1"/>
        <v>218792.60905799994</v>
      </c>
      <c r="AZ24" s="28">
        <f t="shared" si="1"/>
        <v>218792.60905799994</v>
      </c>
      <c r="BA24" s="28">
        <f t="shared" si="1"/>
        <v>218792.60905799994</v>
      </c>
      <c r="BB24" s="28">
        <f t="shared" si="1"/>
        <v>218792.60905799994</v>
      </c>
      <c r="BC24" s="28">
        <f t="shared" si="1"/>
        <v>225654.31715299998</v>
      </c>
      <c r="BD24" s="28">
        <f t="shared" si="1"/>
        <v>225654.31715299998</v>
      </c>
      <c r="BE24" s="28">
        <f t="shared" si="1"/>
        <v>225654.31715299998</v>
      </c>
      <c r="BF24" s="28">
        <f t="shared" si="1"/>
        <v>225654.31715299998</v>
      </c>
      <c r="BG24" s="28">
        <f t="shared" si="1"/>
        <v>234975.08141300001</v>
      </c>
      <c r="BH24" s="28">
        <f t="shared" si="1"/>
        <v>234975.08141300001</v>
      </c>
      <c r="BI24" s="28">
        <f t="shared" si="1"/>
        <v>234975.08141300001</v>
      </c>
      <c r="BJ24" s="28">
        <f t="shared" si="1"/>
        <v>234975.08141300001</v>
      </c>
      <c r="BK24" s="28">
        <f t="shared" si="1"/>
        <v>246088.18457599997</v>
      </c>
      <c r="BL24" s="28">
        <f t="shared" si="1"/>
        <v>246088.18457599997</v>
      </c>
      <c r="BM24" s="28">
        <f t="shared" si="1"/>
        <v>246088.18457599997</v>
      </c>
      <c r="BN24" s="28">
        <f t="shared" si="1"/>
        <v>246088.18457599997</v>
      </c>
      <c r="BO24" s="28">
        <f t="shared" ref="BO24:CT24" si="2">SUM(BO4:BO23)</f>
        <v>256361.60878099999</v>
      </c>
      <c r="BP24" s="28">
        <f t="shared" si="2"/>
        <v>256361.60878099999</v>
      </c>
      <c r="BQ24" s="28">
        <f t="shared" si="2"/>
        <v>256361.60878099999</v>
      </c>
      <c r="BR24" s="28">
        <f t="shared" si="2"/>
        <v>256361.60878099999</v>
      </c>
      <c r="BS24" s="28">
        <f t="shared" si="2"/>
        <v>268207.18045299995</v>
      </c>
      <c r="BT24" s="28">
        <f t="shared" si="2"/>
        <v>268207.18045299995</v>
      </c>
      <c r="BU24" s="28">
        <f t="shared" si="2"/>
        <v>268207.18045299995</v>
      </c>
      <c r="BV24" s="28">
        <f t="shared" si="2"/>
        <v>268207.18045299995</v>
      </c>
      <c r="BW24" s="28">
        <f t="shared" si="2"/>
        <v>279207.02028899995</v>
      </c>
      <c r="BX24" s="28">
        <f t="shared" si="2"/>
        <v>279207.02028899995</v>
      </c>
      <c r="BY24" s="28">
        <f t="shared" si="2"/>
        <v>279207.02028899995</v>
      </c>
      <c r="BZ24" s="28">
        <f t="shared" si="2"/>
        <v>279207.02028899995</v>
      </c>
      <c r="CA24" s="28">
        <f t="shared" si="2"/>
        <v>291565.63509499998</v>
      </c>
      <c r="CB24" s="28">
        <f t="shared" si="2"/>
        <v>291565.63509499998</v>
      </c>
      <c r="CC24" s="28">
        <f t="shared" si="2"/>
        <v>291565.63509499998</v>
      </c>
      <c r="CD24" s="28">
        <f t="shared" si="2"/>
        <v>291565.63509499998</v>
      </c>
      <c r="CE24" s="28">
        <f t="shared" si="2"/>
        <v>303153.75960500003</v>
      </c>
      <c r="CF24" s="28">
        <f t="shared" si="2"/>
        <v>303153.75960500003</v>
      </c>
      <c r="CG24" s="28">
        <f t="shared" si="2"/>
        <v>303153.75960500003</v>
      </c>
      <c r="CH24" s="28">
        <f t="shared" si="2"/>
        <v>303153.75960500003</v>
      </c>
      <c r="CI24" s="28">
        <f t="shared" si="2"/>
        <v>314466.09911199997</v>
      </c>
      <c r="CJ24" s="28">
        <f t="shared" si="2"/>
        <v>314466.09911199997</v>
      </c>
      <c r="CK24" s="28">
        <f t="shared" si="2"/>
        <v>314466.09911199997</v>
      </c>
      <c r="CL24" s="28">
        <f t="shared" si="2"/>
        <v>314466.09911199997</v>
      </c>
      <c r="CM24" s="28">
        <f t="shared" si="2"/>
        <v>325659.03431199997</v>
      </c>
      <c r="CN24" s="28">
        <f t="shared" si="2"/>
        <v>325659.03431199997</v>
      </c>
      <c r="CO24" s="28">
        <f t="shared" si="2"/>
        <v>325659.03431199997</v>
      </c>
      <c r="CP24" s="28">
        <f t="shared" si="2"/>
        <v>325659.03431199997</v>
      </c>
      <c r="CQ24" s="28">
        <f t="shared" si="2"/>
        <v>337194.719553</v>
      </c>
      <c r="CR24" s="28">
        <f t="shared" si="2"/>
        <v>337194.719553</v>
      </c>
      <c r="CS24" s="28">
        <f t="shared" si="2"/>
        <v>337194.719553</v>
      </c>
      <c r="CT24" s="28">
        <f t="shared" si="2"/>
        <v>337194.719553</v>
      </c>
      <c r="CU24" s="28">
        <f t="shared" ref="CU24:DZ24" si="3">SUM(CU4:CU23)</f>
        <v>348082.696803</v>
      </c>
      <c r="CV24" s="28">
        <f t="shared" si="3"/>
        <v>348082.696803</v>
      </c>
      <c r="CW24" s="28">
        <f t="shared" si="3"/>
        <v>348082.696803</v>
      </c>
      <c r="CX24" s="28">
        <f t="shared" si="3"/>
        <v>348082.696803</v>
      </c>
      <c r="CY24" s="28">
        <f t="shared" si="3"/>
        <v>364985.39021099999</v>
      </c>
      <c r="CZ24" s="28">
        <f t="shared" si="3"/>
        <v>364985.39021099999</v>
      </c>
      <c r="DA24" s="28">
        <f t="shared" si="3"/>
        <v>364985.39021099999</v>
      </c>
      <c r="DB24" s="28">
        <f t="shared" si="3"/>
        <v>364985.39021099999</v>
      </c>
      <c r="DC24" s="28">
        <f t="shared" si="3"/>
        <v>374799.43315799994</v>
      </c>
      <c r="DD24" s="28">
        <f t="shared" si="3"/>
        <v>374799.43315799994</v>
      </c>
      <c r="DE24" s="28">
        <f t="shared" si="3"/>
        <v>374799.43315799994</v>
      </c>
      <c r="DF24" s="28">
        <f t="shared" si="3"/>
        <v>374799.43315799994</v>
      </c>
      <c r="DG24" s="28">
        <f t="shared" si="3"/>
        <v>384567.44282299996</v>
      </c>
      <c r="DH24" s="28">
        <f t="shared" si="3"/>
        <v>384567.44282299996</v>
      </c>
      <c r="DI24" s="28">
        <f t="shared" si="3"/>
        <v>384567.44282299996</v>
      </c>
      <c r="DJ24" s="28">
        <f t="shared" si="3"/>
        <v>384567.44282299996</v>
      </c>
      <c r="DK24" s="28">
        <f t="shared" si="3"/>
        <v>396138.913183</v>
      </c>
      <c r="DL24" s="28">
        <f t="shared" si="3"/>
        <v>396138.913183</v>
      </c>
      <c r="DM24" s="28">
        <f t="shared" si="3"/>
        <v>396138.913183</v>
      </c>
      <c r="DN24" s="28">
        <f t="shared" si="3"/>
        <v>396138.913183</v>
      </c>
      <c r="DO24" s="28">
        <f t="shared" si="3"/>
        <v>407644.55106799997</v>
      </c>
      <c r="DP24" s="28">
        <f t="shared" si="3"/>
        <v>407644.55106799997</v>
      </c>
      <c r="DQ24" s="28">
        <f t="shared" si="3"/>
        <v>407644.55106799997</v>
      </c>
      <c r="DR24" s="28">
        <f t="shared" si="3"/>
        <v>407644.55106799997</v>
      </c>
      <c r="DS24" s="28">
        <f t="shared" si="3"/>
        <v>420905.41909799998</v>
      </c>
      <c r="DT24" s="28">
        <f t="shared" si="3"/>
        <v>420905.41909799998</v>
      </c>
      <c r="DU24" s="28">
        <f t="shared" si="3"/>
        <v>420905.41909799998</v>
      </c>
      <c r="DV24" s="28">
        <f t="shared" si="3"/>
        <v>420905.41909799998</v>
      </c>
      <c r="DW24" s="28">
        <f t="shared" si="3"/>
        <v>434386.865957</v>
      </c>
      <c r="DX24" s="28">
        <f t="shared" si="3"/>
        <v>434386.865957</v>
      </c>
      <c r="DY24" s="28">
        <f t="shared" si="3"/>
        <v>434386.865957</v>
      </c>
      <c r="DZ24" s="28">
        <f t="shared" si="3"/>
        <v>434386.865957</v>
      </c>
      <c r="EA24" s="28">
        <f t="shared" ref="EA24:EP24" si="4">SUM(EA4:EA23)</f>
        <v>447212.58607000002</v>
      </c>
      <c r="EB24" s="28">
        <f t="shared" si="4"/>
        <v>447212.58607000002</v>
      </c>
      <c r="EC24" s="28">
        <f t="shared" si="4"/>
        <v>447212.58607000002</v>
      </c>
      <c r="ED24" s="28">
        <f t="shared" si="4"/>
        <v>447212.58607000002</v>
      </c>
      <c r="EE24" s="28">
        <f t="shared" si="4"/>
        <v>461319.10630900005</v>
      </c>
      <c r="EF24" s="28">
        <f t="shared" si="4"/>
        <v>461319.10630900005</v>
      </c>
      <c r="EG24" s="28">
        <f t="shared" si="4"/>
        <v>461319.10630900005</v>
      </c>
      <c r="EH24" s="28">
        <f t="shared" si="4"/>
        <v>461319.10630900005</v>
      </c>
      <c r="EI24" s="28">
        <f t="shared" si="4"/>
        <v>474885.18499600003</v>
      </c>
      <c r="EJ24" s="28">
        <f t="shared" si="4"/>
        <v>474885.18499600003</v>
      </c>
      <c r="EK24" s="28">
        <f t="shared" si="4"/>
        <v>474885.18499600003</v>
      </c>
      <c r="EL24" s="28">
        <f t="shared" si="4"/>
        <v>474885.18499600003</v>
      </c>
      <c r="EM24" s="28">
        <f t="shared" si="4"/>
        <v>484709.18319999997</v>
      </c>
      <c r="EN24" s="28">
        <f t="shared" si="4"/>
        <v>484709.18319999997</v>
      </c>
      <c r="EO24" s="28">
        <f t="shared" si="4"/>
        <v>484709.18319999997</v>
      </c>
      <c r="EP24" s="28">
        <f t="shared" si="4"/>
        <v>484709.18319999997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20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1471.349647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82.258750000000006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244.15612609999999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663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0.10730716484422935</v>
      </c>
      <c r="AE29" s="33">
        <f t="shared" si="10"/>
        <v>0</v>
      </c>
      <c r="AF29" s="33">
        <f t="shared" si="10"/>
        <v>0</v>
      </c>
      <c r="AG29" s="33">
        <f t="shared" si="10"/>
        <v>5.3799881931179882E-3</v>
      </c>
      <c r="AH29" s="33">
        <f t="shared" si="10"/>
        <v>9.6231023797569482E-2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8.2938394385144179E-2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4.1805241019195194E-2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2.6174879269662464E-2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2.5358434296407967E-2</v>
      </c>
      <c r="AY29" s="33">
        <f t="shared" si="11"/>
        <v>0</v>
      </c>
      <c r="AZ29" s="33">
        <f t="shared" si="11"/>
        <v>0</v>
      </c>
      <c r="BA29" s="33">
        <f t="shared" si="11"/>
        <v>1.3814507523215116E-2</v>
      </c>
      <c r="BB29" s="33">
        <f t="shared" si="11"/>
        <v>2.3383465255761689E-2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2.3230295066665844E-2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2.3054459538211298E-2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2.3054459538211298E-2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6822.8025546000008</v>
      </c>
      <c r="AF31" s="1">
        <f>PLANEL_GerMed_Trim!AF17</f>
        <v>8116.1263841999998</v>
      </c>
      <c r="AG31" s="1">
        <f>PLANEL_GerMed_Trim!AG17</f>
        <v>10703.2003212</v>
      </c>
      <c r="AH31" s="1">
        <f>PLANEL_GerMed_Trim!AH17</f>
        <v>8893.7661695000006</v>
      </c>
      <c r="AI31" s="1">
        <f>PLANEL_GerMed_Trim!AI17</f>
        <v>8963.4333069000004</v>
      </c>
      <c r="AJ31" s="1">
        <f>PLANEL_GerMed_Trim!AJ17</f>
        <v>10716.119959199999</v>
      </c>
      <c r="AK31" s="1">
        <f>PLANEL_GerMed_Trim!AK17</f>
        <v>14157.608744199999</v>
      </c>
      <c r="AL31" s="1">
        <f>PLANEL_GerMed_Trim!AL17</f>
        <v>11732.6284115</v>
      </c>
      <c r="AM31" s="1">
        <f>PLANEL_GerMed_Trim!AM17</f>
        <v>10636.383225900001</v>
      </c>
      <c r="AN31" s="1">
        <f>PLANEL_GerMed_Trim!AN17</f>
        <v>12748.0720062</v>
      </c>
      <c r="AO31" s="1">
        <f>PLANEL_GerMed_Trim!AO17</f>
        <v>16857.304751200001</v>
      </c>
      <c r="AP31" s="1">
        <f>PLANEL_GerMed_Trim!AP17</f>
        <v>13951.261566500001</v>
      </c>
      <c r="AQ31" s="1">
        <f>PLANEL_GerMed_Trim!AQ17</f>
        <v>13693.2515</v>
      </c>
      <c r="AR31" s="1">
        <f>PLANEL_GerMed_Trim!AR17</f>
        <v>16461.309650200001</v>
      </c>
      <c r="AS31" s="1">
        <f>PLANEL_GerMed_Trim!AS17</f>
        <v>21790.9760121</v>
      </c>
      <c r="AT31" s="1">
        <f>PLANEL_GerMed_Trim!AT17</f>
        <v>18005.571848200001</v>
      </c>
      <c r="AU31" s="1">
        <f>PLANEL_GerMed_Trim!AU17</f>
        <v>14310.72299</v>
      </c>
      <c r="AV31" s="1">
        <f>PLANEL_GerMed_Trim!AV17</f>
        <v>17211.285751199997</v>
      </c>
      <c r="AW31" s="1">
        <f>PLANEL_GerMed_Trim!AW17</f>
        <v>22787.410682100002</v>
      </c>
      <c r="AX31" s="1">
        <f>PLANEL_GerMed_Trim!AX17</f>
        <v>18824.4503482</v>
      </c>
      <c r="AY31" s="1">
        <f>PLANEL_GerMed_Trim!AY17</f>
        <v>15353.533400799999</v>
      </c>
      <c r="AZ31" s="1">
        <f>PLANEL_GerMed_Trim!AZ17</f>
        <v>18490.762592200001</v>
      </c>
      <c r="BA31" s="1">
        <f>PLANEL_GerMed_Trim!BA17</f>
        <v>24493.392750700001</v>
      </c>
      <c r="BB31" s="1">
        <f>PLANEL_GerMed_Trim!BB17</f>
        <v>20219.0626204</v>
      </c>
      <c r="BC31" s="1">
        <f>PLANEL_GerMed_Trim!BC17</f>
        <v>16306.614302800001</v>
      </c>
      <c r="BD31" s="1">
        <f>PLANEL_GerMed_Trim!BD17</f>
        <v>19648.537413899998</v>
      </c>
      <c r="BE31" s="1">
        <f>PLANEL_GerMed_Trim!BE17</f>
        <v>26031.717496199999</v>
      </c>
      <c r="BF31" s="1">
        <f>PLANEL_GerMed_Trim!BF17</f>
        <v>21483.173590300001</v>
      </c>
      <c r="BG31" s="1">
        <f>PLANEL_GerMed_Trim!BG17</f>
        <v>18511.134358799998</v>
      </c>
      <c r="BH31" s="1">
        <f>PLANEL_GerMed_Trim!BH17</f>
        <v>22326.130446900002</v>
      </c>
      <c r="BI31" s="1">
        <f>PLANEL_GerMed_Trim!BI17</f>
        <v>29589.226260200001</v>
      </c>
      <c r="BJ31" s="1">
        <f>PLANEL_GerMed_Trim!BJ17</f>
        <v>24406.764561299999</v>
      </c>
      <c r="BK31" s="1">
        <f>PLANEL_GerMed_Trim!BK17</f>
        <v>20056.056338800001</v>
      </c>
      <c r="BL31" s="1">
        <f>PLANEL_GerMed_Trim!BL17</f>
        <v>24202.580749900004</v>
      </c>
      <c r="BM31" s="1">
        <f>PLANEL_GerMed_Trim!BM17</f>
        <v>32082.319241200003</v>
      </c>
      <c r="BN31" s="1">
        <f>PLANEL_GerMed_Trim!BN17</f>
        <v>26455.609590299999</v>
      </c>
      <c r="BO31" s="1">
        <f>PLANEL_GerMed_Trim!BO17</f>
        <v>21040.8141492</v>
      </c>
      <c r="BP31" s="1">
        <f>PLANEL_GerMed_Trim!BP17</f>
        <v>25401.615968099999</v>
      </c>
      <c r="BQ31" s="1">
        <f>PLANEL_GerMed_Trim!BQ17</f>
        <v>33676.769354299999</v>
      </c>
      <c r="BR31" s="1">
        <f>PLANEL_GerMed_Trim!BR17</f>
        <v>27764.249892599997</v>
      </c>
      <c r="BS31" s="1">
        <f>PLANEL_GerMed_Trim!BS17</f>
        <v>22684.811482000001</v>
      </c>
      <c r="BT31" s="1">
        <f>PLANEL_GerMed_Trim!BT17</f>
        <v>27421.826643100001</v>
      </c>
      <c r="BU31" s="1">
        <f>PLANEL_GerMed_Trim!BU17</f>
        <v>36371.845886900002</v>
      </c>
      <c r="BV31" s="1">
        <f>PLANEL_GerMed_Trim!BV17</f>
        <v>29965.675834799997</v>
      </c>
      <c r="BW31" s="1">
        <f>PLANEL_GerMed_Trim!BW17</f>
        <v>23954.691552299999</v>
      </c>
      <c r="BX31" s="1">
        <f>PLANEL_GerMed_Trim!BX17</f>
        <v>28980.188643100002</v>
      </c>
      <c r="BY31" s="1">
        <f>PLANEL_GerMed_Trim!BY17</f>
        <v>38449.8084667</v>
      </c>
      <c r="BZ31" s="1">
        <f>PLANEL_GerMed_Trim!BZ17</f>
        <v>31664.216849999997</v>
      </c>
      <c r="CA31" s="1">
        <f>PLANEL_GerMed_Trim!CA17</f>
        <v>25722.378923199998</v>
      </c>
      <c r="CB31" s="1">
        <f>PLANEL_GerMed_Trim!CB17</f>
        <v>31147.074069099999</v>
      </c>
      <c r="CC31" s="1">
        <f>PLANEL_GerMed_Trim!CC17</f>
        <v>41338.092341800002</v>
      </c>
      <c r="CD31" s="1">
        <f>PLANEL_GerMed_Trim!CD17</f>
        <v>34026.4593847</v>
      </c>
      <c r="CE31" s="1">
        <f>PLANEL_GerMed_Trim!CE17</f>
        <v>27050.176645699998</v>
      </c>
      <c r="CF31" s="1">
        <f>PLANEL_GerMed_Trim!CF17</f>
        <v>32805.810373599998</v>
      </c>
      <c r="CG31" s="1">
        <f>PLANEL_GerMed_Trim!CG17</f>
        <v>43563.490381100004</v>
      </c>
      <c r="CH31" s="1">
        <f>PLANEL_GerMed_Trim!CH17</f>
        <v>35828.972427499997</v>
      </c>
      <c r="CI31" s="1">
        <f>PLANEL_GerMed_Trim!CI17</f>
        <v>29139.611738200001</v>
      </c>
      <c r="CJ31" s="1">
        <f>PLANEL_GerMed_Trim!CJ17</f>
        <v>35347.115474600003</v>
      </c>
      <c r="CK31" s="1">
        <f>PLANEL_GerMed_Trim!CK17</f>
        <v>46941.561559299997</v>
      </c>
      <c r="CL31" s="1">
        <f>PLANEL_GerMed_Trim!CL17</f>
        <v>38603.100032599999</v>
      </c>
      <c r="CM31" s="1">
        <f>PLANEL_GerMed_Trim!CM17</f>
        <v>31756.040896300001</v>
      </c>
      <c r="CN31" s="1">
        <f>PLANEL_GerMed_Trim!CN17</f>
        <v>38546.399097000001</v>
      </c>
      <c r="CO31" s="1">
        <f>PLANEL_GerMed_Trim!CO17</f>
        <v>51202.226210399996</v>
      </c>
      <c r="CP31" s="1">
        <f>PLANEL_GerMed_Trim!CP17</f>
        <v>42092.304838099997</v>
      </c>
      <c r="CQ31" s="1">
        <f>PLANEL_GerMed_Trim!CQ17</f>
        <v>34677.868790100001</v>
      </c>
      <c r="CR31" s="1">
        <f>PLANEL_GerMed_Trim!CR17</f>
        <v>42012.841034700003</v>
      </c>
      <c r="CS31" s="1">
        <f>PLANEL_GerMed_Trim!CS17</f>
        <v>55769.196745399997</v>
      </c>
      <c r="CT31" s="1">
        <f>PLANEL_GerMed_Trim!CT17</f>
        <v>45892.648871400001</v>
      </c>
      <c r="CU31" s="1">
        <f>PLANEL_GerMed_Trim!CU17</f>
        <v>37023.573446299997</v>
      </c>
      <c r="CV31" s="1">
        <f>PLANEL_GerMed_Trim!CV17</f>
        <v>44398.875677899996</v>
      </c>
      <c r="CW31" s="1">
        <f>PLANEL_GerMed_Trim!CW17</f>
        <v>58722.279287600002</v>
      </c>
      <c r="CX31" s="1">
        <f>PLANEL_GerMed_Trim!CX17</f>
        <v>48584.6180933</v>
      </c>
      <c r="CY31" s="1">
        <f>PLANEL_GerMed_Trim!CY17</f>
        <v>40728.520095100001</v>
      </c>
      <c r="CZ31" s="1">
        <f>PLANEL_GerMed_Trim!CZ17</f>
        <v>48900.334203099999</v>
      </c>
      <c r="DA31" s="1">
        <f>PLANEL_GerMed_Trim!DA17</f>
        <v>64703.699601200002</v>
      </c>
      <c r="DB31" s="1">
        <f>PLANEL_GerMed_Trim!DB17</f>
        <v>53499.364933299999</v>
      </c>
      <c r="DC31" s="1">
        <f>PLANEL_GerMed_Trim!DC17</f>
        <v>41601.326213</v>
      </c>
      <c r="DD31" s="1">
        <f>PLANEL_GerMed_Trim!DD17</f>
        <v>49960.437772000005</v>
      </c>
      <c r="DE31" s="1">
        <f>PLANEL_GerMed_Trim!DE17</f>
        <v>66112.176426999999</v>
      </c>
      <c r="DF31" s="1">
        <f>PLANEL_GerMed_Trim!DF17</f>
        <v>54656.863175000006</v>
      </c>
      <c r="DG31" s="1">
        <f>PLANEL_GerMed_Trim!DG17</f>
        <v>42435.813494000002</v>
      </c>
      <c r="DH31" s="1">
        <f>PLANEL_GerMed_Trim!DH17</f>
        <v>50973.999576000002</v>
      </c>
      <c r="DI31" s="1">
        <f>PLANEL_GerMed_Trim!DI17</f>
        <v>67458.816845000008</v>
      </c>
      <c r="DJ31" s="1">
        <f>PLANEL_GerMed_Trim!DJ17</f>
        <v>55763.543731000005</v>
      </c>
      <c r="DK31" s="1">
        <f>PLANEL_GerMed_Trim!DK17</f>
        <v>44069.810355000001</v>
      </c>
      <c r="DL31" s="1">
        <f>PLANEL_GerMed_Trim!DL17</f>
        <v>52958.639540000004</v>
      </c>
      <c r="DM31" s="1">
        <f>PLANEL_GerMed_Trim!DM17</f>
        <v>70095.652984</v>
      </c>
      <c r="DN31" s="1">
        <f>PLANEL_GerMed_Trim!DN17</f>
        <v>57930.518110000005</v>
      </c>
      <c r="DO31" s="1">
        <f>PLANEL_GerMed_Trim!DO17</f>
        <v>45602.852363999998</v>
      </c>
      <c r="DP31" s="1">
        <f>PLANEL_GerMed_Trim!DP17</f>
        <v>54820.660524000006</v>
      </c>
      <c r="DQ31" s="1">
        <f>PLANEL_GerMed_Trim!DQ17</f>
        <v>72569.574854000006</v>
      </c>
      <c r="DR31" s="1">
        <f>PLANEL_GerMed_Trim!DR17</f>
        <v>59963.608156000002</v>
      </c>
      <c r="DS31" s="1">
        <f>PLANEL_GerMed_Trim!DS17</f>
        <v>47581.089133000001</v>
      </c>
      <c r="DT31" s="1">
        <f>PLANEL_GerMed_Trim!DT17</f>
        <v>57223.411614000004</v>
      </c>
      <c r="DU31" s="1">
        <f>PLANEL_GerMed_Trim!DU17</f>
        <v>75761.922594000003</v>
      </c>
      <c r="DV31" s="1">
        <f>PLANEL_GerMed_Trim!DV17</f>
        <v>62587.106696000003</v>
      </c>
      <c r="DW31" s="1">
        <f>PLANEL_GerMed_Trim!DW17</f>
        <v>49486.419303000002</v>
      </c>
      <c r="DX31" s="1">
        <f>PLANEL_GerMed_Trim!DX17</f>
        <v>59537.610924000008</v>
      </c>
      <c r="DY31" s="1">
        <f>PLANEL_GerMed_Trim!DY17</f>
        <v>78836.618494000009</v>
      </c>
      <c r="DZ31" s="1">
        <f>PLANEL_GerMed_Trim!DZ17</f>
        <v>65113.917966000008</v>
      </c>
      <c r="EA31" s="1">
        <f>PLANEL_GerMed_Trim!EA17</f>
        <v>51206.631433000002</v>
      </c>
      <c r="EB31" s="1">
        <f>PLANEL_GerMed_Trim!EB17</f>
        <v>61626.967284000006</v>
      </c>
      <c r="EC31" s="1">
        <f>PLANEL_GerMed_Trim!EC17</f>
        <v>81612.583123999997</v>
      </c>
      <c r="ED31" s="1">
        <f>PLANEL_GerMed_Trim!ED17</f>
        <v>67395.229316000012</v>
      </c>
      <c r="EE31" s="1">
        <f>PLANEL_GerMed_Trim!EE17</f>
        <v>53078.196993000005</v>
      </c>
      <c r="EF31" s="1">
        <f>PLANEL_GerMed_Trim!EF17</f>
        <v>63900.156364000009</v>
      </c>
      <c r="EG31" s="1">
        <f>PLANEL_GerMed_Trim!EG17</f>
        <v>84632.791943999997</v>
      </c>
      <c r="EH31" s="1">
        <f>PLANEL_GerMed_Trim!EH17</f>
        <v>69877.262626000011</v>
      </c>
      <c r="EI31" s="1">
        <f>PLANEL_GerMed_Trim!EI17</f>
        <v>54883.927403000002</v>
      </c>
      <c r="EJ31" s="1">
        <f>PLANEL_GerMed_Trim!EJ17</f>
        <v>66093.382564</v>
      </c>
      <c r="EK31" s="1">
        <f>PLANEL_GerMed_Trim!EK17</f>
        <v>87546.760324000003</v>
      </c>
      <c r="EL31" s="1">
        <f>PLANEL_GerMed_Trim!EL17</f>
        <v>72271.986646000005</v>
      </c>
      <c r="EM31" s="1">
        <f>PLANEL_GerMed_Trim!EM17</f>
        <v>55284.082592999999</v>
      </c>
      <c r="EN31" s="1">
        <f>PLANEL_GerMed_Trim!EN17</f>
        <v>66579.407974000002</v>
      </c>
      <c r="EO31" s="1">
        <f>PLANEL_GerMed_Trim!EO17</f>
        <v>88192.504324000009</v>
      </c>
      <c r="EP31" s="1">
        <f>PLANEL_GerMed_Trim!EP17</f>
        <v>72802.664556000003</v>
      </c>
    </row>
    <row r="32" spans="2:146" x14ac:dyDescent="0.25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0.3547541708828148</v>
      </c>
      <c r="AF32" s="33">
        <f t="shared" si="15"/>
        <v>0.42200102716819843</v>
      </c>
      <c r="AG32" s="33">
        <f t="shared" si="15"/>
        <v>0.55651690421262523</v>
      </c>
      <c r="AH32" s="33">
        <f t="shared" si="15"/>
        <v>0.46243469867956244</v>
      </c>
      <c r="AI32" s="33">
        <f t="shared" si="15"/>
        <v>0.35461097520362772</v>
      </c>
      <c r="AJ32" s="33">
        <f t="shared" si="15"/>
        <v>0.42395069155093851</v>
      </c>
      <c r="AK32" s="33">
        <f t="shared" si="15"/>
        <v>0.56010272754162849</v>
      </c>
      <c r="AL32" s="33">
        <f t="shared" si="15"/>
        <v>0.46416575660813592</v>
      </c>
      <c r="AM32" s="33">
        <f t="shared" si="15"/>
        <v>0.35453923265973958</v>
      </c>
      <c r="AN32" s="33">
        <f t="shared" si="15"/>
        <v>0.42492749377096833</v>
      </c>
      <c r="AO32" s="33">
        <f t="shared" si="15"/>
        <v>0.56189926258473266</v>
      </c>
      <c r="AP32" s="33">
        <f t="shared" si="15"/>
        <v>0.4650330347610897</v>
      </c>
      <c r="AQ32" s="33">
        <f t="shared" si="15"/>
        <v>0.35445278102953692</v>
      </c>
      <c r="AR32" s="33">
        <f t="shared" si="15"/>
        <v>0.42610456580759826</v>
      </c>
      <c r="AS32" s="33">
        <f t="shared" si="15"/>
        <v>0.56406413398868582</v>
      </c>
      <c r="AT32" s="33">
        <f t="shared" si="15"/>
        <v>0.46607812728931686</v>
      </c>
      <c r="AU32" s="33">
        <f t="shared" si="15"/>
        <v>0.35443993690842052</v>
      </c>
      <c r="AV32" s="33">
        <f t="shared" si="15"/>
        <v>0.42627944374514959</v>
      </c>
      <c r="AW32" s="33">
        <f t="shared" si="15"/>
        <v>0.56438576933629769</v>
      </c>
      <c r="AX32" s="33">
        <f t="shared" si="15"/>
        <v>0.46623339704178718</v>
      </c>
      <c r="AY32" s="33">
        <f t="shared" si="15"/>
        <v>0.35440051861141947</v>
      </c>
      <c r="AZ32" s="33">
        <f t="shared" si="15"/>
        <v>0.42681613939465313</v>
      </c>
      <c r="BA32" s="33">
        <f t="shared" si="15"/>
        <v>0.56537286022701227</v>
      </c>
      <c r="BB32" s="33">
        <f t="shared" si="15"/>
        <v>0.46670991565584236</v>
      </c>
      <c r="BC32" s="33">
        <f t="shared" si="15"/>
        <v>0.35438592976700284</v>
      </c>
      <c r="BD32" s="33">
        <f t="shared" si="15"/>
        <v>0.42701477269815907</v>
      </c>
      <c r="BE32" s="33">
        <f t="shared" si="15"/>
        <v>0.56573818678833443</v>
      </c>
      <c r="BF32" s="33">
        <f t="shared" si="15"/>
        <v>0.46688627729651422</v>
      </c>
      <c r="BG32" s="33">
        <f t="shared" si="15"/>
        <v>0.35435845272703648</v>
      </c>
      <c r="BH32" s="33">
        <f t="shared" si="15"/>
        <v>0.4273888832093341</v>
      </c>
      <c r="BI32" s="33">
        <f t="shared" si="15"/>
        <v>0.56642625091044829</v>
      </c>
      <c r="BJ32" s="33">
        <f t="shared" si="15"/>
        <v>0.46721844044656363</v>
      </c>
      <c r="BK32" s="33">
        <f t="shared" si="15"/>
        <v>0.3543427986258384</v>
      </c>
      <c r="BL32" s="33">
        <f t="shared" si="15"/>
        <v>0.42760201966008898</v>
      </c>
      <c r="BM32" s="33">
        <f t="shared" si="15"/>
        <v>0.56681825151945975</v>
      </c>
      <c r="BN32" s="33">
        <f t="shared" si="15"/>
        <v>0.4674076789186144</v>
      </c>
      <c r="BO32" s="33">
        <f t="shared" si="15"/>
        <v>0.35433066235474503</v>
      </c>
      <c r="BP32" s="33">
        <f t="shared" ref="BP32:EA32" si="16">BP31/BP17</f>
        <v>0.42776725971889046</v>
      </c>
      <c r="BQ32" s="33">
        <f t="shared" si="16"/>
        <v>0.56712216108475988</v>
      </c>
      <c r="BR32" s="33">
        <f t="shared" si="16"/>
        <v>0.46755439140655397</v>
      </c>
      <c r="BS32" s="33">
        <f t="shared" si="16"/>
        <v>0.35429327027950025</v>
      </c>
      <c r="BT32" s="33">
        <f t="shared" si="16"/>
        <v>0.42827636659579049</v>
      </c>
      <c r="BU32" s="33">
        <f t="shared" si="16"/>
        <v>0.56805851067340118</v>
      </c>
      <c r="BV32" s="33">
        <f t="shared" si="16"/>
        <v>0.46800641460348036</v>
      </c>
      <c r="BW32" s="33">
        <f t="shared" si="16"/>
        <v>0.35427001828318155</v>
      </c>
      <c r="BX32" s="33">
        <f t="shared" si="16"/>
        <v>0.4285929517408178</v>
      </c>
      <c r="BY32" s="33">
        <f t="shared" si="16"/>
        <v>0.56864077413573566</v>
      </c>
      <c r="BZ32" s="33">
        <f t="shared" si="16"/>
        <v>0.46828750259132701</v>
      </c>
      <c r="CA32" s="33">
        <f t="shared" si="16"/>
        <v>0.35424368098018549</v>
      </c>
      <c r="CB32" s="33">
        <f t="shared" si="16"/>
        <v>0.42895154460417317</v>
      </c>
      <c r="CC32" s="33">
        <f t="shared" si="16"/>
        <v>0.56930029837365792</v>
      </c>
      <c r="CD32" s="33">
        <f t="shared" si="16"/>
        <v>0.46860588824804417</v>
      </c>
      <c r="CE32" s="33">
        <f t="shared" si="16"/>
        <v>0.35419871523597368</v>
      </c>
      <c r="CF32" s="33">
        <f t="shared" si="16"/>
        <v>0.42956377101704518</v>
      </c>
      <c r="CG32" s="33">
        <f t="shared" si="16"/>
        <v>0.57042630539099104</v>
      </c>
      <c r="CH32" s="33">
        <f t="shared" si="16"/>
        <v>0.46914946871753493</v>
      </c>
      <c r="CI32" s="33">
        <f t="shared" si="16"/>
        <v>0.35419274109017906</v>
      </c>
      <c r="CJ32" s="33">
        <f t="shared" si="16"/>
        <v>0.42964511099395392</v>
      </c>
      <c r="CK32" s="33">
        <f t="shared" si="16"/>
        <v>0.57057590571619887</v>
      </c>
      <c r="CL32" s="33">
        <f t="shared" si="16"/>
        <v>0.46922168826294641</v>
      </c>
      <c r="CM32" s="33">
        <f t="shared" si="16"/>
        <v>0.35417357199135358</v>
      </c>
      <c r="CN32" s="33">
        <f t="shared" si="16"/>
        <v>0.42990610511461552</v>
      </c>
      <c r="CO32" s="33">
        <f t="shared" si="16"/>
        <v>0.57105592633745417</v>
      </c>
      <c r="CP32" s="33">
        <f t="shared" si="16"/>
        <v>0.469453418533536</v>
      </c>
      <c r="CQ32" s="33">
        <f t="shared" si="16"/>
        <v>0.35422878679242836</v>
      </c>
      <c r="CR32" s="33">
        <f t="shared" si="16"/>
        <v>0.42915433469987518</v>
      </c>
      <c r="CS32" s="33">
        <f t="shared" si="16"/>
        <v>0.56967326980460375</v>
      </c>
      <c r="CT32" s="33">
        <f t="shared" si="16"/>
        <v>0.46878594041649724</v>
      </c>
      <c r="CU32" s="33">
        <f t="shared" si="16"/>
        <v>0.35452317213897439</v>
      </c>
      <c r="CV32" s="33">
        <f t="shared" si="16"/>
        <v>0.42514616444475339</v>
      </c>
      <c r="CW32" s="33">
        <f t="shared" si="16"/>
        <v>0.56230144176834618</v>
      </c>
      <c r="CX32" s="33">
        <f t="shared" si="16"/>
        <v>0.46522718690512216</v>
      </c>
      <c r="CY32" s="33">
        <f t="shared" si="16"/>
        <v>0.35448882294712503</v>
      </c>
      <c r="CZ32" s="33">
        <f t="shared" si="16"/>
        <v>0.42561384191966911</v>
      </c>
      <c r="DA32" s="33">
        <f t="shared" si="16"/>
        <v>0.56316159434217306</v>
      </c>
      <c r="DB32" s="33">
        <f t="shared" si="16"/>
        <v>0.4656424259791816</v>
      </c>
      <c r="DC32" s="33">
        <f t="shared" si="16"/>
        <v>0.35448181994676664</v>
      </c>
      <c r="DD32" s="33">
        <f t="shared" si="16"/>
        <v>0.42570919052146766</v>
      </c>
      <c r="DE32" s="33">
        <f t="shared" si="16"/>
        <v>0.56333695951167306</v>
      </c>
      <c r="DF32" s="33">
        <f t="shared" si="16"/>
        <v>0.46572708359477633</v>
      </c>
      <c r="DG32" s="33">
        <f t="shared" si="16"/>
        <v>0.35447539401095357</v>
      </c>
      <c r="DH32" s="33">
        <f t="shared" si="16"/>
        <v>0.42579668200708726</v>
      </c>
      <c r="DI32" s="33">
        <f t="shared" si="16"/>
        <v>0.56349787388958894</v>
      </c>
      <c r="DJ32" s="33">
        <f t="shared" si="16"/>
        <v>0.46580476507863094</v>
      </c>
      <c r="DK32" s="33">
        <f t="shared" si="16"/>
        <v>0.35446351689348798</v>
      </c>
      <c r="DL32" s="33">
        <f t="shared" si="16"/>
        <v>0.42595839351310344</v>
      </c>
      <c r="DM32" s="33">
        <f t="shared" si="16"/>
        <v>0.56379529377382898</v>
      </c>
      <c r="DN32" s="33">
        <f t="shared" si="16"/>
        <v>0.46594834466771778</v>
      </c>
      <c r="DO32" s="33">
        <f t="shared" si="16"/>
        <v>0.35445314812444917</v>
      </c>
      <c r="DP32" s="33">
        <f t="shared" si="16"/>
        <v>0.42609956828781842</v>
      </c>
      <c r="DQ32" s="33">
        <f t="shared" si="16"/>
        <v>0.56405494243511722</v>
      </c>
      <c r="DR32" s="33">
        <f t="shared" si="16"/>
        <v>0.46607369017499772</v>
      </c>
      <c r="DS32" s="33">
        <f t="shared" si="16"/>
        <v>0.35444075647000023</v>
      </c>
      <c r="DT32" s="33">
        <f t="shared" si="16"/>
        <v>0.42626828577981213</v>
      </c>
      <c r="DU32" s="33">
        <f t="shared" si="16"/>
        <v>0.5643652477306349</v>
      </c>
      <c r="DV32" s="33">
        <f t="shared" si="16"/>
        <v>0.46622349018937193</v>
      </c>
      <c r="DW32" s="33">
        <f t="shared" si="16"/>
        <v>0.35442975877731459</v>
      </c>
      <c r="DX32" s="33">
        <f t="shared" si="16"/>
        <v>0.42641802286737035</v>
      </c>
      <c r="DY32" s="33">
        <f t="shared" si="16"/>
        <v>0.56464064422526683</v>
      </c>
      <c r="DZ32" s="33">
        <f t="shared" si="16"/>
        <v>0.4663564380447337</v>
      </c>
      <c r="EA32" s="33">
        <f t="shared" si="16"/>
        <v>0.35442053323270079</v>
      </c>
      <c r="EB32" s="33">
        <f t="shared" ref="EB32:EP32" si="17">EB31/EB17</f>
        <v>0.42654363302315462</v>
      </c>
      <c r="EC32" s="33">
        <f t="shared" si="17"/>
        <v>0.56487166641985809</v>
      </c>
      <c r="ED32" s="33">
        <f t="shared" si="17"/>
        <v>0.46646796407161101</v>
      </c>
      <c r="EE32" s="33">
        <f t="shared" si="17"/>
        <v>0.35441117555681512</v>
      </c>
      <c r="EF32" s="33">
        <f t="shared" si="17"/>
        <v>0.42667104043146448</v>
      </c>
      <c r="EG32" s="33">
        <f t="shared" si="17"/>
        <v>0.56510599422742502</v>
      </c>
      <c r="EH32" s="33">
        <f t="shared" si="17"/>
        <v>0.46658108592571501</v>
      </c>
      <c r="EI32" s="33">
        <f t="shared" si="17"/>
        <v>0.35440275249092834</v>
      </c>
      <c r="EJ32" s="33">
        <f t="shared" si="17"/>
        <v>0.42678572417245009</v>
      </c>
      <c r="EK32" s="33">
        <f t="shared" si="17"/>
        <v>0.56531692061077332</v>
      </c>
      <c r="EL32" s="33">
        <f t="shared" si="17"/>
        <v>0.466682910777445</v>
      </c>
      <c r="EM32" s="33">
        <f t="shared" si="17"/>
        <v>0.3544009604218703</v>
      </c>
      <c r="EN32" s="33">
        <f t="shared" si="17"/>
        <v>0.42681012370263705</v>
      </c>
      <c r="EO32" s="33">
        <f t="shared" si="17"/>
        <v>0.56536179617084004</v>
      </c>
      <c r="EP32" s="33">
        <f t="shared" si="17"/>
        <v>0.46670457444082813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3323.90418</v>
      </c>
      <c r="N5" s="41">
        <v>3541.608416</v>
      </c>
      <c r="O5" s="41">
        <v>3541.608416</v>
      </c>
      <c r="P5" s="41">
        <v>1520.6164289999999</v>
      </c>
      <c r="Q5" s="41">
        <v>1520.6164289999999</v>
      </c>
      <c r="R5" s="41">
        <v>1520.6164289999999</v>
      </c>
      <c r="S5" s="41">
        <v>1520.6164289999999</v>
      </c>
      <c r="T5" s="41">
        <v>1520.6164289999999</v>
      </c>
      <c r="U5" s="41">
        <v>1520.6164289999999</v>
      </c>
      <c r="V5" s="41">
        <v>1520.6164289999999</v>
      </c>
      <c r="W5" s="41">
        <v>596.6956844</v>
      </c>
      <c r="X5" s="41">
        <v>596.6956844</v>
      </c>
      <c r="Y5" s="41">
        <v>596.6956844</v>
      </c>
      <c r="Z5" s="41">
        <v>596.6956844</v>
      </c>
      <c r="AA5" s="41">
        <v>596.6956844</v>
      </c>
      <c r="AB5" s="41">
        <v>340.72121370000002</v>
      </c>
      <c r="AC5" s="41">
        <v>340.72121370000002</v>
      </c>
      <c r="AD5" s="41">
        <v>340.72121370000002</v>
      </c>
      <c r="AE5" s="41">
        <v>340.72121370000002</v>
      </c>
      <c r="AF5" s="41">
        <v>340.72121370000002</v>
      </c>
      <c r="AG5" s="41">
        <v>340.72121370000002</v>
      </c>
      <c r="AH5" s="41">
        <v>340.72121370000002</v>
      </c>
      <c r="AI5" s="41">
        <v>340.72121370000002</v>
      </c>
      <c r="AJ5" s="41">
        <v>340.72121370000002</v>
      </c>
      <c r="AK5" s="41">
        <v>340.72121370000002</v>
      </c>
      <c r="AL5" s="41">
        <v>340.72121370000002</v>
      </c>
      <c r="AM5" s="41">
        <v>340.72121370000002</v>
      </c>
      <c r="AN5" s="41">
        <v>340.72121370000002</v>
      </c>
      <c r="AO5" s="41">
        <v>340.72121370000002</v>
      </c>
      <c r="AP5" s="41">
        <v>340.72121370000002</v>
      </c>
    </row>
    <row r="6" spans="1:42" x14ac:dyDescent="0.25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4159.8699489999999</v>
      </c>
      <c r="N16" s="41">
        <v>4377.5741840000001</v>
      </c>
      <c r="O16" s="41">
        <v>4377.5741840000001</v>
      </c>
      <c r="P16" s="41">
        <v>1884.2853359999999</v>
      </c>
      <c r="Q16" s="41">
        <v>1884.2853359999999</v>
      </c>
      <c r="R16" s="41">
        <v>1884.2853359999999</v>
      </c>
      <c r="S16" s="41">
        <v>1884.2853359999999</v>
      </c>
      <c r="T16" s="41">
        <v>1884.2853359999999</v>
      </c>
      <c r="U16" s="41">
        <v>1884.2853359999999</v>
      </c>
      <c r="V16" s="41">
        <v>1884.2853359999999</v>
      </c>
      <c r="W16" s="41">
        <v>725.86424929999998</v>
      </c>
      <c r="X16" s="41">
        <v>725.86424929999998</v>
      </c>
      <c r="Y16" s="41">
        <v>725.86424929999998</v>
      </c>
      <c r="Z16" s="41">
        <v>725.86424929999998</v>
      </c>
      <c r="AA16" s="41">
        <v>725.86424929999998</v>
      </c>
      <c r="AB16" s="41">
        <v>340.72121370000002</v>
      </c>
      <c r="AC16" s="41">
        <v>340.72121370000002</v>
      </c>
      <c r="AD16" s="41">
        <v>340.72121370000002</v>
      </c>
      <c r="AE16" s="41">
        <v>340.72121370000002</v>
      </c>
      <c r="AF16" s="41">
        <v>340.72121370000002</v>
      </c>
      <c r="AG16" s="41">
        <v>340.72121370000002</v>
      </c>
      <c r="AH16" s="41">
        <v>340.72121370000002</v>
      </c>
      <c r="AI16" s="41">
        <v>340.72121370000002</v>
      </c>
      <c r="AJ16" s="41">
        <v>340.72121370000002</v>
      </c>
      <c r="AK16" s="41">
        <v>340.72121370000002</v>
      </c>
      <c r="AL16" s="41">
        <v>340.72121370000002</v>
      </c>
      <c r="AM16" s="41">
        <v>340.72121370000002</v>
      </c>
      <c r="AN16" s="41">
        <v>340.72121370000002</v>
      </c>
      <c r="AO16" s="41">
        <v>340.72121370000002</v>
      </c>
      <c r="AP16" s="41">
        <v>340.72121370000002</v>
      </c>
    </row>
    <row r="17" spans="2:42" x14ac:dyDescent="0.25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38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39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156.36729969999999</v>
      </c>
      <c r="O32" s="41">
        <v>78.183649849999995</v>
      </c>
      <c r="P32" s="41">
        <v>78.183649849999995</v>
      </c>
      <c r="Q32" s="41">
        <v>78.183649849999995</v>
      </c>
      <c r="R32" s="41">
        <v>143.1767553</v>
      </c>
      <c r="S32" s="41">
        <v>156.36729969999999</v>
      </c>
      <c r="T32" s="41">
        <v>156.36729969999999</v>
      </c>
      <c r="U32" s="41">
        <v>134.59630519999999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388.52762810000002</v>
      </c>
      <c r="O40" s="41">
        <v>310.3439783</v>
      </c>
      <c r="P40" s="41">
        <v>310.3439783</v>
      </c>
      <c r="Q40" s="41">
        <v>310.3439783</v>
      </c>
      <c r="R40" s="41">
        <v>375.33708369999999</v>
      </c>
      <c r="S40" s="41">
        <v>388.52762810000002</v>
      </c>
      <c r="T40" s="41">
        <v>388.52762810000002</v>
      </c>
      <c r="U40" s="41">
        <v>366.75663359999999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761</v>
      </c>
      <c r="C54" s="42" t="s">
        <v>37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1056.1279050000001</v>
      </c>
      <c r="N54" s="41">
        <v>1103.11799</v>
      </c>
      <c r="O54" s="41">
        <v>1102.4371759999999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761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1056.1279050000001</v>
      </c>
      <c r="N64" s="41">
        <v>1103.11799</v>
      </c>
      <c r="O64" s="41">
        <v>1102.4371759999999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763</v>
      </c>
      <c r="C101" s="42" t="s">
        <v>36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2117.1401070000002</v>
      </c>
      <c r="N101" s="41">
        <v>2178.1659289999998</v>
      </c>
      <c r="O101" s="41">
        <v>2046.3008339999999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763</v>
      </c>
      <c r="C102" s="42" t="s">
        <v>37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>
        <v>282.73981559999999</v>
      </c>
      <c r="O102" s="41">
        <v>282.73981559999999</v>
      </c>
      <c r="P102" s="41">
        <v>287.9180308</v>
      </c>
      <c r="Q102" s="41">
        <v>287.9180308</v>
      </c>
      <c r="R102" s="41">
        <v>379.8769011</v>
      </c>
      <c r="S102" s="41">
        <v>656.98250619999999</v>
      </c>
      <c r="T102" s="41">
        <v>663.68578090000005</v>
      </c>
      <c r="U102" s="41">
        <v>663.68578090000005</v>
      </c>
      <c r="V102" s="41">
        <v>663.68578090000005</v>
      </c>
      <c r="W102" s="41">
        <v>663.68578090000005</v>
      </c>
      <c r="X102" s="41">
        <v>663.68578090000005</v>
      </c>
      <c r="Y102" s="41">
        <v>663.68578090000005</v>
      </c>
      <c r="Z102" s="41">
        <v>663.68578090000005</v>
      </c>
      <c r="AA102" s="41">
        <v>663.68578090000005</v>
      </c>
      <c r="AB102" s="41">
        <v>663.68578090000005</v>
      </c>
      <c r="AC102" s="41">
        <v>663.68578090000005</v>
      </c>
      <c r="AD102" s="41">
        <v>581.55495689999998</v>
      </c>
      <c r="AE102" s="41">
        <v>663.68578090000005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763</v>
      </c>
      <c r="C103" s="42" t="s">
        <v>38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1807.0611389999999</v>
      </c>
      <c r="N103" s="41">
        <v>1464.117841</v>
      </c>
      <c r="O103" s="41">
        <v>1477.798438</v>
      </c>
      <c r="P103" s="41">
        <v>1236.452961</v>
      </c>
      <c r="Q103" s="41">
        <v>897.36581179999996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1039.0222610000001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897.36581179999996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763</v>
      </c>
      <c r="C104" s="42" t="s">
        <v>39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1009.649231</v>
      </c>
      <c r="O104" s="41">
        <v>921.65135829999997</v>
      </c>
      <c r="P104" s="41">
        <v>1065.5020159999999</v>
      </c>
      <c r="Q104" s="41">
        <v>1071.531246</v>
      </c>
      <c r="R104" s="41">
        <v>1071.531246</v>
      </c>
      <c r="S104" s="41">
        <v>1147.425111</v>
      </c>
      <c r="T104" s="41">
        <v>1050.0527340000001</v>
      </c>
      <c r="U104" s="41">
        <v>968.59301370000003</v>
      </c>
      <c r="V104" s="41">
        <v>957.80620399999998</v>
      </c>
      <c r="W104" s="41">
        <v>584.68464110000002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763</v>
      </c>
      <c r="C107" s="42" t="s">
        <v>42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566.96130419999997</v>
      </c>
      <c r="K107" s="41">
        <v>638.59818710000002</v>
      </c>
      <c r="L107" s="41">
        <v>646.46067349999998</v>
      </c>
      <c r="M107" s="41">
        <v>674.42754330000002</v>
      </c>
      <c r="N107" s="41">
        <v>828.63108490000002</v>
      </c>
      <c r="O107" s="41">
        <v>810.07858280000005</v>
      </c>
      <c r="P107" s="41">
        <v>836.02649199999996</v>
      </c>
      <c r="Q107" s="41">
        <v>863.64367059999995</v>
      </c>
      <c r="R107" s="41">
        <v>883.91549420000001</v>
      </c>
      <c r="S107" s="41">
        <v>940.95641149999994</v>
      </c>
      <c r="T107" s="41">
        <v>961.91063210000004</v>
      </c>
      <c r="U107" s="41">
        <v>994.05051130000004</v>
      </c>
      <c r="V107" s="41">
        <v>922.66989450000005</v>
      </c>
      <c r="W107" s="41">
        <v>672.12070449999999</v>
      </c>
      <c r="X107" s="41">
        <v>735.38256860000001</v>
      </c>
      <c r="Y107" s="41">
        <v>735.38256860000001</v>
      </c>
      <c r="Z107" s="41">
        <v>693.41035399999998</v>
      </c>
      <c r="AA107" s="41">
        <v>735.38256860000001</v>
      </c>
      <c r="AB107" s="41">
        <v>735.38256860000001</v>
      </c>
      <c r="AC107" s="41">
        <v>276.20922109999998</v>
      </c>
      <c r="AD107" s="41">
        <v>276.20922109999998</v>
      </c>
      <c r="AE107" s="41">
        <v>276.20922109999998</v>
      </c>
      <c r="AF107" s="41">
        <v>187.89773289999999</v>
      </c>
      <c r="AG107" s="41">
        <v>212.46556079999999</v>
      </c>
      <c r="AH107" s="41">
        <v>244.8987497</v>
      </c>
      <c r="AI107" s="41">
        <v>16.339468910000001</v>
      </c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763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4242.6901690000004</v>
      </c>
      <c r="I112" s="41">
        <v>4270.5691390000002</v>
      </c>
      <c r="J112" s="41">
        <v>3970.2461400000002</v>
      </c>
      <c r="K112" s="41">
        <v>4200.7032280000003</v>
      </c>
      <c r="L112" s="41">
        <v>4970.6815969999998</v>
      </c>
      <c r="M112" s="41">
        <v>5575.2356950000003</v>
      </c>
      <c r="N112" s="41">
        <v>5763.3039010000002</v>
      </c>
      <c r="O112" s="41">
        <v>5538.5690299999997</v>
      </c>
      <c r="P112" s="41">
        <v>5283.4308410000003</v>
      </c>
      <c r="Q112" s="41">
        <v>3630.3866379999999</v>
      </c>
      <c r="R112" s="41">
        <v>3616.2945909999999</v>
      </c>
      <c r="S112" s="41">
        <v>4087.3582999999999</v>
      </c>
      <c r="T112" s="41">
        <v>4017.643419</v>
      </c>
      <c r="U112" s="41">
        <v>3907.300256</v>
      </c>
      <c r="V112" s="41">
        <v>3970.0484780000002</v>
      </c>
      <c r="W112" s="41">
        <v>3266.0161149999999</v>
      </c>
      <c r="X112" s="41">
        <v>3329.277979</v>
      </c>
      <c r="Y112" s="41">
        <v>3329.277979</v>
      </c>
      <c r="Z112" s="41">
        <v>2543.8551729999999</v>
      </c>
      <c r="AA112" s="41">
        <v>2585.8273869999998</v>
      </c>
      <c r="AB112" s="41">
        <v>2585.8273869999998</v>
      </c>
      <c r="AC112" s="41">
        <v>2126.6540399999999</v>
      </c>
      <c r="AD112" s="41">
        <v>1901.4806470000001</v>
      </c>
      <c r="AE112" s="41">
        <v>2110.3580400000001</v>
      </c>
      <c r="AF112" s="41">
        <v>1212.059002</v>
      </c>
      <c r="AG112" s="41">
        <v>356.31621810000001</v>
      </c>
      <c r="AH112" s="41">
        <v>388.74940700000002</v>
      </c>
      <c r="AI112" s="41">
        <v>160.19012620000001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893.0908541</v>
      </c>
      <c r="AK113" s="41">
        <v>1205.5774349999999</v>
      </c>
      <c r="AL113" s="41">
        <v>1498.591191</v>
      </c>
      <c r="AM113" s="41">
        <v>1708.5820189999999</v>
      </c>
      <c r="AN113" s="41">
        <v>1951.0244</v>
      </c>
      <c r="AO113" s="41">
        <v>2316.43986</v>
      </c>
      <c r="AP113" s="41">
        <v>3168.108029</v>
      </c>
    </row>
    <row r="114" spans="1:42" x14ac:dyDescent="0.25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270.02939459999999</v>
      </c>
      <c r="AK115" s="41">
        <v>270.02939459999999</v>
      </c>
      <c r="AL115" s="41">
        <v>270.02939459999999</v>
      </c>
      <c r="AM115" s="41">
        <v>270.02939459999999</v>
      </c>
      <c r="AN115" s="41">
        <v>270.02939459999999</v>
      </c>
      <c r="AO115" s="41">
        <v>270.02939459999999</v>
      </c>
      <c r="AP115" s="41">
        <v>509.14697389999998</v>
      </c>
    </row>
    <row r="116" spans="1:42" x14ac:dyDescent="0.25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1163.1202490000001</v>
      </c>
      <c r="AK124" s="41">
        <v>1475.6068299999999</v>
      </c>
      <c r="AL124" s="41">
        <v>1768.6205849999999</v>
      </c>
      <c r="AM124" s="41">
        <v>1978.611414</v>
      </c>
      <c r="AN124" s="41">
        <v>2221.0537949999998</v>
      </c>
      <c r="AO124" s="41">
        <v>2586.469255</v>
      </c>
      <c r="AP124" s="41">
        <v>3677.2550030000002</v>
      </c>
    </row>
    <row r="125" spans="1:42" x14ac:dyDescent="0.25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340.26524769999997</v>
      </c>
      <c r="Y125" s="41">
        <v>380.17296349999998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2027.589138</v>
      </c>
      <c r="AE125" s="41">
        <v>2333.346086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2661.210744</v>
      </c>
      <c r="AP125" s="41">
        <v>2853.9623000000001</v>
      </c>
    </row>
    <row r="126" spans="1:42" x14ac:dyDescent="0.25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225.0244955</v>
      </c>
      <c r="AA127" s="41">
        <v>225.0244955</v>
      </c>
      <c r="AB127" s="41">
        <v>340.08938640000002</v>
      </c>
      <c r="AC127" s="41">
        <v>603.54265859999998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430.27504590000001</v>
      </c>
      <c r="Y136" s="41">
        <v>515.18766070000004</v>
      </c>
      <c r="Z136" s="41">
        <v>1238.8190649999999</v>
      </c>
      <c r="AA136" s="41">
        <v>1492.267707</v>
      </c>
      <c r="AB136" s="41">
        <v>1860.78124</v>
      </c>
      <c r="AC136" s="41">
        <v>2377.6831550000002</v>
      </c>
      <c r="AD136" s="41">
        <v>2747.667524</v>
      </c>
      <c r="AE136" s="41">
        <v>3143.4342689999999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3561.3087260000002</v>
      </c>
      <c r="AP136" s="41">
        <v>3754.0602819999999</v>
      </c>
    </row>
    <row r="137" spans="1:42" x14ac:dyDescent="0.25">
      <c r="B137" s="40" t="s">
        <v>20</v>
      </c>
      <c r="C137" s="42" t="s">
        <v>36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325.937072</v>
      </c>
      <c r="N137" s="41">
        <v>346.50175949999999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164.35824650000001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20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20</v>
      </c>
      <c r="C139" s="42" t="s">
        <v>38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20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20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20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20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20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20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20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20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20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367.83741170000002</v>
      </c>
      <c r="N148" s="41">
        <v>388.40209920000001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164.35824650000001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21</v>
      </c>
      <c r="C149" s="42" t="s">
        <v>36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1679.8720659999999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3000.5461679999999</v>
      </c>
      <c r="U149" s="41">
        <v>3006.5837190000002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21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1679.8720659999999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3000.5461679999999</v>
      </c>
      <c r="U160" s="41">
        <v>3006.5837190000002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22</v>
      </c>
      <c r="C161" s="42" t="s">
        <v>36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>
        <v>40.236347379999998</v>
      </c>
      <c r="N161" s="41">
        <v>40.236347379999998</v>
      </c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22</v>
      </c>
      <c r="C163" s="42" t="s">
        <v>38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>
        <v>17.16623525</v>
      </c>
      <c r="N163" s="41">
        <v>41.317421760000002</v>
      </c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22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57.402582629999998</v>
      </c>
      <c r="N172" s="41">
        <v>81.553769149999994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23</v>
      </c>
      <c r="C173" s="42" t="s">
        <v>36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23</v>
      </c>
      <c r="C175" s="42" t="s">
        <v>38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23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36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20049.082760000001</v>
      </c>
      <c r="S233" s="41">
        <v>20130.335729999999</v>
      </c>
      <c r="T233" s="41">
        <v>20640.356619999999</v>
      </c>
      <c r="U233" s="41">
        <v>21284.17902</v>
      </c>
      <c r="V233" s="41">
        <v>21193.62571</v>
      </c>
      <c r="W233" s="41">
        <v>21391.086459999999</v>
      </c>
      <c r="X233" s="41">
        <v>21083.381300000001</v>
      </c>
      <c r="Y233" s="41">
        <v>21376.511050000001</v>
      </c>
      <c r="Z233" s="41">
        <v>21438.531800000001</v>
      </c>
      <c r="AA233" s="41">
        <v>21279.050879999999</v>
      </c>
      <c r="AB233" s="41">
        <v>21392.067760000002</v>
      </c>
      <c r="AC233" s="41">
        <v>21392.73443</v>
      </c>
      <c r="AD233" s="41">
        <v>21438.531800000001</v>
      </c>
      <c r="AE233" s="41">
        <v>21457.150740000001</v>
      </c>
      <c r="AF233" s="41">
        <v>21359.848170000001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37</v>
      </c>
      <c r="D234" s="41">
        <v>7868.2101860000002</v>
      </c>
      <c r="E234" s="41">
        <v>7694.004492</v>
      </c>
      <c r="F234" s="41">
        <v>7625.6807550000003</v>
      </c>
      <c r="G234" s="41">
        <v>7868.2101860000002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8334.8661470000006</v>
      </c>
      <c r="P234" s="41">
        <v>8419.2280489999994</v>
      </c>
      <c r="Q234" s="41">
        <v>8445.8599610000001</v>
      </c>
      <c r="R234" s="41">
        <v>8777.0842159999993</v>
      </c>
      <c r="S234" s="41">
        <v>8673.3864900000008</v>
      </c>
      <c r="T234" s="41">
        <v>9581.2169190000004</v>
      </c>
      <c r="U234" s="41">
        <v>9992.4887230000004</v>
      </c>
      <c r="V234" s="41">
        <v>9992.4887230000004</v>
      </c>
      <c r="W234" s="41">
        <v>9879.2287030000007</v>
      </c>
      <c r="X234" s="41">
        <v>9893.217412</v>
      </c>
      <c r="Y234" s="41">
        <v>9992.4887230000004</v>
      </c>
      <c r="Z234" s="41">
        <v>9992.4887230000004</v>
      </c>
      <c r="AA234" s="41">
        <v>9992.4887230000004</v>
      </c>
      <c r="AB234" s="41">
        <v>9992.4887230000004</v>
      </c>
      <c r="AC234" s="41">
        <v>9986.9591149999997</v>
      </c>
      <c r="AD234" s="41">
        <v>9992.4887230000004</v>
      </c>
      <c r="AE234" s="41">
        <v>9992.4887230000004</v>
      </c>
      <c r="AF234" s="41">
        <v>9723.2291380000006</v>
      </c>
      <c r="AG234" s="41">
        <v>9992.4887230000004</v>
      </c>
      <c r="AH234" s="41">
        <v>9988.3508779999993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38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4806.3514420000001</v>
      </c>
      <c r="J235" s="41">
        <v>3843.3162400000001</v>
      </c>
      <c r="K235" s="41">
        <v>4111.7904200000003</v>
      </c>
      <c r="L235" s="41">
        <v>5200.582539</v>
      </c>
      <c r="M235" s="41">
        <v>4909.881601</v>
      </c>
      <c r="N235" s="41">
        <v>5200.582539</v>
      </c>
      <c r="O235" s="41">
        <v>4938.0691319999996</v>
      </c>
      <c r="P235" s="41">
        <v>4110.2403340000001</v>
      </c>
      <c r="Q235" s="41">
        <v>5200.582539</v>
      </c>
      <c r="R235" s="41">
        <v>5200.582539</v>
      </c>
      <c r="S235" s="41">
        <v>4986.9135249999999</v>
      </c>
      <c r="T235" s="41">
        <v>5315.2451080000001</v>
      </c>
      <c r="U235" s="41">
        <v>4609.2928089999996</v>
      </c>
      <c r="V235" s="41">
        <v>5448.7398819999999</v>
      </c>
      <c r="W235" s="41">
        <v>5468.6354799999999</v>
      </c>
      <c r="X235" s="41">
        <v>5438.3990389999999</v>
      </c>
      <c r="Y235" s="41">
        <v>5230.5513730000002</v>
      </c>
      <c r="Z235" s="41">
        <v>4928.3535629999997</v>
      </c>
      <c r="AA235" s="41">
        <v>5438.3990389999999</v>
      </c>
      <c r="AB235" s="41">
        <v>5438.3990389999999</v>
      </c>
      <c r="AC235" s="41">
        <v>5449.7118819999996</v>
      </c>
      <c r="AD235" s="41">
        <v>5523.8027160000001</v>
      </c>
      <c r="AE235" s="41">
        <v>5503.0491860000002</v>
      </c>
      <c r="AF235" s="41">
        <v>4880.786529</v>
      </c>
      <c r="AG235" s="41">
        <v>5166.8391970000002</v>
      </c>
      <c r="AH235" s="41">
        <v>5358.2867459999998</v>
      </c>
      <c r="AI235" s="41">
        <v>5239.1868039999999</v>
      </c>
      <c r="AJ235" s="41">
        <v>5145.008527</v>
      </c>
      <c r="AK235" s="41">
        <v>4957.6247569999996</v>
      </c>
      <c r="AL235" s="41">
        <v>4744.6326760000002</v>
      </c>
      <c r="AM235" s="41">
        <v>4583.0906750000004</v>
      </c>
      <c r="AN235" s="41">
        <v>4407.52225</v>
      </c>
      <c r="AO235" s="41">
        <v>4051.4568859999999</v>
      </c>
      <c r="AP235" s="41">
        <v>4051.7126699999999</v>
      </c>
    </row>
    <row r="236" spans="2:42" x14ac:dyDescent="0.25">
      <c r="B236" s="40" t="s">
        <v>1</v>
      </c>
      <c r="C236" s="42" t="s">
        <v>39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3901.4894949999998</v>
      </c>
      <c r="I236" s="41">
        <v>5240.4310919999998</v>
      </c>
      <c r="J236" s="41">
        <v>6060.1184160000003</v>
      </c>
      <c r="K236" s="41">
        <v>6124.8151440000001</v>
      </c>
      <c r="L236" s="41">
        <v>7299.7563650000002</v>
      </c>
      <c r="M236" s="41">
        <v>9529.3492810000007</v>
      </c>
      <c r="N236" s="41">
        <v>9469.0172390000007</v>
      </c>
      <c r="O236" s="41">
        <v>9824.2188719999995</v>
      </c>
      <c r="P236" s="41">
        <v>10101.715990000001</v>
      </c>
      <c r="Q236" s="41">
        <v>10015.30847</v>
      </c>
      <c r="R236" s="41">
        <v>9281.9644349999999</v>
      </c>
      <c r="S236" s="41">
        <v>9998.5082020000009</v>
      </c>
      <c r="T236" s="41">
        <v>9957.1701900000007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40</v>
      </c>
      <c r="D237" s="41">
        <v>8905.9849940000004</v>
      </c>
      <c r="E237" s="41">
        <v>9272.0776079999996</v>
      </c>
      <c r="F237" s="41">
        <v>8842.7802350000002</v>
      </c>
      <c r="G237" s="41">
        <v>9004.8675829999993</v>
      </c>
      <c r="H237" s="41">
        <v>8623.3830809999999</v>
      </c>
      <c r="I237" s="41">
        <v>8544.5506179999993</v>
      </c>
      <c r="J237" s="41">
        <v>7898.1584480000001</v>
      </c>
      <c r="K237" s="41">
        <v>7957.0484610000003</v>
      </c>
      <c r="L237" s="41">
        <v>7979.0972270000002</v>
      </c>
      <c r="M237" s="41">
        <v>8660.2981810000001</v>
      </c>
      <c r="N237" s="41">
        <v>8248.9673970000003</v>
      </c>
      <c r="O237" s="41">
        <v>9247.7143629999991</v>
      </c>
      <c r="P237" s="41">
        <v>9272.0776079999996</v>
      </c>
      <c r="Q237" s="41">
        <v>9272.0776079999996</v>
      </c>
      <c r="R237" s="41">
        <v>8730.0015530000001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1772.6588019999999</v>
      </c>
      <c r="I238" s="41">
        <v>1616.7000109999999</v>
      </c>
      <c r="J238" s="41">
        <v>973.14382330000001</v>
      </c>
      <c r="K238" s="41">
        <v>3486.983561</v>
      </c>
      <c r="L238" s="41">
        <v>2679.5153340000002</v>
      </c>
      <c r="M238" s="41">
        <v>3063.545396</v>
      </c>
      <c r="N238" s="41">
        <v>3153.1930830000001</v>
      </c>
      <c r="O238" s="41">
        <v>3570.1030209999999</v>
      </c>
      <c r="P238" s="41">
        <v>4369.9702619999998</v>
      </c>
      <c r="Q238" s="41">
        <v>3148.4829020000002</v>
      </c>
      <c r="R238" s="41">
        <v>4646.0225289999998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4544.1985050000003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42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57.091343139999999</v>
      </c>
      <c r="K239" s="41">
        <v>212.08334310000001</v>
      </c>
      <c r="L239" s="41">
        <v>251.6734902</v>
      </c>
      <c r="M239" s="41">
        <v>251.6734902</v>
      </c>
      <c r="N239" s="41">
        <v>251.6734902</v>
      </c>
      <c r="O239" s="41">
        <v>212.08334310000001</v>
      </c>
      <c r="P239" s="41">
        <v>128.0830958</v>
      </c>
      <c r="Q239" s="41">
        <v>218.80784840000001</v>
      </c>
      <c r="R239" s="41">
        <v>241.08136619999999</v>
      </c>
      <c r="S239" s="41">
        <v>412.91538639999999</v>
      </c>
      <c r="T239" s="41">
        <v>502.20496170000001</v>
      </c>
      <c r="U239" s="41">
        <v>644.63400030000003</v>
      </c>
      <c r="V239" s="41">
        <v>696.19742069999995</v>
      </c>
      <c r="W239" s="41">
        <v>759.43147499999998</v>
      </c>
      <c r="X239" s="41">
        <v>778.21299799999997</v>
      </c>
      <c r="Y239" s="41">
        <v>820.98395010000002</v>
      </c>
      <c r="Z239" s="41">
        <v>882.70915960000002</v>
      </c>
      <c r="AA239" s="41">
        <v>801.6694943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764.88107309999998</v>
      </c>
      <c r="AG239" s="41">
        <v>815.9356646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843.51970589999996</v>
      </c>
      <c r="X240" s="41">
        <v>1262.8030389999999</v>
      </c>
      <c r="Y240" s="41">
        <v>1090.0613840000001</v>
      </c>
      <c r="Z240" s="41">
        <v>1262.8030389999999</v>
      </c>
      <c r="AA240" s="41">
        <v>1261.308779</v>
      </c>
      <c r="AB240" s="41">
        <v>1262.8030389999999</v>
      </c>
      <c r="AC240" s="41">
        <v>843.51970589999996</v>
      </c>
      <c r="AD240" s="41">
        <v>1262.8030389999999</v>
      </c>
      <c r="AE240" s="41">
        <v>1239.2477120000001</v>
      </c>
      <c r="AF240" s="41">
        <v>1162.2810300000001</v>
      </c>
      <c r="AG240" s="41">
        <v>1260.9972310000001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/>
      <c r="K241" s="41"/>
      <c r="L241" s="41">
        <v>1043.01208</v>
      </c>
      <c r="M241" s="41">
        <v>575.84199020000005</v>
      </c>
      <c r="N241" s="41">
        <v>1848.1952060000001</v>
      </c>
      <c r="O241" s="41">
        <v>575.84199020000005</v>
      </c>
      <c r="P241" s="41">
        <v>575.84199020000005</v>
      </c>
      <c r="Q241" s="41">
        <v>1229.510415</v>
      </c>
      <c r="R241" s="41">
        <v>1474.1014620000001</v>
      </c>
      <c r="S241" s="41">
        <v>1302.915667</v>
      </c>
      <c r="T241" s="41">
        <v>1411.3700879999999</v>
      </c>
      <c r="U241" s="41">
        <v>1996.4457749999999</v>
      </c>
      <c r="V241" s="41">
        <v>1411.3700879999999</v>
      </c>
      <c r="W241" s="41">
        <v>1451.1662349999999</v>
      </c>
      <c r="X241" s="41">
        <v>1956.649627</v>
      </c>
      <c r="Y241" s="41">
        <v>1422.0773919999999</v>
      </c>
      <c r="Z241" s="41">
        <v>1996.4457749999999</v>
      </c>
      <c r="AA241" s="41">
        <v>1996.4457749999999</v>
      </c>
      <c r="AB241" s="41">
        <v>1411.3700879999999</v>
      </c>
      <c r="AC241" s="41">
        <v>1996.4457749999999</v>
      </c>
      <c r="AD241" s="41">
        <v>1569.8761480000001</v>
      </c>
      <c r="AE241" s="41">
        <v>1967.356931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45361.468840000001</v>
      </c>
      <c r="E244" s="41">
        <v>46094.92787</v>
      </c>
      <c r="F244" s="41">
        <v>45607.970229999999</v>
      </c>
      <c r="G244" s="41">
        <v>46081.654690000003</v>
      </c>
      <c r="H244" s="41">
        <v>46802.094149999997</v>
      </c>
      <c r="I244" s="41">
        <v>47452.946120000001</v>
      </c>
      <c r="J244" s="41">
        <v>46546.470710000001</v>
      </c>
      <c r="K244" s="41">
        <v>49924.592069999999</v>
      </c>
      <c r="L244" s="41">
        <v>52485.508170000001</v>
      </c>
      <c r="M244" s="41">
        <v>55022.461080000001</v>
      </c>
      <c r="N244" s="41">
        <v>56286.946530000001</v>
      </c>
      <c r="O244" s="41">
        <v>56639.070740000003</v>
      </c>
      <c r="P244" s="41">
        <v>56913.331209999997</v>
      </c>
      <c r="Q244" s="41">
        <v>57466.803619999999</v>
      </c>
      <c r="R244" s="41">
        <v>58399.920870000002</v>
      </c>
      <c r="S244" s="41">
        <v>59423.075129999997</v>
      </c>
      <c r="T244" s="41">
        <v>61325.664019999997</v>
      </c>
      <c r="U244" s="41">
        <v>62546.856460000003</v>
      </c>
      <c r="V244" s="41">
        <v>62762.237950000002</v>
      </c>
      <c r="W244" s="41">
        <v>63812.884189999997</v>
      </c>
      <c r="X244" s="41">
        <v>64432.479549999996</v>
      </c>
      <c r="Y244" s="41">
        <v>63952.49</v>
      </c>
      <c r="Z244" s="41">
        <v>64521.14819</v>
      </c>
      <c r="AA244" s="41">
        <v>64789.178820000001</v>
      </c>
      <c r="AB244" s="41">
        <v>64399.653939999997</v>
      </c>
      <c r="AC244" s="41">
        <v>64571.896200000003</v>
      </c>
      <c r="AD244" s="41">
        <v>64690.027719999998</v>
      </c>
      <c r="AE244" s="41">
        <v>65061.818590000003</v>
      </c>
      <c r="AF244" s="41">
        <v>63907.287839999997</v>
      </c>
      <c r="AG244" s="41">
        <v>64607.849439999998</v>
      </c>
      <c r="AH244" s="41">
        <v>64965.562469999997</v>
      </c>
      <c r="AI244" s="41">
        <v>64850.600380000003</v>
      </c>
      <c r="AJ244" s="41">
        <v>64756.422100000003</v>
      </c>
      <c r="AK244" s="41">
        <v>64569.038330000003</v>
      </c>
      <c r="AL244" s="41">
        <v>64356.046249999999</v>
      </c>
      <c r="AM244" s="41">
        <v>64194.504249999998</v>
      </c>
      <c r="AN244" s="41">
        <v>64018.935819999999</v>
      </c>
      <c r="AO244" s="41">
        <v>63662.870459999998</v>
      </c>
      <c r="AP244" s="41">
        <v>63703.434079999999</v>
      </c>
    </row>
    <row r="245" spans="2:42" x14ac:dyDescent="0.25">
      <c r="B245" s="40" t="s">
        <v>25</v>
      </c>
      <c r="C245" s="42" t="s">
        <v>36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1959.783259</v>
      </c>
      <c r="O245" s="41">
        <v>2648.3645000000001</v>
      </c>
      <c r="P245" s="41">
        <v>4000.9407849999998</v>
      </c>
      <c r="Q245" s="41">
        <v>4173.2139429999997</v>
      </c>
      <c r="R245" s="41">
        <v>4173.2139429999997</v>
      </c>
      <c r="S245" s="41">
        <v>4173.2139429999997</v>
      </c>
      <c r="T245" s="41">
        <v>4173.2139429999997</v>
      </c>
      <c r="U245" s="41">
        <v>4173.2139429999997</v>
      </c>
      <c r="V245" s="41">
        <v>3920.3549229999999</v>
      </c>
      <c r="W245" s="41">
        <v>4171.2804759999999</v>
      </c>
      <c r="X245" s="41">
        <v>3554.1030230000001</v>
      </c>
      <c r="Y245" s="41">
        <v>4173.2139429999997</v>
      </c>
      <c r="Z245" s="41">
        <v>3724.71522</v>
      </c>
      <c r="AA245" s="41">
        <v>3554.1030230000001</v>
      </c>
      <c r="AB245" s="41">
        <v>4145.0613380000004</v>
      </c>
      <c r="AC245" s="41">
        <v>4170.678817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25</v>
      </c>
      <c r="C246" s="42" t="s">
        <v>37</v>
      </c>
      <c r="D246" s="41">
        <v>838.42159800000002</v>
      </c>
      <c r="E246" s="41">
        <v>838.42159800000002</v>
      </c>
      <c r="F246" s="41">
        <v>781.44181319999996</v>
      </c>
      <c r="G246" s="41">
        <v>838.96615689999999</v>
      </c>
      <c r="H246" s="41">
        <v>901.90713370000003</v>
      </c>
      <c r="I246" s="41">
        <v>856.87412029999996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1040.4101680000001</v>
      </c>
      <c r="R246" s="41">
        <v>1040.4101680000001</v>
      </c>
      <c r="S246" s="41">
        <v>1040.4101680000001</v>
      </c>
      <c r="T246" s="41">
        <v>1040.4101680000001</v>
      </c>
      <c r="U246" s="41">
        <v>1040.4101680000001</v>
      </c>
      <c r="V246" s="41">
        <v>1040.4101680000001</v>
      </c>
      <c r="W246" s="41">
        <v>1040.4101680000001</v>
      </c>
      <c r="X246" s="41">
        <v>1040.4101680000001</v>
      </c>
      <c r="Y246" s="41">
        <v>1040.4101680000001</v>
      </c>
      <c r="Z246" s="41">
        <v>1040.4101680000001</v>
      </c>
      <c r="AA246" s="41">
        <v>1040.4101680000001</v>
      </c>
      <c r="AB246" s="41">
        <v>1040.4101680000001</v>
      </c>
      <c r="AC246" s="41">
        <v>1040.4101680000001</v>
      </c>
      <c r="AD246" s="41">
        <v>1040.4101680000001</v>
      </c>
      <c r="AE246" s="41">
        <v>1040.4101680000001</v>
      </c>
      <c r="AF246" s="41">
        <v>1040.4101680000001</v>
      </c>
      <c r="AG246" s="41">
        <v>1040.4101680000001</v>
      </c>
      <c r="AH246" s="41">
        <v>1040.4101680000001</v>
      </c>
      <c r="AI246" s="41">
        <v>1040.4101680000001</v>
      </c>
      <c r="AJ246" s="41">
        <v>1040.4101680000001</v>
      </c>
      <c r="AK246" s="41">
        <v>1040.4101680000001</v>
      </c>
      <c r="AL246" s="41">
        <v>1040.4101680000001</v>
      </c>
      <c r="AM246" s="41">
        <v>1040.4101680000001</v>
      </c>
      <c r="AN246" s="41">
        <v>1040.4101680000001</v>
      </c>
      <c r="AO246" s="41">
        <v>1040.4101680000001</v>
      </c>
      <c r="AP246" s="41">
        <v>1040.4101680000001</v>
      </c>
    </row>
    <row r="247" spans="2:42" x14ac:dyDescent="0.25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42.800227669999998</v>
      </c>
      <c r="K247" s="41">
        <v>56.805812430000003</v>
      </c>
      <c r="L247" s="41">
        <v>107.4813339</v>
      </c>
      <c r="M247" s="41">
        <v>107.4813339</v>
      </c>
      <c r="N247" s="41">
        <v>107.4813339</v>
      </c>
      <c r="O247" s="41">
        <v>95.259091359999999</v>
      </c>
      <c r="P247" s="41">
        <v>81.315665679999995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81.315665679999995</v>
      </c>
      <c r="V247" s="41">
        <v>107.4813339</v>
      </c>
      <c r="W247" s="41">
        <v>107.4813339</v>
      </c>
      <c r="X247" s="41">
        <v>107.4813339</v>
      </c>
      <c r="Y247" s="41">
        <v>95.32125044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93.293548229999999</v>
      </c>
      <c r="AG247" s="41">
        <v>93.293548229999999</v>
      </c>
      <c r="AH247" s="41">
        <v>93.293548229999999</v>
      </c>
      <c r="AI247" s="41">
        <v>93.293548229999999</v>
      </c>
      <c r="AJ247" s="41">
        <v>93.293548229999999</v>
      </c>
      <c r="AK247" s="41">
        <v>93.293548229999999</v>
      </c>
      <c r="AL247" s="41">
        <v>79.483353149999999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25</v>
      </c>
      <c r="C248" s="42" t="s">
        <v>39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58.73854996</v>
      </c>
      <c r="K248" s="41">
        <v>41.459562230000003</v>
      </c>
      <c r="L248" s="41">
        <v>66.458448329999996</v>
      </c>
      <c r="M248" s="41">
        <v>66.458448329999996</v>
      </c>
      <c r="N248" s="41">
        <v>41.459562230000003</v>
      </c>
      <c r="O248" s="41">
        <v>69.916909689999997</v>
      </c>
      <c r="P248" s="41">
        <v>94.915795790000004</v>
      </c>
      <c r="Q248" s="41">
        <v>94.915795790000004</v>
      </c>
      <c r="R248" s="41">
        <v>69.916909689999997</v>
      </c>
      <c r="S248" s="41">
        <v>94.915795790000004</v>
      </c>
      <c r="T248" s="41">
        <v>70.195472159999994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25</v>
      </c>
      <c r="C250" s="42" t="s">
        <v>41</v>
      </c>
      <c r="D250" s="41"/>
      <c r="E250" s="41"/>
      <c r="F250" s="41"/>
      <c r="G250" s="41"/>
      <c r="H250" s="41">
        <v>35.261024399999997</v>
      </c>
      <c r="I250" s="41">
        <v>105.5329338</v>
      </c>
      <c r="J250" s="41">
        <v>65.602811970000005</v>
      </c>
      <c r="K250" s="41">
        <v>128.15242409999999</v>
      </c>
      <c r="L250" s="41">
        <v>167.1985396</v>
      </c>
      <c r="M250" s="41">
        <v>205.4842835</v>
      </c>
      <c r="N250" s="41">
        <v>206.4171848</v>
      </c>
      <c r="O250" s="41">
        <v>207.4206906</v>
      </c>
      <c r="P250" s="41">
        <v>158.7915247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207.4206906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/>
      <c r="K252" s="41">
        <v>1.135353826</v>
      </c>
      <c r="L252" s="41">
        <v>1.191716445</v>
      </c>
      <c r="M252" s="41">
        <v>0.79675311609999999</v>
      </c>
      <c r="N252" s="41">
        <v>1.1726092880000001</v>
      </c>
      <c r="O252" s="41">
        <v>0.80241403929999999</v>
      </c>
      <c r="P252" s="41">
        <v>1.1669483650000001</v>
      </c>
      <c r="Q252" s="41">
        <v>1.3215026240000001</v>
      </c>
      <c r="R252" s="41">
        <v>1.2651400049999999</v>
      </c>
      <c r="S252" s="41">
        <v>1.3215026240000001</v>
      </c>
      <c r="T252" s="41">
        <v>1.3215026240000001</v>
      </c>
      <c r="U252" s="41">
        <v>1.742399568</v>
      </c>
      <c r="V252" s="41">
        <v>1.3215026240000001</v>
      </c>
      <c r="W252" s="41">
        <v>1.3215026240000001</v>
      </c>
      <c r="X252" s="41">
        <v>1.3215026240000001</v>
      </c>
      <c r="Y252" s="41">
        <v>1.3215026240000001</v>
      </c>
      <c r="Z252" s="41">
        <v>1.8143031460000001</v>
      </c>
      <c r="AA252" s="41">
        <v>1.3215026240000001</v>
      </c>
      <c r="AB252" s="41">
        <v>1.3215026240000001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1.3215026240000001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1.990845</v>
      </c>
      <c r="O253" s="41">
        <v>1.0266</v>
      </c>
      <c r="P253" s="41">
        <v>1.0266</v>
      </c>
      <c r="Q253" s="41">
        <v>1.990845</v>
      </c>
      <c r="R253" s="41">
        <v>1.990845</v>
      </c>
      <c r="S253" s="41">
        <v>1.5399</v>
      </c>
      <c r="T253" s="41">
        <v>1.5399</v>
      </c>
      <c r="U253" s="41">
        <v>1.990845</v>
      </c>
      <c r="V253" s="41">
        <v>1.5399</v>
      </c>
      <c r="W253" s="41">
        <v>1.5399</v>
      </c>
      <c r="X253" s="41">
        <v>1.990845</v>
      </c>
      <c r="Y253" s="41">
        <v>1.5399</v>
      </c>
      <c r="Z253" s="41">
        <v>1.990845</v>
      </c>
      <c r="AA253" s="41">
        <v>1.990845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25</v>
      </c>
      <c r="C256" s="42" t="s">
        <v>15</v>
      </c>
      <c r="D256" s="41">
        <v>2742.5916400000001</v>
      </c>
      <c r="E256" s="41">
        <v>2743.4307349999999</v>
      </c>
      <c r="F256" s="41">
        <v>2686.4509509999998</v>
      </c>
      <c r="G256" s="41">
        <v>2743.9752939999998</v>
      </c>
      <c r="H256" s="41">
        <v>2924.636653</v>
      </c>
      <c r="I256" s="41">
        <v>2983.2381690000002</v>
      </c>
      <c r="J256" s="41">
        <v>3100.3672630000001</v>
      </c>
      <c r="K256" s="41">
        <v>3222.7320610000002</v>
      </c>
      <c r="L256" s="41">
        <v>3343.5500649999999</v>
      </c>
      <c r="M256" s="41">
        <v>3381.440846</v>
      </c>
      <c r="N256" s="41">
        <v>3358.714962</v>
      </c>
      <c r="O256" s="41">
        <v>4063.200374</v>
      </c>
      <c r="P256" s="41">
        <v>5378.5674879999997</v>
      </c>
      <c r="Q256" s="41">
        <v>5648.1038150000004</v>
      </c>
      <c r="R256" s="41">
        <v>5623.0485660000004</v>
      </c>
      <c r="S256" s="41">
        <v>5647.6528699999999</v>
      </c>
      <c r="T256" s="41">
        <v>5622.932546</v>
      </c>
      <c r="U256" s="41">
        <v>5622.3590439999998</v>
      </c>
      <c r="V256" s="41">
        <v>5394.79385</v>
      </c>
      <c r="W256" s="41">
        <v>5645.7194030000001</v>
      </c>
      <c r="X256" s="41">
        <v>5028.9928950000003</v>
      </c>
      <c r="Y256" s="41">
        <v>5635.4927859999998</v>
      </c>
      <c r="Z256" s="41">
        <v>5200.0978930000001</v>
      </c>
      <c r="AA256" s="41">
        <v>5028.9928950000003</v>
      </c>
      <c r="AB256" s="41">
        <v>5619.5002649999997</v>
      </c>
      <c r="AC256" s="41">
        <v>5646.0614889999997</v>
      </c>
      <c r="AD256" s="41">
        <v>5648.5966150000004</v>
      </c>
      <c r="AE256" s="41">
        <v>5648.5966150000004</v>
      </c>
      <c r="AF256" s="41">
        <v>5634.4088300000003</v>
      </c>
      <c r="AG256" s="41">
        <v>5612.5664939999997</v>
      </c>
      <c r="AH256" s="41">
        <v>5634.4088300000003</v>
      </c>
      <c r="AI256" s="41">
        <v>5634.4088300000003</v>
      </c>
      <c r="AJ256" s="41">
        <v>5634.4088300000003</v>
      </c>
      <c r="AK256" s="41">
        <v>5634.4088300000003</v>
      </c>
      <c r="AL256" s="41">
        <v>5620.5986350000003</v>
      </c>
      <c r="AM256" s="41">
        <v>5620.460626</v>
      </c>
      <c r="AN256" s="41">
        <v>5620.460626</v>
      </c>
      <c r="AO256" s="41">
        <v>5620.460626</v>
      </c>
      <c r="AP256" s="41">
        <v>5620.460626</v>
      </c>
    </row>
    <row r="257" spans="2:42" x14ac:dyDescent="0.25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8118.723559</v>
      </c>
      <c r="AC293" s="41">
        <v>8118.723559</v>
      </c>
      <c r="AD293" s="41">
        <v>8118.723559</v>
      </c>
      <c r="AE293" s="41">
        <v>8118.723559</v>
      </c>
      <c r="AF293" s="41">
        <v>8118.723559</v>
      </c>
      <c r="AG293" s="41">
        <v>8118.723559</v>
      </c>
      <c r="AH293" s="41">
        <v>8118.723559</v>
      </c>
      <c r="AI293" s="41">
        <v>8118.723559</v>
      </c>
      <c r="AJ293" s="41">
        <v>8118.723559</v>
      </c>
      <c r="AK293" s="41">
        <v>8118.723559</v>
      </c>
      <c r="AL293" s="41">
        <v>8118.723559</v>
      </c>
      <c r="AM293" s="41">
        <v>8118.723559</v>
      </c>
      <c r="AN293" s="41">
        <v>8118.723559</v>
      </c>
      <c r="AO293" s="41">
        <v>8118.723559</v>
      </c>
      <c r="AP293" s="41">
        <v>8118.723559</v>
      </c>
    </row>
    <row r="294" spans="2:42" x14ac:dyDescent="0.25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8118.723559</v>
      </c>
      <c r="AC304" s="41">
        <v>8118.723559</v>
      </c>
      <c r="AD304" s="41">
        <v>8118.723559</v>
      </c>
      <c r="AE304" s="41">
        <v>8118.723559</v>
      </c>
      <c r="AF304" s="41">
        <v>8118.723559</v>
      </c>
      <c r="AG304" s="41">
        <v>8118.723559</v>
      </c>
      <c r="AH304" s="41">
        <v>8118.723559</v>
      </c>
      <c r="AI304" s="41">
        <v>8118.723559</v>
      </c>
      <c r="AJ304" s="41">
        <v>8118.723559</v>
      </c>
      <c r="AK304" s="41">
        <v>8118.723559</v>
      </c>
      <c r="AL304" s="41">
        <v>8118.723559</v>
      </c>
      <c r="AM304" s="41">
        <v>8118.723559</v>
      </c>
      <c r="AN304" s="41">
        <v>8118.723559</v>
      </c>
      <c r="AO304" s="41">
        <v>8118.723559</v>
      </c>
      <c r="AP304" s="41">
        <v>8118.723559</v>
      </c>
    </row>
    <row r="305" spans="2:42" x14ac:dyDescent="0.25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27</v>
      </c>
      <c r="C366" s="40" t="s">
        <v>37</v>
      </c>
      <c r="D366" s="40">
        <v>3.2655599999999998</v>
      </c>
      <c r="E366" s="40">
        <v>2.4491700000000001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138.81671249999999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124.48496249999999</v>
      </c>
      <c r="T367" s="40">
        <v>158.05994999999999</v>
      </c>
      <c r="U367" s="40">
        <v>124.48496249999999</v>
      </c>
      <c r="V367" s="40">
        <v>158.05994999999999</v>
      </c>
      <c r="W367" s="40">
        <v>158.05994999999999</v>
      </c>
      <c r="X367" s="40">
        <v>158.05994999999999</v>
      </c>
      <c r="Y367" s="40">
        <v>150.79812279999999</v>
      </c>
      <c r="Z367" s="40">
        <v>124.48496249999999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124.48496249999999</v>
      </c>
      <c r="AG367" s="40">
        <v>124.48496249999999</v>
      </c>
      <c r="AH367" s="40">
        <v>158.05994999999999</v>
      </c>
      <c r="AI367" s="40">
        <v>128.24897350000001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254.79499999999999</v>
      </c>
      <c r="K368" s="40">
        <v>254.79499999999999</v>
      </c>
      <c r="L368" s="40">
        <v>254.79750000000001</v>
      </c>
      <c r="M368" s="40">
        <v>254.79750000000001</v>
      </c>
      <c r="N368" s="40">
        <v>254.79499999999999</v>
      </c>
      <c r="O368" s="40">
        <v>254.79750000000001</v>
      </c>
      <c r="P368" s="40">
        <v>254.8</v>
      </c>
      <c r="Q368" s="40">
        <v>254.79750000000001</v>
      </c>
      <c r="R368" s="40">
        <v>254.79750000000001</v>
      </c>
      <c r="S368" s="40">
        <v>254.79750000000001</v>
      </c>
      <c r="T368" s="40">
        <v>254.79750000000001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27</v>
      </c>
      <c r="C376" s="40" t="s">
        <v>15</v>
      </c>
      <c r="D376" s="40">
        <v>31.92906</v>
      </c>
      <c r="E376" s="40">
        <v>31.112670000000001</v>
      </c>
      <c r="F376" s="40">
        <v>285.90767</v>
      </c>
      <c r="G376" s="40">
        <v>318.66608919999999</v>
      </c>
      <c r="H376" s="40">
        <v>318.66608919999999</v>
      </c>
      <c r="I376" s="40">
        <v>317.85219919999997</v>
      </c>
      <c r="J376" s="40">
        <v>442.82949669999999</v>
      </c>
      <c r="K376" s="40">
        <v>577.35962170000005</v>
      </c>
      <c r="L376" s="40">
        <v>668.73364489999994</v>
      </c>
      <c r="M376" s="40">
        <v>632.72520740000004</v>
      </c>
      <c r="N376" s="40">
        <v>673.46356990000004</v>
      </c>
      <c r="O376" s="40">
        <v>673.46606989999998</v>
      </c>
      <c r="P376" s="40">
        <v>611.23008240000001</v>
      </c>
      <c r="Q376" s="40">
        <v>644.80256989999998</v>
      </c>
      <c r="R376" s="40">
        <v>644.80256989999998</v>
      </c>
      <c r="S376" s="40">
        <v>611.22758239999996</v>
      </c>
      <c r="T376" s="40">
        <v>644.80256989999998</v>
      </c>
      <c r="U376" s="40">
        <v>611.23008240000001</v>
      </c>
      <c r="V376" s="40">
        <v>644.80506990000003</v>
      </c>
      <c r="W376" s="40">
        <v>354.79748069999999</v>
      </c>
      <c r="X376" s="40">
        <v>354.79748069999999</v>
      </c>
      <c r="Y376" s="40">
        <v>347.53565350000002</v>
      </c>
      <c r="Z376" s="40">
        <v>321.22249319999997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314.37817319999999</v>
      </c>
      <c r="AG376" s="40">
        <v>314.37817319999999</v>
      </c>
      <c r="AH376" s="40">
        <v>347.95316070000001</v>
      </c>
      <c r="AI376" s="40">
        <v>318.14218419999997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1248.0966969999999</v>
      </c>
      <c r="O415" s="40">
        <v>4006.570444</v>
      </c>
      <c r="P415" s="40">
        <v>6162.3782259999998</v>
      </c>
      <c r="Q415" s="40">
        <v>10103.764429999999</v>
      </c>
      <c r="R415" s="40">
        <v>10899.45462</v>
      </c>
      <c r="S415" s="40">
        <v>12339.43039</v>
      </c>
      <c r="T415" s="40">
        <v>13575.163119999999</v>
      </c>
      <c r="U415" s="40">
        <v>16460.78225</v>
      </c>
      <c r="V415" s="40">
        <v>16460.78225</v>
      </c>
      <c r="W415" s="40">
        <v>16460.78225</v>
      </c>
      <c r="X415" s="40">
        <v>16460.78225</v>
      </c>
      <c r="Y415" s="40">
        <v>16460.78225</v>
      </c>
      <c r="Z415" s="40">
        <v>16460.78225</v>
      </c>
      <c r="AA415" s="40">
        <v>16460.78225</v>
      </c>
      <c r="AB415" s="40">
        <v>16460.78225</v>
      </c>
      <c r="AC415" s="40">
        <v>16460.78225</v>
      </c>
      <c r="AD415" s="40">
        <v>16460.78225</v>
      </c>
      <c r="AE415" s="40">
        <v>16460.78225</v>
      </c>
      <c r="AF415" s="40">
        <v>16460.78225</v>
      </c>
      <c r="AG415" s="40">
        <v>16460.78225</v>
      </c>
      <c r="AH415" s="40">
        <v>16460.78225</v>
      </c>
      <c r="AI415" s="40">
        <v>16460.78225</v>
      </c>
      <c r="AJ415" s="40">
        <v>16460.78225</v>
      </c>
      <c r="AK415" s="40">
        <v>16460.78225</v>
      </c>
      <c r="AL415" s="40">
        <v>16460.78225</v>
      </c>
      <c r="AM415" s="40">
        <v>16460.78225</v>
      </c>
      <c r="AN415" s="40">
        <v>16460.78225</v>
      </c>
      <c r="AO415" s="40">
        <v>16460.78225</v>
      </c>
      <c r="AP415" s="40">
        <v>16460.78225</v>
      </c>
    </row>
    <row r="416" spans="2:42" x14ac:dyDescent="0.25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1248.0966969999999</v>
      </c>
      <c r="O424" s="40">
        <v>4006.570444</v>
      </c>
      <c r="P424" s="40">
        <v>6162.3782259999998</v>
      </c>
      <c r="Q424" s="40">
        <v>10103.764429999999</v>
      </c>
      <c r="R424" s="40">
        <v>10899.45462</v>
      </c>
      <c r="S424" s="40">
        <v>12339.43039</v>
      </c>
      <c r="T424" s="40">
        <v>13575.163119999999</v>
      </c>
      <c r="U424" s="40">
        <v>16460.78225</v>
      </c>
      <c r="V424" s="40">
        <v>16460.78225</v>
      </c>
      <c r="W424" s="40">
        <v>16460.78225</v>
      </c>
      <c r="X424" s="40">
        <v>16460.78225</v>
      </c>
      <c r="Y424" s="40">
        <v>16460.78225</v>
      </c>
      <c r="Z424" s="40">
        <v>16460.78225</v>
      </c>
      <c r="AA424" s="40">
        <v>16460.78225</v>
      </c>
      <c r="AB424" s="40">
        <v>16460.78225</v>
      </c>
      <c r="AC424" s="40">
        <v>16460.78225</v>
      </c>
      <c r="AD424" s="40">
        <v>16460.78225</v>
      </c>
      <c r="AE424" s="40">
        <v>16460.78225</v>
      </c>
      <c r="AF424" s="40">
        <v>16460.78225</v>
      </c>
      <c r="AG424" s="40">
        <v>16460.78225</v>
      </c>
      <c r="AH424" s="40">
        <v>16460.78225</v>
      </c>
      <c r="AI424" s="40">
        <v>16460.78225</v>
      </c>
      <c r="AJ424" s="40">
        <v>16460.78225</v>
      </c>
      <c r="AK424" s="40">
        <v>16460.78225</v>
      </c>
      <c r="AL424" s="40">
        <v>16460.78225</v>
      </c>
      <c r="AM424" s="40">
        <v>16460.78225</v>
      </c>
      <c r="AN424" s="40">
        <v>16460.78225</v>
      </c>
      <c r="AO424" s="40">
        <v>16460.78225</v>
      </c>
      <c r="AP424" s="40">
        <v>16460.78225</v>
      </c>
    </row>
    <row r="425" spans="2:42" x14ac:dyDescent="0.25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394.80073470000002</v>
      </c>
      <c r="AE426" s="40">
        <v>2722.8641320000002</v>
      </c>
      <c r="AF426" s="40">
        <v>2722.8641320000002</v>
      </c>
      <c r="AG426" s="40">
        <v>2722.8641320000002</v>
      </c>
      <c r="AH426" s="40">
        <v>2722.8641320000002</v>
      </c>
      <c r="AI426" s="40">
        <v>2722.8641320000002</v>
      </c>
      <c r="AJ426" s="40">
        <v>2722.8641320000002</v>
      </c>
      <c r="AK426" s="40">
        <v>2722.8641320000002</v>
      </c>
      <c r="AL426" s="40">
        <v>2722.8641320000002</v>
      </c>
      <c r="AM426" s="40">
        <v>2722.8641320000002</v>
      </c>
      <c r="AN426" s="40">
        <v>2722.8641320000002</v>
      </c>
      <c r="AO426" s="40">
        <v>2722.8641320000002</v>
      </c>
      <c r="AP426" s="40">
        <v>2722.8641320000002</v>
      </c>
    </row>
    <row r="427" spans="2:42" x14ac:dyDescent="0.25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394.80073470000002</v>
      </c>
      <c r="AE436" s="40">
        <v>2722.8641320000002</v>
      </c>
      <c r="AF436" s="40">
        <v>2722.8641320000002</v>
      </c>
      <c r="AG436" s="40">
        <v>2722.8641320000002</v>
      </c>
      <c r="AH436" s="40">
        <v>2722.8641320000002</v>
      </c>
      <c r="AI436" s="40">
        <v>2722.8641320000002</v>
      </c>
      <c r="AJ436" s="40">
        <v>2722.8641320000002</v>
      </c>
      <c r="AK436" s="40">
        <v>2722.8641320000002</v>
      </c>
      <c r="AL436" s="40">
        <v>2722.8641320000002</v>
      </c>
      <c r="AM436" s="40">
        <v>2722.8641320000002</v>
      </c>
      <c r="AN436" s="40">
        <v>2722.8641320000002</v>
      </c>
      <c r="AO436" s="40">
        <v>2722.8641320000002</v>
      </c>
      <c r="AP436" s="40">
        <v>2722.8641320000002</v>
      </c>
    </row>
    <row r="437" spans="2:42" x14ac:dyDescent="0.25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2107.9924689999998</v>
      </c>
      <c r="W439" s="40">
        <v>3518.4913219999999</v>
      </c>
      <c r="X439" s="40">
        <v>5831.1588920000004</v>
      </c>
      <c r="Y439" s="40">
        <v>8287.9981499999994</v>
      </c>
      <c r="Z439" s="40">
        <v>11215.06567</v>
      </c>
      <c r="AA439" s="40">
        <v>13601.69075</v>
      </c>
      <c r="AB439" s="40">
        <v>16540.298989999999</v>
      </c>
      <c r="AC439" s="40">
        <v>21471.820889999999</v>
      </c>
      <c r="AD439" s="40">
        <v>24806.078990000002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2107.9924689999998</v>
      </c>
      <c r="W448" s="40">
        <v>3518.4913219999999</v>
      </c>
      <c r="X448" s="40">
        <v>5831.1588920000004</v>
      </c>
      <c r="Y448" s="40">
        <v>8287.9981499999994</v>
      </c>
      <c r="Z448" s="40">
        <v>11215.06567</v>
      </c>
      <c r="AA448" s="40">
        <v>13601.69075</v>
      </c>
      <c r="AB448" s="40">
        <v>16540.298989999999</v>
      </c>
      <c r="AC448" s="40">
        <v>21471.820889999999</v>
      </c>
      <c r="AD448" s="40">
        <v>24806.078990000002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5339.4106169999995</v>
      </c>
      <c r="AG463" s="40">
        <v>6516.6148149999999</v>
      </c>
      <c r="AH463" s="40">
        <v>7591.9573300000002</v>
      </c>
      <c r="AI463" s="40">
        <v>9697.5691650000008</v>
      </c>
      <c r="AJ463" s="40">
        <v>11673.087890000001</v>
      </c>
      <c r="AK463" s="40">
        <v>14222.29643</v>
      </c>
      <c r="AL463" s="40">
        <v>16677.55559</v>
      </c>
      <c r="AM463" s="40">
        <v>18894.26671</v>
      </c>
      <c r="AN463" s="40">
        <v>21306.015899999999</v>
      </c>
      <c r="AO463" s="40">
        <v>23632.92815</v>
      </c>
      <c r="AP463" s="40">
        <v>24148.57878</v>
      </c>
    </row>
    <row r="464" spans="2:42" x14ac:dyDescent="0.25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5339.4106169999995</v>
      </c>
      <c r="AG472" s="40">
        <v>6516.6148149999999</v>
      </c>
      <c r="AH472" s="40">
        <v>7591.9573300000002</v>
      </c>
      <c r="AI472" s="40">
        <v>9697.5691650000008</v>
      </c>
      <c r="AJ472" s="40">
        <v>11673.087890000001</v>
      </c>
      <c r="AK472" s="40">
        <v>14222.29643</v>
      </c>
      <c r="AL472" s="40">
        <v>16677.55559</v>
      </c>
      <c r="AM472" s="40">
        <v>18894.26671</v>
      </c>
      <c r="AN472" s="40">
        <v>21306.015899999999</v>
      </c>
      <c r="AO472" s="40">
        <v>23632.92815</v>
      </c>
      <c r="AP472" s="40">
        <v>24148.57878</v>
      </c>
    </row>
    <row r="473" spans="2:42" x14ac:dyDescent="0.25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228</v>
      </c>
      <c r="C474" t="s">
        <v>37</v>
      </c>
    </row>
    <row r="475" spans="2:42" x14ac:dyDescent="0.25">
      <c r="B475" t="s">
        <v>228</v>
      </c>
      <c r="C475" t="s">
        <v>38</v>
      </c>
    </row>
    <row r="476" spans="2:42" x14ac:dyDescent="0.25">
      <c r="B476" t="s">
        <v>228</v>
      </c>
      <c r="C476" t="s">
        <v>39</v>
      </c>
    </row>
    <row r="477" spans="2:42" x14ac:dyDescent="0.25">
      <c r="B477" t="s">
        <v>228</v>
      </c>
      <c r="C477" t="s">
        <v>40</v>
      </c>
    </row>
    <row r="478" spans="2:42" x14ac:dyDescent="0.25">
      <c r="B478" t="s">
        <v>228</v>
      </c>
      <c r="C478" t="s">
        <v>41</v>
      </c>
    </row>
    <row r="479" spans="2:42" x14ac:dyDescent="0.25">
      <c r="B479" t="s">
        <v>228</v>
      </c>
      <c r="C479" t="s">
        <v>42</v>
      </c>
    </row>
    <row r="480" spans="2:42" x14ac:dyDescent="0.25">
      <c r="B480" t="s">
        <v>228</v>
      </c>
      <c r="C480" t="s">
        <v>43</v>
      </c>
    </row>
    <row r="481" spans="2:42" x14ac:dyDescent="0.25">
      <c r="B481" t="s">
        <v>228</v>
      </c>
      <c r="C481" t="s">
        <v>44</v>
      </c>
    </row>
    <row r="482" spans="2:42" x14ac:dyDescent="0.25">
      <c r="B482" t="s">
        <v>228</v>
      </c>
      <c r="C482" t="s">
        <v>45</v>
      </c>
    </row>
    <row r="483" spans="2:42" x14ac:dyDescent="0.25">
      <c r="B483" t="s">
        <v>228</v>
      </c>
      <c r="C483" t="s">
        <v>46</v>
      </c>
    </row>
    <row r="484" spans="2:42" x14ac:dyDescent="0.25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229</v>
      </c>
      <c r="C485" t="s">
        <v>36</v>
      </c>
    </row>
    <row r="486" spans="2:42" x14ac:dyDescent="0.25">
      <c r="B486" t="s">
        <v>229</v>
      </c>
      <c r="C486" t="s">
        <v>37</v>
      </c>
    </row>
    <row r="487" spans="2:42" x14ac:dyDescent="0.25">
      <c r="B487" t="s">
        <v>229</v>
      </c>
      <c r="C487" t="s">
        <v>38</v>
      </c>
    </row>
    <row r="488" spans="2:42" x14ac:dyDescent="0.25">
      <c r="B488" t="s">
        <v>229</v>
      </c>
      <c r="C488" t="s">
        <v>39</v>
      </c>
    </row>
    <row r="489" spans="2:42" x14ac:dyDescent="0.25">
      <c r="B489" t="s">
        <v>229</v>
      </c>
      <c r="C489" t="s">
        <v>40</v>
      </c>
    </row>
    <row r="490" spans="2:42" x14ac:dyDescent="0.25">
      <c r="B490" t="s">
        <v>229</v>
      </c>
      <c r="C490" t="s">
        <v>41</v>
      </c>
    </row>
    <row r="491" spans="2:42" x14ac:dyDescent="0.25">
      <c r="B491" t="s">
        <v>229</v>
      </c>
      <c r="C491" t="s">
        <v>42</v>
      </c>
    </row>
    <row r="492" spans="2:42" x14ac:dyDescent="0.25">
      <c r="B492" t="s">
        <v>229</v>
      </c>
      <c r="C492" t="s">
        <v>43</v>
      </c>
    </row>
    <row r="493" spans="2:42" x14ac:dyDescent="0.25">
      <c r="B493" t="s">
        <v>229</v>
      </c>
      <c r="C493" t="s">
        <v>44</v>
      </c>
    </row>
    <row r="494" spans="2:42" x14ac:dyDescent="0.25">
      <c r="B494" t="s">
        <v>229</v>
      </c>
      <c r="C494" t="s">
        <v>45</v>
      </c>
    </row>
    <row r="495" spans="2:42" x14ac:dyDescent="0.25">
      <c r="B495" t="s">
        <v>229</v>
      </c>
      <c r="C495" t="s">
        <v>46</v>
      </c>
    </row>
    <row r="496" spans="2:42" x14ac:dyDescent="0.25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230</v>
      </c>
      <c r="C497" t="s">
        <v>36</v>
      </c>
    </row>
    <row r="498" spans="2:42" x14ac:dyDescent="0.25">
      <c r="B498" t="s">
        <v>230</v>
      </c>
      <c r="C498" t="s">
        <v>37</v>
      </c>
    </row>
    <row r="499" spans="2:42" x14ac:dyDescent="0.25">
      <c r="B499" t="s">
        <v>230</v>
      </c>
      <c r="C499" t="s">
        <v>38</v>
      </c>
    </row>
    <row r="500" spans="2:42" x14ac:dyDescent="0.25">
      <c r="B500" t="s">
        <v>230</v>
      </c>
      <c r="C500" t="s">
        <v>39</v>
      </c>
    </row>
    <row r="501" spans="2:42" x14ac:dyDescent="0.25">
      <c r="B501" t="s">
        <v>230</v>
      </c>
      <c r="C501" t="s">
        <v>40</v>
      </c>
    </row>
    <row r="502" spans="2:42" x14ac:dyDescent="0.25">
      <c r="B502" t="s">
        <v>230</v>
      </c>
      <c r="C502" t="s">
        <v>41</v>
      </c>
    </row>
    <row r="503" spans="2:42" x14ac:dyDescent="0.25">
      <c r="B503" t="s">
        <v>230</v>
      </c>
      <c r="C503" t="s">
        <v>42</v>
      </c>
    </row>
    <row r="504" spans="2:42" x14ac:dyDescent="0.25">
      <c r="B504" t="s">
        <v>230</v>
      </c>
      <c r="C504" t="s">
        <v>43</v>
      </c>
    </row>
    <row r="505" spans="2:42" x14ac:dyDescent="0.25">
      <c r="B505" t="s">
        <v>230</v>
      </c>
      <c r="C505" t="s">
        <v>44</v>
      </c>
    </row>
    <row r="506" spans="2:42" x14ac:dyDescent="0.25">
      <c r="B506" t="s">
        <v>230</v>
      </c>
      <c r="C506" t="s">
        <v>45</v>
      </c>
    </row>
    <row r="507" spans="2:42" x14ac:dyDescent="0.25">
      <c r="B507" t="s">
        <v>230</v>
      </c>
      <c r="C507" t="s">
        <v>46</v>
      </c>
    </row>
    <row r="508" spans="2:42" x14ac:dyDescent="0.25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231</v>
      </c>
      <c r="C509" t="s">
        <v>36</v>
      </c>
    </row>
    <row r="510" spans="2:42" x14ac:dyDescent="0.25">
      <c r="B510" t="s">
        <v>231</v>
      </c>
      <c r="C510" t="s">
        <v>37</v>
      </c>
    </row>
    <row r="511" spans="2:42" x14ac:dyDescent="0.25">
      <c r="B511" t="s">
        <v>231</v>
      </c>
      <c r="C511" t="s">
        <v>38</v>
      </c>
    </row>
    <row r="512" spans="2:42" x14ac:dyDescent="0.25">
      <c r="B512" t="s">
        <v>231</v>
      </c>
      <c r="C512" t="s">
        <v>39</v>
      </c>
    </row>
    <row r="513" spans="2:42" x14ac:dyDescent="0.25">
      <c r="B513" t="s">
        <v>231</v>
      </c>
      <c r="C513" t="s">
        <v>40</v>
      </c>
    </row>
    <row r="514" spans="2:42" x14ac:dyDescent="0.25">
      <c r="B514" t="s">
        <v>231</v>
      </c>
      <c r="C514" t="s">
        <v>41</v>
      </c>
    </row>
    <row r="515" spans="2:42" x14ac:dyDescent="0.25">
      <c r="B515" t="s">
        <v>231</v>
      </c>
      <c r="C515" t="s">
        <v>42</v>
      </c>
    </row>
    <row r="516" spans="2:42" x14ac:dyDescent="0.25">
      <c r="B516" t="s">
        <v>231</v>
      </c>
      <c r="C516" t="s">
        <v>43</v>
      </c>
    </row>
    <row r="517" spans="2:42" x14ac:dyDescent="0.25">
      <c r="B517" t="s">
        <v>231</v>
      </c>
      <c r="C517" t="s">
        <v>44</v>
      </c>
    </row>
    <row r="518" spans="2:42" x14ac:dyDescent="0.25">
      <c r="B518" t="s">
        <v>231</v>
      </c>
      <c r="C518" t="s">
        <v>45</v>
      </c>
    </row>
    <row r="519" spans="2:42" x14ac:dyDescent="0.25">
      <c r="B519" t="s">
        <v>231</v>
      </c>
      <c r="C519" t="s">
        <v>46</v>
      </c>
    </row>
    <row r="520" spans="2:42" x14ac:dyDescent="0.25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232</v>
      </c>
      <c r="C521" t="s">
        <v>36</v>
      </c>
    </row>
    <row r="522" spans="2:42" x14ac:dyDescent="0.25">
      <c r="B522" t="s">
        <v>232</v>
      </c>
      <c r="C522" t="s">
        <v>37</v>
      </c>
    </row>
    <row r="523" spans="2:42" x14ac:dyDescent="0.25">
      <c r="B523" t="s">
        <v>232</v>
      </c>
      <c r="C523" t="s">
        <v>38</v>
      </c>
    </row>
    <row r="524" spans="2:42" x14ac:dyDescent="0.25">
      <c r="B524" t="s">
        <v>232</v>
      </c>
      <c r="C524" t="s">
        <v>39</v>
      </c>
    </row>
    <row r="525" spans="2:42" x14ac:dyDescent="0.25">
      <c r="B525" t="s">
        <v>232</v>
      </c>
      <c r="C525" t="s">
        <v>40</v>
      </c>
    </row>
    <row r="526" spans="2:42" x14ac:dyDescent="0.25">
      <c r="B526" t="s">
        <v>232</v>
      </c>
      <c r="C526" t="s">
        <v>41</v>
      </c>
    </row>
    <row r="527" spans="2:42" x14ac:dyDescent="0.25">
      <c r="B527" t="s">
        <v>232</v>
      </c>
      <c r="C527" t="s">
        <v>42</v>
      </c>
    </row>
    <row r="528" spans="2:42" x14ac:dyDescent="0.25">
      <c r="B528" t="s">
        <v>232</v>
      </c>
      <c r="C528" t="s">
        <v>43</v>
      </c>
    </row>
    <row r="529" spans="2:42" x14ac:dyDescent="0.25">
      <c r="B529" t="s">
        <v>232</v>
      </c>
      <c r="C529" t="s">
        <v>44</v>
      </c>
    </row>
    <row r="530" spans="2:42" x14ac:dyDescent="0.25">
      <c r="B530" t="s">
        <v>232</v>
      </c>
      <c r="C530" t="s">
        <v>45</v>
      </c>
    </row>
    <row r="531" spans="2:42" x14ac:dyDescent="0.25">
      <c r="B531" t="s">
        <v>232</v>
      </c>
      <c r="C531" t="s">
        <v>46</v>
      </c>
    </row>
    <row r="532" spans="2:42" x14ac:dyDescent="0.25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233</v>
      </c>
      <c r="C533" t="s">
        <v>36</v>
      </c>
    </row>
    <row r="534" spans="2:42" x14ac:dyDescent="0.25">
      <c r="B534" t="s">
        <v>233</v>
      </c>
      <c r="C534" t="s">
        <v>37</v>
      </c>
    </row>
    <row r="535" spans="2:42" x14ac:dyDescent="0.25">
      <c r="B535" t="s">
        <v>233</v>
      </c>
      <c r="C535" t="s">
        <v>38</v>
      </c>
    </row>
    <row r="536" spans="2:42" x14ac:dyDescent="0.25">
      <c r="B536" t="s">
        <v>233</v>
      </c>
      <c r="C536" t="s">
        <v>39</v>
      </c>
    </row>
    <row r="537" spans="2:42" x14ac:dyDescent="0.25">
      <c r="B537" t="s">
        <v>233</v>
      </c>
      <c r="C537" t="s">
        <v>40</v>
      </c>
    </row>
    <row r="538" spans="2:42" x14ac:dyDescent="0.25">
      <c r="B538" t="s">
        <v>233</v>
      </c>
      <c r="C538" t="s">
        <v>41</v>
      </c>
    </row>
    <row r="539" spans="2:42" x14ac:dyDescent="0.25">
      <c r="B539" t="s">
        <v>233</v>
      </c>
      <c r="C539" t="s">
        <v>42</v>
      </c>
    </row>
    <row r="540" spans="2:42" x14ac:dyDescent="0.25">
      <c r="B540" t="s">
        <v>233</v>
      </c>
      <c r="C540" t="s">
        <v>43</v>
      </c>
    </row>
    <row r="541" spans="2:42" x14ac:dyDescent="0.25">
      <c r="B541" t="s">
        <v>233</v>
      </c>
      <c r="C541" t="s">
        <v>44</v>
      </c>
    </row>
    <row r="542" spans="2:42" x14ac:dyDescent="0.25">
      <c r="B542" t="s">
        <v>233</v>
      </c>
      <c r="C542" t="s">
        <v>45</v>
      </c>
    </row>
    <row r="543" spans="2:42" x14ac:dyDescent="0.25">
      <c r="B543" t="s">
        <v>233</v>
      </c>
      <c r="C543" t="s">
        <v>46</v>
      </c>
    </row>
    <row r="544" spans="2:42" x14ac:dyDescent="0.25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234</v>
      </c>
      <c r="C545" t="s">
        <v>36</v>
      </c>
    </row>
    <row r="546" spans="2:42" x14ac:dyDescent="0.25">
      <c r="B546" t="s">
        <v>234</v>
      </c>
      <c r="C546" t="s">
        <v>37</v>
      </c>
    </row>
    <row r="547" spans="2:42" x14ac:dyDescent="0.25">
      <c r="B547" t="s">
        <v>234</v>
      </c>
      <c r="C547" t="s">
        <v>38</v>
      </c>
    </row>
    <row r="548" spans="2:42" x14ac:dyDescent="0.25">
      <c r="B548" t="s">
        <v>234</v>
      </c>
      <c r="C548" t="s">
        <v>39</v>
      </c>
    </row>
    <row r="549" spans="2:42" x14ac:dyDescent="0.25">
      <c r="B549" t="s">
        <v>234</v>
      </c>
      <c r="C549" t="s">
        <v>40</v>
      </c>
    </row>
    <row r="550" spans="2:42" x14ac:dyDescent="0.25">
      <c r="B550" t="s">
        <v>234</v>
      </c>
      <c r="C550" t="s">
        <v>41</v>
      </c>
    </row>
    <row r="551" spans="2:42" x14ac:dyDescent="0.25">
      <c r="B551" t="s">
        <v>234</v>
      </c>
      <c r="C551" t="s">
        <v>42</v>
      </c>
    </row>
    <row r="552" spans="2:42" x14ac:dyDescent="0.25">
      <c r="B552" t="s">
        <v>234</v>
      </c>
      <c r="C552" t="s">
        <v>43</v>
      </c>
    </row>
    <row r="553" spans="2:42" x14ac:dyDescent="0.25">
      <c r="B553" t="s">
        <v>234</v>
      </c>
      <c r="C553" t="s">
        <v>44</v>
      </c>
    </row>
    <row r="554" spans="2:42" x14ac:dyDescent="0.25">
      <c r="B554" t="s">
        <v>234</v>
      </c>
      <c r="C554" t="s">
        <v>45</v>
      </c>
    </row>
    <row r="555" spans="2:42" x14ac:dyDescent="0.25">
      <c r="B555" t="s">
        <v>234</v>
      </c>
      <c r="C555" t="s">
        <v>46</v>
      </c>
    </row>
    <row r="556" spans="2:42" x14ac:dyDescent="0.25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235</v>
      </c>
      <c r="C557" t="s">
        <v>36</v>
      </c>
    </row>
    <row r="558" spans="2:42" x14ac:dyDescent="0.25">
      <c r="B558" t="s">
        <v>235</v>
      </c>
      <c r="C558" t="s">
        <v>37</v>
      </c>
    </row>
    <row r="559" spans="2:42" x14ac:dyDescent="0.25">
      <c r="B559" t="s">
        <v>235</v>
      </c>
      <c r="C559" t="s">
        <v>38</v>
      </c>
    </row>
    <row r="560" spans="2:42" x14ac:dyDescent="0.25">
      <c r="B560" t="s">
        <v>235</v>
      </c>
      <c r="C560" t="s">
        <v>39</v>
      </c>
    </row>
    <row r="561" spans="2:42" x14ac:dyDescent="0.25">
      <c r="B561" t="s">
        <v>235</v>
      </c>
      <c r="C561" t="s">
        <v>40</v>
      </c>
    </row>
    <row r="562" spans="2:42" x14ac:dyDescent="0.25">
      <c r="B562" t="s">
        <v>235</v>
      </c>
      <c r="C562" t="s">
        <v>41</v>
      </c>
    </row>
    <row r="563" spans="2:42" x14ac:dyDescent="0.25">
      <c r="B563" t="s">
        <v>235</v>
      </c>
      <c r="C563" t="s">
        <v>42</v>
      </c>
    </row>
    <row r="564" spans="2:42" x14ac:dyDescent="0.25">
      <c r="B564" t="s">
        <v>235</v>
      </c>
      <c r="C564" t="s">
        <v>43</v>
      </c>
    </row>
    <row r="565" spans="2:42" x14ac:dyDescent="0.25">
      <c r="B565" t="s">
        <v>235</v>
      </c>
      <c r="C565" t="s">
        <v>44</v>
      </c>
    </row>
    <row r="566" spans="2:42" x14ac:dyDescent="0.25">
      <c r="B566" t="s">
        <v>235</v>
      </c>
      <c r="C566" t="s">
        <v>45</v>
      </c>
    </row>
    <row r="567" spans="2:42" x14ac:dyDescent="0.25">
      <c r="B567" t="s">
        <v>235</v>
      </c>
      <c r="C567" t="s">
        <v>46</v>
      </c>
    </row>
    <row r="568" spans="2:42" x14ac:dyDescent="0.25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236</v>
      </c>
      <c r="C569" t="s">
        <v>36</v>
      </c>
    </row>
    <row r="570" spans="2:42" x14ac:dyDescent="0.25">
      <c r="B570" t="s">
        <v>236</v>
      </c>
      <c r="C570" t="s">
        <v>37</v>
      </c>
    </row>
    <row r="571" spans="2:42" x14ac:dyDescent="0.25">
      <c r="B571" t="s">
        <v>236</v>
      </c>
      <c r="C571" t="s">
        <v>38</v>
      </c>
    </row>
    <row r="572" spans="2:42" x14ac:dyDescent="0.25">
      <c r="B572" t="s">
        <v>236</v>
      </c>
      <c r="C572" t="s">
        <v>39</v>
      </c>
    </row>
    <row r="573" spans="2:42" x14ac:dyDescent="0.25">
      <c r="B573" t="s">
        <v>236</v>
      </c>
      <c r="C573" t="s">
        <v>40</v>
      </c>
    </row>
    <row r="574" spans="2:42" x14ac:dyDescent="0.25">
      <c r="B574" t="s">
        <v>236</v>
      </c>
      <c r="C574" t="s">
        <v>41</v>
      </c>
    </row>
    <row r="575" spans="2:42" x14ac:dyDescent="0.25">
      <c r="B575" t="s">
        <v>236</v>
      </c>
      <c r="C575" t="s">
        <v>42</v>
      </c>
    </row>
    <row r="576" spans="2:42" x14ac:dyDescent="0.25">
      <c r="B576" t="s">
        <v>236</v>
      </c>
      <c r="C576" t="s">
        <v>43</v>
      </c>
    </row>
    <row r="577" spans="2:42" x14ac:dyDescent="0.25">
      <c r="B577" t="s">
        <v>236</v>
      </c>
      <c r="C577" t="s">
        <v>44</v>
      </c>
    </row>
    <row r="578" spans="2:42" x14ac:dyDescent="0.25">
      <c r="B578" t="s">
        <v>236</v>
      </c>
      <c r="C578" t="s">
        <v>45</v>
      </c>
    </row>
    <row r="579" spans="2:42" x14ac:dyDescent="0.25">
      <c r="B579" t="s">
        <v>236</v>
      </c>
      <c r="C579" t="s">
        <v>46</v>
      </c>
    </row>
    <row r="580" spans="2:42" x14ac:dyDescent="0.25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237</v>
      </c>
      <c r="C581" t="s">
        <v>36</v>
      </c>
    </row>
    <row r="582" spans="2:42" x14ac:dyDescent="0.25">
      <c r="B582" t="s">
        <v>237</v>
      </c>
      <c r="C582" t="s">
        <v>37</v>
      </c>
    </row>
    <row r="583" spans="2:42" x14ac:dyDescent="0.25">
      <c r="B583" t="s">
        <v>237</v>
      </c>
      <c r="C583" t="s">
        <v>38</v>
      </c>
    </row>
    <row r="584" spans="2:42" x14ac:dyDescent="0.25">
      <c r="B584" t="s">
        <v>237</v>
      </c>
      <c r="C584" t="s">
        <v>39</v>
      </c>
    </row>
    <row r="585" spans="2:42" x14ac:dyDescent="0.25">
      <c r="B585" t="s">
        <v>237</v>
      </c>
      <c r="C585" t="s">
        <v>40</v>
      </c>
    </row>
    <row r="586" spans="2:42" x14ac:dyDescent="0.25">
      <c r="B586" t="s">
        <v>237</v>
      </c>
      <c r="C586" t="s">
        <v>41</v>
      </c>
    </row>
    <row r="587" spans="2:42" x14ac:dyDescent="0.25">
      <c r="B587" t="s">
        <v>237</v>
      </c>
      <c r="C587" t="s">
        <v>42</v>
      </c>
    </row>
    <row r="588" spans="2:42" x14ac:dyDescent="0.25">
      <c r="B588" t="s">
        <v>237</v>
      </c>
      <c r="C588" t="s">
        <v>43</v>
      </c>
    </row>
    <row r="589" spans="2:42" x14ac:dyDescent="0.25">
      <c r="B589" t="s">
        <v>237</v>
      </c>
      <c r="C589" t="s">
        <v>44</v>
      </c>
    </row>
    <row r="590" spans="2:42" x14ac:dyDescent="0.25">
      <c r="B590" t="s">
        <v>237</v>
      </c>
      <c r="C590" t="s">
        <v>45</v>
      </c>
    </row>
    <row r="591" spans="2:42" x14ac:dyDescent="0.25">
      <c r="B591" t="s">
        <v>237</v>
      </c>
      <c r="C591" t="s">
        <v>46</v>
      </c>
    </row>
    <row r="592" spans="2:42" x14ac:dyDescent="0.25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238</v>
      </c>
      <c r="C593" t="s">
        <v>36</v>
      </c>
    </row>
    <row r="594" spans="2:42" x14ac:dyDescent="0.25">
      <c r="B594" t="s">
        <v>238</v>
      </c>
      <c r="C594" t="s">
        <v>37</v>
      </c>
    </row>
    <row r="595" spans="2:42" x14ac:dyDescent="0.25">
      <c r="B595" t="s">
        <v>238</v>
      </c>
      <c r="C595" t="s">
        <v>38</v>
      </c>
    </row>
    <row r="596" spans="2:42" x14ac:dyDescent="0.25">
      <c r="B596" t="s">
        <v>238</v>
      </c>
      <c r="C596" t="s">
        <v>39</v>
      </c>
    </row>
    <row r="597" spans="2:42" x14ac:dyDescent="0.25">
      <c r="B597" t="s">
        <v>238</v>
      </c>
      <c r="C597" t="s">
        <v>40</v>
      </c>
    </row>
    <row r="598" spans="2:42" x14ac:dyDescent="0.25">
      <c r="B598" t="s">
        <v>238</v>
      </c>
      <c r="C598" t="s">
        <v>41</v>
      </c>
    </row>
    <row r="599" spans="2:42" x14ac:dyDescent="0.25">
      <c r="B599" t="s">
        <v>238</v>
      </c>
      <c r="C599" t="s">
        <v>42</v>
      </c>
    </row>
    <row r="600" spans="2:42" x14ac:dyDescent="0.25">
      <c r="B600" t="s">
        <v>238</v>
      </c>
      <c r="C600" t="s">
        <v>43</v>
      </c>
    </row>
    <row r="601" spans="2:42" x14ac:dyDescent="0.25">
      <c r="B601" t="s">
        <v>238</v>
      </c>
      <c r="C601" t="s">
        <v>44</v>
      </c>
    </row>
    <row r="602" spans="2:42" x14ac:dyDescent="0.25">
      <c r="B602" t="s">
        <v>238</v>
      </c>
      <c r="C602" t="s">
        <v>45</v>
      </c>
    </row>
    <row r="603" spans="2:42" x14ac:dyDescent="0.25">
      <c r="B603" t="s">
        <v>238</v>
      </c>
      <c r="C603" t="s">
        <v>46</v>
      </c>
    </row>
    <row r="604" spans="2:42" x14ac:dyDescent="0.25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239</v>
      </c>
      <c r="C605" t="s">
        <v>36</v>
      </c>
    </row>
    <row r="606" spans="2:42" x14ac:dyDescent="0.25">
      <c r="B606" t="s">
        <v>239</v>
      </c>
      <c r="C606" t="s">
        <v>37</v>
      </c>
    </row>
    <row r="607" spans="2:42" x14ac:dyDescent="0.25">
      <c r="B607" t="s">
        <v>239</v>
      </c>
      <c r="C607" t="s">
        <v>38</v>
      </c>
    </row>
    <row r="608" spans="2:42" x14ac:dyDescent="0.25">
      <c r="B608" t="s">
        <v>239</v>
      </c>
      <c r="C608" t="s">
        <v>39</v>
      </c>
    </row>
    <row r="609" spans="2:42" x14ac:dyDescent="0.25">
      <c r="B609" t="s">
        <v>239</v>
      </c>
      <c r="C609" t="s">
        <v>40</v>
      </c>
    </row>
    <row r="610" spans="2:42" x14ac:dyDescent="0.25">
      <c r="B610" t="s">
        <v>239</v>
      </c>
      <c r="C610" t="s">
        <v>41</v>
      </c>
    </row>
    <row r="611" spans="2:42" x14ac:dyDescent="0.25">
      <c r="B611" t="s">
        <v>239</v>
      </c>
      <c r="C611" t="s">
        <v>42</v>
      </c>
    </row>
    <row r="612" spans="2:42" x14ac:dyDescent="0.25">
      <c r="B612" t="s">
        <v>239</v>
      </c>
      <c r="C612" t="s">
        <v>43</v>
      </c>
    </row>
    <row r="613" spans="2:42" x14ac:dyDescent="0.25">
      <c r="B613" t="s">
        <v>239</v>
      </c>
      <c r="C613" t="s">
        <v>44</v>
      </c>
    </row>
    <row r="614" spans="2:42" x14ac:dyDescent="0.25">
      <c r="B614" t="s">
        <v>239</v>
      </c>
      <c r="C614" t="s">
        <v>45</v>
      </c>
    </row>
    <row r="615" spans="2:42" x14ac:dyDescent="0.25">
      <c r="B615" t="s">
        <v>239</v>
      </c>
      <c r="C615" t="s">
        <v>46</v>
      </c>
    </row>
    <row r="616" spans="2:42" x14ac:dyDescent="0.25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647</v>
      </c>
      <c r="C617" t="s">
        <v>36</v>
      </c>
    </row>
    <row r="618" spans="2:42" x14ac:dyDescent="0.25">
      <c r="B618" t="s">
        <v>647</v>
      </c>
      <c r="C618" t="s">
        <v>37</v>
      </c>
    </row>
    <row r="619" spans="2:42" x14ac:dyDescent="0.25">
      <c r="B619" t="s">
        <v>647</v>
      </c>
      <c r="C619" t="s">
        <v>38</v>
      </c>
    </row>
    <row r="620" spans="2:42" x14ac:dyDescent="0.25">
      <c r="B620" t="s">
        <v>647</v>
      </c>
      <c r="C620" t="s">
        <v>39</v>
      </c>
    </row>
    <row r="621" spans="2:42" x14ac:dyDescent="0.25">
      <c r="B621" t="s">
        <v>647</v>
      </c>
      <c r="C621" t="s">
        <v>40</v>
      </c>
    </row>
    <row r="622" spans="2:42" x14ac:dyDescent="0.25">
      <c r="B622" t="s">
        <v>647</v>
      </c>
      <c r="C622" t="s">
        <v>41</v>
      </c>
    </row>
    <row r="623" spans="2:42" x14ac:dyDescent="0.25">
      <c r="B623" t="s">
        <v>647</v>
      </c>
      <c r="C623" t="s">
        <v>42</v>
      </c>
    </row>
    <row r="624" spans="2:42" x14ac:dyDescent="0.25">
      <c r="B624" t="s">
        <v>647</v>
      </c>
      <c r="C624" t="s">
        <v>43</v>
      </c>
    </row>
    <row r="625" spans="2:42" x14ac:dyDescent="0.25">
      <c r="B625" t="s">
        <v>647</v>
      </c>
      <c r="C625" t="s">
        <v>44</v>
      </c>
    </row>
    <row r="626" spans="2:42" x14ac:dyDescent="0.25">
      <c r="B626" t="s">
        <v>647</v>
      </c>
      <c r="C626" t="s">
        <v>45</v>
      </c>
    </row>
    <row r="627" spans="2:42" x14ac:dyDescent="0.25">
      <c r="B627" t="s">
        <v>647</v>
      </c>
      <c r="C627" t="s">
        <v>46</v>
      </c>
    </row>
    <row r="628" spans="2:42" x14ac:dyDescent="0.25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766</v>
      </c>
      <c r="C629" t="s">
        <v>36</v>
      </c>
    </row>
    <row r="630" spans="2:42" x14ac:dyDescent="0.25">
      <c r="B630" t="s">
        <v>766</v>
      </c>
      <c r="C630" t="s">
        <v>37</v>
      </c>
    </row>
    <row r="631" spans="2:42" x14ac:dyDescent="0.25">
      <c r="B631" t="s">
        <v>766</v>
      </c>
      <c r="C631" t="s">
        <v>38</v>
      </c>
    </row>
    <row r="632" spans="2:42" x14ac:dyDescent="0.25">
      <c r="B632" t="s">
        <v>766</v>
      </c>
      <c r="C632" t="s">
        <v>39</v>
      </c>
    </row>
    <row r="633" spans="2:42" x14ac:dyDescent="0.25">
      <c r="B633" t="s">
        <v>766</v>
      </c>
      <c r="C633" t="s">
        <v>40</v>
      </c>
    </row>
    <row r="634" spans="2:42" x14ac:dyDescent="0.25">
      <c r="B634" t="s">
        <v>766</v>
      </c>
      <c r="C634" t="s">
        <v>41</v>
      </c>
    </row>
    <row r="635" spans="2:42" x14ac:dyDescent="0.25">
      <c r="B635" t="s">
        <v>766</v>
      </c>
      <c r="C635" t="s">
        <v>42</v>
      </c>
    </row>
    <row r="636" spans="2:42" x14ac:dyDescent="0.25">
      <c r="B636" t="s">
        <v>766</v>
      </c>
      <c r="C636" t="s">
        <v>43</v>
      </c>
    </row>
    <row r="637" spans="2:42" x14ac:dyDescent="0.25">
      <c r="B637" t="s">
        <v>766</v>
      </c>
      <c r="C637" t="s">
        <v>44</v>
      </c>
    </row>
    <row r="638" spans="2:42" x14ac:dyDescent="0.25">
      <c r="B638" t="s">
        <v>766</v>
      </c>
      <c r="C638" t="s">
        <v>45</v>
      </c>
    </row>
    <row r="639" spans="2:42" x14ac:dyDescent="0.25">
      <c r="B639" t="s">
        <v>766</v>
      </c>
      <c r="C639" t="s">
        <v>46</v>
      </c>
    </row>
    <row r="640" spans="2:42" x14ac:dyDescent="0.25">
      <c r="B640" t="s">
        <v>766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674</v>
      </c>
      <c r="C641" t="s">
        <v>36</v>
      </c>
    </row>
    <row r="642" spans="2:42" x14ac:dyDescent="0.25">
      <c r="B642" t="s">
        <v>674</v>
      </c>
      <c r="C642" t="s">
        <v>37</v>
      </c>
    </row>
    <row r="643" spans="2:42" x14ac:dyDescent="0.25">
      <c r="B643" t="s">
        <v>674</v>
      </c>
      <c r="C643" t="s">
        <v>38</v>
      </c>
    </row>
    <row r="644" spans="2:42" x14ac:dyDescent="0.25">
      <c r="B644" t="s">
        <v>674</v>
      </c>
      <c r="C644" t="s">
        <v>39</v>
      </c>
    </row>
    <row r="645" spans="2:42" x14ac:dyDescent="0.25">
      <c r="B645" t="s">
        <v>674</v>
      </c>
      <c r="C645" t="s">
        <v>40</v>
      </c>
    </row>
    <row r="646" spans="2:42" x14ac:dyDescent="0.25">
      <c r="B646" t="s">
        <v>674</v>
      </c>
      <c r="C646" t="s">
        <v>41</v>
      </c>
    </row>
    <row r="647" spans="2:42" x14ac:dyDescent="0.25">
      <c r="B647" t="s">
        <v>674</v>
      </c>
      <c r="C647" t="s">
        <v>42</v>
      </c>
    </row>
    <row r="648" spans="2:42" x14ac:dyDescent="0.25">
      <c r="B648" t="s">
        <v>674</v>
      </c>
      <c r="C648" t="s">
        <v>43</v>
      </c>
    </row>
    <row r="649" spans="2:42" x14ac:dyDescent="0.25">
      <c r="B649" t="s">
        <v>674</v>
      </c>
      <c r="C649" t="s">
        <v>44</v>
      </c>
    </row>
    <row r="650" spans="2:42" x14ac:dyDescent="0.25">
      <c r="B650" t="s">
        <v>674</v>
      </c>
      <c r="C650" t="s">
        <v>45</v>
      </c>
    </row>
    <row r="651" spans="2:42" x14ac:dyDescent="0.25">
      <c r="B651" t="s">
        <v>674</v>
      </c>
      <c r="C651" t="s">
        <v>46</v>
      </c>
    </row>
    <row r="652" spans="2:42" x14ac:dyDescent="0.25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767</v>
      </c>
      <c r="C653" t="s">
        <v>36</v>
      </c>
      <c r="W653">
        <v>495.24090059999997</v>
      </c>
      <c r="X653">
        <v>339.90542210000001</v>
      </c>
      <c r="Y653">
        <v>670.20400800000004</v>
      </c>
      <c r="Z653">
        <v>568.95938579999995</v>
      </c>
      <c r="AA653">
        <v>756.94431120000002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767</v>
      </c>
      <c r="C654" t="s">
        <v>37</v>
      </c>
    </row>
    <row r="655" spans="2:42" x14ac:dyDescent="0.25">
      <c r="B655" t="s">
        <v>767</v>
      </c>
      <c r="C655" t="s">
        <v>38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767</v>
      </c>
      <c r="C656" t="s">
        <v>39</v>
      </c>
    </row>
    <row r="657" spans="1:42" x14ac:dyDescent="0.25">
      <c r="B657" t="s">
        <v>767</v>
      </c>
      <c r="C657" t="s">
        <v>40</v>
      </c>
    </row>
    <row r="658" spans="1:42" x14ac:dyDescent="0.25">
      <c r="B658" t="s">
        <v>767</v>
      </c>
      <c r="C658" t="s">
        <v>41</v>
      </c>
    </row>
    <row r="659" spans="1:42" x14ac:dyDescent="0.25">
      <c r="B659" t="s">
        <v>767</v>
      </c>
      <c r="C659" t="s">
        <v>42</v>
      </c>
    </row>
    <row r="660" spans="1:42" x14ac:dyDescent="0.25">
      <c r="B660" t="s">
        <v>767</v>
      </c>
      <c r="C660" t="s">
        <v>43</v>
      </c>
    </row>
    <row r="661" spans="1:42" x14ac:dyDescent="0.25">
      <c r="B661" t="s">
        <v>767</v>
      </c>
      <c r="C661" t="s">
        <v>44</v>
      </c>
    </row>
    <row r="662" spans="1:42" x14ac:dyDescent="0.25">
      <c r="B662" t="s">
        <v>767</v>
      </c>
      <c r="C662" t="s">
        <v>45</v>
      </c>
    </row>
    <row r="663" spans="1:42" x14ac:dyDescent="0.25">
      <c r="B663" t="s">
        <v>767</v>
      </c>
      <c r="C663" t="s">
        <v>46</v>
      </c>
    </row>
    <row r="664" spans="1:42" x14ac:dyDescent="0.25">
      <c r="A664">
        <v>4</v>
      </c>
      <c r="B664" t="s">
        <v>767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495.24090059999997</v>
      </c>
      <c r="X664">
        <v>339.90542210000001</v>
      </c>
      <c r="Y664">
        <v>670.20400800000004</v>
      </c>
      <c r="Z664">
        <v>568.95938579999995</v>
      </c>
      <c r="AA664">
        <v>756.94431120000002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768</v>
      </c>
      <c r="C665" t="s">
        <v>36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636.38188000000002</v>
      </c>
      <c r="Y665">
        <v>531.57421050000005</v>
      </c>
      <c r="Z665">
        <v>318.96473279999998</v>
      </c>
      <c r="AA665">
        <v>184.7047876</v>
      </c>
      <c r="AB665">
        <v>141.7751198</v>
      </c>
      <c r="AC665">
        <v>6.3097886169999997</v>
      </c>
    </row>
    <row r="666" spans="1:42" x14ac:dyDescent="0.25">
      <c r="B666" t="s">
        <v>768</v>
      </c>
      <c r="C666" t="s">
        <v>37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768</v>
      </c>
      <c r="C667" t="s">
        <v>38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285.37233379999998</v>
      </c>
      <c r="U667">
        <v>252.23845510000001</v>
      </c>
      <c r="V667">
        <v>251.38018009999999</v>
      </c>
      <c r="W667">
        <v>188.8587029</v>
      </c>
    </row>
    <row r="668" spans="1:42" x14ac:dyDescent="0.25">
      <c r="B668" t="s">
        <v>768</v>
      </c>
      <c r="C668" t="s">
        <v>39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E668">
        <v>23.94890831</v>
      </c>
    </row>
    <row r="669" spans="1:42" x14ac:dyDescent="0.25">
      <c r="B669" t="s">
        <v>768</v>
      </c>
      <c r="C669" t="s">
        <v>40</v>
      </c>
    </row>
    <row r="670" spans="1:42" x14ac:dyDescent="0.25">
      <c r="B670" t="s">
        <v>768</v>
      </c>
      <c r="C670" t="s">
        <v>41</v>
      </c>
    </row>
    <row r="671" spans="1:42" x14ac:dyDescent="0.25">
      <c r="B671" t="s">
        <v>768</v>
      </c>
      <c r="C671" t="s">
        <v>42</v>
      </c>
    </row>
    <row r="672" spans="1:42" x14ac:dyDescent="0.25">
      <c r="B672" t="s">
        <v>768</v>
      </c>
      <c r="C672" t="s">
        <v>43</v>
      </c>
    </row>
    <row r="673" spans="1:42" x14ac:dyDescent="0.25">
      <c r="B673" t="s">
        <v>768</v>
      </c>
      <c r="C673" t="s">
        <v>44</v>
      </c>
    </row>
    <row r="674" spans="1:42" x14ac:dyDescent="0.25">
      <c r="B674" t="s">
        <v>768</v>
      </c>
      <c r="C674" t="s">
        <v>45</v>
      </c>
    </row>
    <row r="675" spans="1:42" x14ac:dyDescent="0.25">
      <c r="B675" t="s">
        <v>768</v>
      </c>
      <c r="C675" t="s">
        <v>46</v>
      </c>
    </row>
    <row r="676" spans="1:42" x14ac:dyDescent="0.25">
      <c r="A676">
        <v>8</v>
      </c>
      <c r="B676" t="s">
        <v>768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1065.1414279999999</v>
      </c>
      <c r="U676">
        <v>1032.0075489999999</v>
      </c>
      <c r="V676">
        <v>1031.1492740000001</v>
      </c>
      <c r="W676">
        <v>968.62779669999998</v>
      </c>
      <c r="X676">
        <v>737.52446899999995</v>
      </c>
      <c r="Y676">
        <v>632.71679949999998</v>
      </c>
      <c r="Z676">
        <v>420.10732189999999</v>
      </c>
      <c r="AA676">
        <v>285.84737660000002</v>
      </c>
      <c r="AB676">
        <v>242.91770890000001</v>
      </c>
      <c r="AC676">
        <v>107.45237760000001</v>
      </c>
      <c r="AD676">
        <v>58.980104609999998</v>
      </c>
      <c r="AE676">
        <v>82.929012920000005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769</v>
      </c>
      <c r="C677" t="s">
        <v>36</v>
      </c>
      <c r="O677">
        <v>53.532143140000002</v>
      </c>
      <c r="P677">
        <v>144.9631487</v>
      </c>
      <c r="R677">
        <v>2.987796152</v>
      </c>
    </row>
    <row r="678" spans="1:42" x14ac:dyDescent="0.25">
      <c r="B678" t="s">
        <v>769</v>
      </c>
      <c r="C678" t="s">
        <v>37</v>
      </c>
    </row>
    <row r="679" spans="1:42" x14ac:dyDescent="0.25">
      <c r="B679" t="s">
        <v>769</v>
      </c>
      <c r="C679" t="s">
        <v>38</v>
      </c>
    </row>
    <row r="680" spans="1:42" x14ac:dyDescent="0.25">
      <c r="B680" t="s">
        <v>769</v>
      </c>
      <c r="C680" t="s">
        <v>39</v>
      </c>
    </row>
    <row r="681" spans="1:42" x14ac:dyDescent="0.25">
      <c r="B681" t="s">
        <v>769</v>
      </c>
      <c r="C681" t="s">
        <v>40</v>
      </c>
    </row>
    <row r="682" spans="1:42" x14ac:dyDescent="0.25">
      <c r="B682" t="s">
        <v>769</v>
      </c>
      <c r="C682" t="s">
        <v>41</v>
      </c>
    </row>
    <row r="683" spans="1:42" x14ac:dyDescent="0.25">
      <c r="B683" t="s">
        <v>769</v>
      </c>
      <c r="C683" t="s">
        <v>42</v>
      </c>
    </row>
    <row r="684" spans="1:42" x14ac:dyDescent="0.25">
      <c r="B684" t="s">
        <v>769</v>
      </c>
      <c r="C684" t="s">
        <v>43</v>
      </c>
    </row>
    <row r="685" spans="1:42" x14ac:dyDescent="0.25">
      <c r="B685" t="s">
        <v>769</v>
      </c>
      <c r="C685" t="s">
        <v>44</v>
      </c>
    </row>
    <row r="686" spans="1:42" x14ac:dyDescent="0.25">
      <c r="B686" t="s">
        <v>769</v>
      </c>
      <c r="C686" t="s">
        <v>45</v>
      </c>
    </row>
    <row r="687" spans="1:42" x14ac:dyDescent="0.25">
      <c r="B687" t="s">
        <v>769</v>
      </c>
      <c r="C687" t="s">
        <v>46</v>
      </c>
    </row>
    <row r="688" spans="1:42" x14ac:dyDescent="0.25">
      <c r="A688">
        <v>10</v>
      </c>
      <c r="B688" t="s">
        <v>769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2.987796152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696</v>
      </c>
      <c r="C689" t="s">
        <v>36</v>
      </c>
    </row>
    <row r="690" spans="2:42" x14ac:dyDescent="0.25">
      <c r="B690" t="s">
        <v>696</v>
      </c>
      <c r="C690" t="s">
        <v>37</v>
      </c>
    </row>
    <row r="691" spans="2:42" x14ac:dyDescent="0.25">
      <c r="B691" t="s">
        <v>696</v>
      </c>
      <c r="C691" t="s">
        <v>38</v>
      </c>
    </row>
    <row r="692" spans="2:42" x14ac:dyDescent="0.25">
      <c r="B692" t="s">
        <v>696</v>
      </c>
      <c r="C692" t="s">
        <v>39</v>
      </c>
    </row>
    <row r="693" spans="2:42" x14ac:dyDescent="0.25">
      <c r="B693" t="s">
        <v>696</v>
      </c>
      <c r="C693" t="s">
        <v>40</v>
      </c>
    </row>
    <row r="694" spans="2:42" x14ac:dyDescent="0.25">
      <c r="B694" t="s">
        <v>696</v>
      </c>
      <c r="C694" t="s">
        <v>41</v>
      </c>
    </row>
    <row r="695" spans="2:42" x14ac:dyDescent="0.25">
      <c r="B695" t="s">
        <v>696</v>
      </c>
      <c r="C695" t="s">
        <v>42</v>
      </c>
    </row>
    <row r="696" spans="2:42" x14ac:dyDescent="0.25">
      <c r="B696" t="s">
        <v>696</v>
      </c>
      <c r="C696" t="s">
        <v>43</v>
      </c>
    </row>
    <row r="697" spans="2:42" x14ac:dyDescent="0.25">
      <c r="B697" t="s">
        <v>696</v>
      </c>
      <c r="C697" t="s">
        <v>44</v>
      </c>
    </row>
    <row r="698" spans="2:42" x14ac:dyDescent="0.25">
      <c r="B698" t="s">
        <v>696</v>
      </c>
      <c r="C698" t="s">
        <v>45</v>
      </c>
    </row>
    <row r="699" spans="2:42" x14ac:dyDescent="0.25">
      <c r="B699" t="s">
        <v>696</v>
      </c>
      <c r="C699" t="s">
        <v>46</v>
      </c>
    </row>
    <row r="700" spans="2:42" x14ac:dyDescent="0.25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695</v>
      </c>
      <c r="C702" t="s">
        <v>37</v>
      </c>
    </row>
    <row r="703" spans="2:42" x14ac:dyDescent="0.25">
      <c r="B703" t="s">
        <v>695</v>
      </c>
      <c r="C703" t="s">
        <v>38</v>
      </c>
    </row>
    <row r="704" spans="2:42" x14ac:dyDescent="0.25">
      <c r="B704" t="s">
        <v>695</v>
      </c>
      <c r="C704" t="s">
        <v>39</v>
      </c>
    </row>
    <row r="705" spans="2:42" x14ac:dyDescent="0.25">
      <c r="B705" t="s">
        <v>695</v>
      </c>
      <c r="C705" t="s">
        <v>40</v>
      </c>
    </row>
    <row r="706" spans="2:42" x14ac:dyDescent="0.25">
      <c r="B706" t="s">
        <v>695</v>
      </c>
      <c r="C706" t="s">
        <v>41</v>
      </c>
    </row>
    <row r="707" spans="2:42" x14ac:dyDescent="0.25">
      <c r="B707" t="s">
        <v>695</v>
      </c>
      <c r="C707" t="s">
        <v>42</v>
      </c>
    </row>
    <row r="708" spans="2:42" x14ac:dyDescent="0.25">
      <c r="B708" t="s">
        <v>695</v>
      </c>
      <c r="C708" t="s">
        <v>43</v>
      </c>
    </row>
    <row r="709" spans="2:42" x14ac:dyDescent="0.25">
      <c r="B709" t="s">
        <v>695</v>
      </c>
      <c r="C709" t="s">
        <v>44</v>
      </c>
    </row>
    <row r="710" spans="2:42" x14ac:dyDescent="0.25">
      <c r="B710" t="s">
        <v>695</v>
      </c>
      <c r="C710" t="s">
        <v>45</v>
      </c>
    </row>
    <row r="711" spans="2:42" x14ac:dyDescent="0.25">
      <c r="B711" t="s">
        <v>695</v>
      </c>
      <c r="C711" t="s">
        <v>46</v>
      </c>
    </row>
    <row r="712" spans="2:42" x14ac:dyDescent="0.25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770</v>
      </c>
      <c r="C713" t="s">
        <v>36</v>
      </c>
    </row>
    <row r="714" spans="2:42" x14ac:dyDescent="0.25">
      <c r="B714" t="s">
        <v>770</v>
      </c>
      <c r="C714" t="s">
        <v>37</v>
      </c>
    </row>
    <row r="715" spans="2:42" x14ac:dyDescent="0.25">
      <c r="B715" t="s">
        <v>770</v>
      </c>
      <c r="C715" t="s">
        <v>38</v>
      </c>
    </row>
    <row r="716" spans="2:42" x14ac:dyDescent="0.25">
      <c r="B716" t="s">
        <v>770</v>
      </c>
      <c r="C716" t="s">
        <v>39</v>
      </c>
    </row>
    <row r="717" spans="2:42" x14ac:dyDescent="0.25">
      <c r="B717" t="s">
        <v>770</v>
      </c>
      <c r="C717" t="s">
        <v>40</v>
      </c>
    </row>
    <row r="718" spans="2:42" x14ac:dyDescent="0.25">
      <c r="B718" t="s">
        <v>770</v>
      </c>
      <c r="C718" t="s">
        <v>41</v>
      </c>
    </row>
    <row r="719" spans="2:42" x14ac:dyDescent="0.25">
      <c r="B719" t="s">
        <v>770</v>
      </c>
      <c r="C719" t="s">
        <v>42</v>
      </c>
    </row>
    <row r="720" spans="2:42" x14ac:dyDescent="0.25">
      <c r="B720" t="s">
        <v>770</v>
      </c>
      <c r="C720" t="s">
        <v>43</v>
      </c>
    </row>
    <row r="721" spans="1:42" x14ac:dyDescent="0.25">
      <c r="B721" t="s">
        <v>770</v>
      </c>
      <c r="C721" t="s">
        <v>44</v>
      </c>
    </row>
    <row r="722" spans="1:42" x14ac:dyDescent="0.25">
      <c r="B722" t="s">
        <v>770</v>
      </c>
      <c r="C722" t="s">
        <v>45</v>
      </c>
    </row>
    <row r="723" spans="1:42" x14ac:dyDescent="0.25">
      <c r="B723" t="s">
        <v>770</v>
      </c>
      <c r="C723" t="s">
        <v>46</v>
      </c>
    </row>
    <row r="724" spans="1:42" x14ac:dyDescent="0.25">
      <c r="A724">
        <v>6</v>
      </c>
      <c r="B724" t="s">
        <v>770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707</v>
      </c>
      <c r="C725" t="s">
        <v>36</v>
      </c>
    </row>
    <row r="726" spans="1:42" x14ac:dyDescent="0.25">
      <c r="B726" t="s">
        <v>707</v>
      </c>
      <c r="C726" t="s">
        <v>37</v>
      </c>
    </row>
    <row r="727" spans="1:42" x14ac:dyDescent="0.25">
      <c r="B727" t="s">
        <v>707</v>
      </c>
      <c r="C727" t="s">
        <v>38</v>
      </c>
    </row>
    <row r="728" spans="1:42" x14ac:dyDescent="0.25">
      <c r="B728" t="s">
        <v>707</v>
      </c>
      <c r="C728" t="s">
        <v>39</v>
      </c>
    </row>
    <row r="729" spans="1:42" x14ac:dyDescent="0.25">
      <c r="B729" t="s">
        <v>707</v>
      </c>
      <c r="C729" t="s">
        <v>40</v>
      </c>
    </row>
    <row r="730" spans="1:42" x14ac:dyDescent="0.25">
      <c r="B730" t="s">
        <v>707</v>
      </c>
      <c r="C730" t="s">
        <v>41</v>
      </c>
    </row>
    <row r="731" spans="1:42" x14ac:dyDescent="0.25">
      <c r="B731" t="s">
        <v>707</v>
      </c>
      <c r="C731" t="s">
        <v>42</v>
      </c>
    </row>
    <row r="732" spans="1:42" x14ac:dyDescent="0.25">
      <c r="B732" t="s">
        <v>707</v>
      </c>
      <c r="C732" t="s">
        <v>43</v>
      </c>
    </row>
    <row r="733" spans="1:42" x14ac:dyDescent="0.25">
      <c r="B733" t="s">
        <v>707</v>
      </c>
      <c r="C733" t="s">
        <v>44</v>
      </c>
    </row>
    <row r="734" spans="1:42" x14ac:dyDescent="0.25">
      <c r="B734" t="s">
        <v>707</v>
      </c>
      <c r="C734" t="s">
        <v>45</v>
      </c>
    </row>
    <row r="735" spans="1:42" x14ac:dyDescent="0.25">
      <c r="B735" t="s">
        <v>707</v>
      </c>
      <c r="C735" t="s">
        <v>46</v>
      </c>
    </row>
    <row r="736" spans="1:42" x14ac:dyDescent="0.25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720</v>
      </c>
      <c r="C737" t="s">
        <v>36</v>
      </c>
    </row>
    <row r="738" spans="2:42" x14ac:dyDescent="0.25">
      <c r="B738" t="s">
        <v>720</v>
      </c>
      <c r="C738" t="s">
        <v>37</v>
      </c>
    </row>
    <row r="739" spans="2:42" x14ac:dyDescent="0.25">
      <c r="B739" t="s">
        <v>720</v>
      </c>
      <c r="C739" t="s">
        <v>38</v>
      </c>
    </row>
    <row r="740" spans="2:42" x14ac:dyDescent="0.25">
      <c r="B740" t="s">
        <v>720</v>
      </c>
      <c r="C740" t="s">
        <v>39</v>
      </c>
    </row>
    <row r="741" spans="2:42" x14ac:dyDescent="0.25">
      <c r="B741" t="s">
        <v>720</v>
      </c>
      <c r="C741" t="s">
        <v>40</v>
      </c>
    </row>
    <row r="742" spans="2:42" x14ac:dyDescent="0.25">
      <c r="B742" t="s">
        <v>720</v>
      </c>
      <c r="C742" t="s">
        <v>41</v>
      </c>
    </row>
    <row r="743" spans="2:42" x14ac:dyDescent="0.25">
      <c r="B743" t="s">
        <v>720</v>
      </c>
      <c r="C743" t="s">
        <v>42</v>
      </c>
    </row>
    <row r="744" spans="2:42" x14ac:dyDescent="0.25">
      <c r="B744" t="s">
        <v>720</v>
      </c>
      <c r="C744" t="s">
        <v>43</v>
      </c>
    </row>
    <row r="745" spans="2:42" x14ac:dyDescent="0.25">
      <c r="B745" t="s">
        <v>720</v>
      </c>
      <c r="C745" t="s">
        <v>44</v>
      </c>
    </row>
    <row r="746" spans="2:42" x14ac:dyDescent="0.25">
      <c r="B746" t="s">
        <v>720</v>
      </c>
      <c r="C746" t="s">
        <v>45</v>
      </c>
    </row>
    <row r="747" spans="2:42" x14ac:dyDescent="0.25">
      <c r="B747" t="s">
        <v>720</v>
      </c>
      <c r="C747" t="s">
        <v>46</v>
      </c>
    </row>
    <row r="748" spans="2:42" x14ac:dyDescent="0.25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771</v>
      </c>
      <c r="C749" t="s">
        <v>36</v>
      </c>
    </row>
    <row r="750" spans="2:42" x14ac:dyDescent="0.25">
      <c r="B750" t="s">
        <v>771</v>
      </c>
      <c r="C750" t="s">
        <v>37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456.27880110000001</v>
      </c>
      <c r="AD750">
        <v>640.28202520000002</v>
      </c>
      <c r="AE750">
        <v>852.72440400000005</v>
      </c>
      <c r="AF750">
        <v>543.06106669999997</v>
      </c>
      <c r="AG750">
        <v>758.33439999999996</v>
      </c>
      <c r="AH750">
        <v>977.36275599999999</v>
      </c>
      <c r="AI750">
        <v>1000.782001</v>
      </c>
      <c r="AJ750">
        <v>1106.047143</v>
      </c>
      <c r="AK750">
        <v>1137.0080089999999</v>
      </c>
      <c r="AL750">
        <v>1166.857068</v>
      </c>
      <c r="AM750">
        <v>1002.318831</v>
      </c>
      <c r="AN750">
        <v>1037.127287</v>
      </c>
      <c r="AO750">
        <v>835.24202200000002</v>
      </c>
      <c r="AP750">
        <v>1038.8333500000001</v>
      </c>
    </row>
    <row r="751" spans="2:42" x14ac:dyDescent="0.25">
      <c r="B751" t="s">
        <v>771</v>
      </c>
      <c r="C751" t="s">
        <v>38</v>
      </c>
    </row>
    <row r="752" spans="2:42" x14ac:dyDescent="0.25">
      <c r="B752" t="s">
        <v>771</v>
      </c>
      <c r="C752" t="s">
        <v>39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296.32173039999998</v>
      </c>
      <c r="AK752">
        <v>173.38729549999999</v>
      </c>
      <c r="AL752">
        <v>29.861677870000001</v>
      </c>
      <c r="AM752">
        <v>122.9344349</v>
      </c>
      <c r="AO752">
        <v>25.802462479999999</v>
      </c>
      <c r="AP752">
        <v>173.38729549999999</v>
      </c>
    </row>
    <row r="753" spans="2:42" x14ac:dyDescent="0.25">
      <c r="B753" t="s">
        <v>771</v>
      </c>
      <c r="C753" t="s">
        <v>40</v>
      </c>
    </row>
    <row r="754" spans="2:42" x14ac:dyDescent="0.25">
      <c r="B754" t="s">
        <v>771</v>
      </c>
      <c r="C754" t="s">
        <v>41</v>
      </c>
    </row>
    <row r="755" spans="2:42" x14ac:dyDescent="0.25">
      <c r="B755" t="s">
        <v>771</v>
      </c>
      <c r="C755" t="s">
        <v>42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355.6479081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251.21197520000001</v>
      </c>
      <c r="AP755">
        <v>356.60514610000001</v>
      </c>
    </row>
    <row r="756" spans="2:42" x14ac:dyDescent="0.25">
      <c r="B756" t="s">
        <v>771</v>
      </c>
      <c r="C756" t="s">
        <v>43</v>
      </c>
    </row>
    <row r="757" spans="2:42" x14ac:dyDescent="0.25">
      <c r="B757" t="s">
        <v>771</v>
      </c>
      <c r="C757" t="s">
        <v>44</v>
      </c>
    </row>
    <row r="758" spans="2:42" x14ac:dyDescent="0.25">
      <c r="B758" t="s">
        <v>771</v>
      </c>
      <c r="C758" t="s">
        <v>45</v>
      </c>
    </row>
    <row r="759" spans="2:42" x14ac:dyDescent="0.25">
      <c r="B759" t="s">
        <v>771</v>
      </c>
      <c r="C759" t="s">
        <v>46</v>
      </c>
    </row>
    <row r="760" spans="2:42" x14ac:dyDescent="0.25">
      <c r="B760" t="s">
        <v>771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984.25732789999995</v>
      </c>
      <c r="AD760">
        <v>1168.260552</v>
      </c>
      <c r="AE760">
        <v>1504.6940420000001</v>
      </c>
      <c r="AF760">
        <v>1071.039593</v>
      </c>
      <c r="AG760">
        <v>1287.734134</v>
      </c>
      <c r="AH760">
        <v>1506.7624900000001</v>
      </c>
      <c r="AI760">
        <v>1530.1817349999999</v>
      </c>
      <c r="AJ760">
        <v>1634.0256690000001</v>
      </c>
      <c r="AK760">
        <v>1542.052101</v>
      </c>
      <c r="AL760">
        <v>1428.375542</v>
      </c>
      <c r="AM760">
        <v>1356.9100619999999</v>
      </c>
      <c r="AN760">
        <v>1268.7840839999999</v>
      </c>
      <c r="AO760">
        <v>1112.2564600000001</v>
      </c>
      <c r="AP760">
        <v>1568.8257920000001</v>
      </c>
    </row>
    <row r="761" spans="2:42" x14ac:dyDescent="0.25">
      <c r="B761" t="s">
        <v>15</v>
      </c>
      <c r="D761">
        <v>61545.270759999999</v>
      </c>
      <c r="E761">
        <v>64177.912470000003</v>
      </c>
      <c r="F761">
        <v>63290.910089999998</v>
      </c>
      <c r="G761">
        <v>65837.604699999996</v>
      </c>
      <c r="H761">
        <v>65882.201400000005</v>
      </c>
      <c r="I761">
        <v>67080.556509999995</v>
      </c>
      <c r="J761">
        <v>68156.625960000005</v>
      </c>
      <c r="K761">
        <v>73155.489189999993</v>
      </c>
      <c r="L761">
        <v>76830.745710000003</v>
      </c>
      <c r="M761">
        <v>80602.367039999997</v>
      </c>
      <c r="N761">
        <v>83898.828640000007</v>
      </c>
      <c r="O761">
        <v>87331.524000000005</v>
      </c>
      <c r="P761">
        <v>90801.364379999999</v>
      </c>
      <c r="Q761">
        <v>94390.810840000006</v>
      </c>
      <c r="R761">
        <v>97479.492970000007</v>
      </c>
      <c r="S761">
        <v>100376.1964</v>
      </c>
      <c r="T761">
        <v>103383.0788</v>
      </c>
      <c r="U761">
        <v>106477.12450000001</v>
      </c>
      <c r="V761">
        <v>109672.5809</v>
      </c>
      <c r="W761">
        <v>113023.0865</v>
      </c>
      <c r="X761">
        <v>116432.6099</v>
      </c>
      <c r="Y761">
        <v>119841.77129999999</v>
      </c>
      <c r="Z761">
        <v>123355.3633</v>
      </c>
      <c r="AA761">
        <v>126990.2196</v>
      </c>
      <c r="AB761">
        <v>130866.5592</v>
      </c>
      <c r="AC761">
        <v>134691.0478</v>
      </c>
      <c r="AD761">
        <v>138544.1606</v>
      </c>
      <c r="AE761">
        <v>142249.0001</v>
      </c>
      <c r="AF761">
        <v>145923.4437</v>
      </c>
      <c r="AG761">
        <v>149167.15830000001</v>
      </c>
      <c r="AH761">
        <v>152419.88990000001</v>
      </c>
      <c r="AI761">
        <v>155684.64199999999</v>
      </c>
      <c r="AJ761">
        <v>159011.78099999999</v>
      </c>
      <c r="AK761">
        <v>162404.8567</v>
      </c>
      <c r="AL761">
        <v>165819.8965</v>
      </c>
      <c r="AM761">
        <v>169202.8474</v>
      </c>
      <c r="AN761">
        <v>172913.6482</v>
      </c>
      <c r="AO761">
        <v>176479.42</v>
      </c>
      <c r="AP761">
        <v>180004.07389999999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46081.654690000003</v>
      </c>
      <c r="D4" s="1">
        <f>PLANEL_GerMed_Resultado!H244+PLANEL_GerMed_Resultado!H748</f>
        <v>46802.094149999997</v>
      </c>
      <c r="E4" s="1">
        <f>PLANEL_GerMed_Resultado!I244+PLANEL_GerMed_Resultado!I748</f>
        <v>47452.946120000001</v>
      </c>
      <c r="F4" s="1">
        <f>PLANEL_GerMed_Resultado!J244+PLANEL_GerMed_Resultado!J748</f>
        <v>46546.470710000001</v>
      </c>
      <c r="G4" s="1">
        <f>PLANEL_GerMed_Resultado!K244+PLANEL_GerMed_Resultado!K748</f>
        <v>49924.592069999999</v>
      </c>
      <c r="H4" s="1">
        <f>PLANEL_GerMed_Resultado!L244+PLANEL_GerMed_Resultado!L748</f>
        <v>52485.508170000001</v>
      </c>
      <c r="I4" s="1">
        <f>PLANEL_GerMed_Resultado!M244+PLANEL_GerMed_Resultado!M748</f>
        <v>55022.461080000001</v>
      </c>
      <c r="J4" s="1">
        <f>PLANEL_GerMed_Resultado!N244+PLANEL_GerMed_Resultado!N748</f>
        <v>56286.946530000001</v>
      </c>
      <c r="K4" s="1">
        <f>PLANEL_GerMed_Resultado!O244+PLANEL_GerMed_Resultado!O748</f>
        <v>56639.070740000003</v>
      </c>
      <c r="L4" s="1">
        <f>PLANEL_GerMed_Resultado!P244+PLANEL_GerMed_Resultado!P748</f>
        <v>56913.331209999997</v>
      </c>
      <c r="M4" s="1">
        <f>PLANEL_GerMed_Resultado!Q244+PLANEL_GerMed_Resultado!Q748</f>
        <v>57466.803619999999</v>
      </c>
      <c r="N4" s="1">
        <f>PLANEL_GerMed_Resultado!R244+PLANEL_GerMed_Resultado!R748</f>
        <v>58399.920870000002</v>
      </c>
      <c r="O4" s="1">
        <f>PLANEL_GerMed_Resultado!S244+PLANEL_GerMed_Resultado!S748</f>
        <v>59423.075129999997</v>
      </c>
      <c r="P4" s="1">
        <f>PLANEL_GerMed_Resultado!T244+PLANEL_GerMed_Resultado!T748</f>
        <v>61325.664019999997</v>
      </c>
      <c r="Q4" s="1">
        <f>PLANEL_GerMed_Resultado!U244+PLANEL_GerMed_Resultado!U748</f>
        <v>62546.856460000003</v>
      </c>
      <c r="R4" s="1">
        <f>PLANEL_GerMed_Resultado!V244+PLANEL_GerMed_Resultado!V748</f>
        <v>62762.237950000002</v>
      </c>
      <c r="S4" s="1">
        <f>PLANEL_GerMed_Resultado!W244+PLANEL_GerMed_Resultado!W748</f>
        <v>63812.884189999997</v>
      </c>
      <c r="T4" s="1">
        <f>PLANEL_GerMed_Resultado!X244+PLANEL_GerMed_Resultado!X748</f>
        <v>64432.479549999996</v>
      </c>
      <c r="U4" s="1">
        <f>PLANEL_GerMed_Resultado!Y244+PLANEL_GerMed_Resultado!Y748</f>
        <v>63952.49</v>
      </c>
      <c r="V4" s="1">
        <f>PLANEL_GerMed_Resultado!Z244+PLANEL_GerMed_Resultado!Z748</f>
        <v>64521.14819</v>
      </c>
      <c r="W4" s="1">
        <f>PLANEL_GerMed_Resultado!AA244+PLANEL_GerMed_Resultado!AA748</f>
        <v>64789.178820000001</v>
      </c>
      <c r="X4" s="1">
        <f>PLANEL_GerMed_Resultado!AB244+PLANEL_GerMed_Resultado!AB748</f>
        <v>64399.653939999997</v>
      </c>
      <c r="Y4" s="1">
        <f>PLANEL_GerMed_Resultado!AC244+PLANEL_GerMed_Resultado!AC748</f>
        <v>64571.896200000003</v>
      </c>
      <c r="Z4" s="1">
        <f>PLANEL_GerMed_Resultado!AD244+PLANEL_GerMed_Resultado!AD748</f>
        <v>64690.027719999998</v>
      </c>
      <c r="AA4" s="1">
        <f>PLANEL_GerMed_Resultado!AE244+PLANEL_GerMed_Resultado!AE748</f>
        <v>65061.818590000003</v>
      </c>
      <c r="AB4" s="1">
        <f>PLANEL_GerMed_Resultado!AF244+PLANEL_GerMed_Resultado!AF748</f>
        <v>63907.287839999997</v>
      </c>
      <c r="AC4" s="1">
        <f>PLANEL_GerMed_Resultado!AG244+PLANEL_GerMed_Resultado!AG748</f>
        <v>64607.849439999998</v>
      </c>
      <c r="AD4" s="1">
        <f>PLANEL_GerMed_Resultado!AH244+PLANEL_GerMed_Resultado!AH748</f>
        <v>64965.562469999997</v>
      </c>
      <c r="AE4" s="1">
        <f>PLANEL_GerMed_Resultado!AI244+PLANEL_GerMed_Resultado!AI748</f>
        <v>64850.600380000003</v>
      </c>
      <c r="AF4" s="1">
        <f>PLANEL_GerMed_Resultado!AJ244+PLANEL_GerMed_Resultado!AJ748</f>
        <v>64756.422100000003</v>
      </c>
      <c r="AG4" s="1">
        <f>PLANEL_GerMed_Resultado!AK244+PLANEL_GerMed_Resultado!AK748</f>
        <v>64569.038330000003</v>
      </c>
      <c r="AH4" s="1">
        <f>PLANEL_GerMed_Resultado!AL244+PLANEL_GerMed_Resultado!AL748</f>
        <v>64356.046249999999</v>
      </c>
      <c r="AI4" s="1">
        <f>PLANEL_GerMed_Resultado!AM244+PLANEL_GerMed_Resultado!AM748</f>
        <v>64194.504249999998</v>
      </c>
      <c r="AJ4" s="1">
        <f>PLANEL_GerMed_Resultado!AN244+PLANEL_GerMed_Resultado!AN748</f>
        <v>64018.935819999999</v>
      </c>
      <c r="AK4" s="1">
        <f>PLANEL_GerMed_Resultado!AO244+PLANEL_GerMed_Resultado!AO748</f>
        <v>63662.870459999998</v>
      </c>
      <c r="AL4" s="1">
        <f>PLANEL_GerMed_Resultado!AP244+PLANEL_GerMed_Resultado!AP748</f>
        <v>63703.434079999999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2924.636653</v>
      </c>
      <c r="E5" s="1">
        <f>PLANEL_GerMed_Resultado!I256</f>
        <v>2983.2381690000002</v>
      </c>
      <c r="F5" s="1">
        <f>PLANEL_GerMed_Resultado!J256</f>
        <v>3100.3672630000001</v>
      </c>
      <c r="G5" s="1">
        <f>PLANEL_GerMed_Resultado!K256</f>
        <v>3222.7320610000002</v>
      </c>
      <c r="H5" s="1">
        <f>PLANEL_GerMed_Resultado!L256</f>
        <v>3343.5500649999999</v>
      </c>
      <c r="I5" s="1">
        <f>PLANEL_GerMed_Resultado!M256</f>
        <v>3381.440846</v>
      </c>
      <c r="J5" s="1">
        <f>PLANEL_GerMed_Resultado!N256</f>
        <v>3358.714962</v>
      </c>
      <c r="K5" s="1">
        <f>PLANEL_GerMed_Resultado!O256</f>
        <v>4063.200374</v>
      </c>
      <c r="L5" s="1">
        <f>PLANEL_GerMed_Resultado!P256</f>
        <v>5378.5674879999997</v>
      </c>
      <c r="M5" s="1">
        <f>PLANEL_GerMed_Resultado!Q256</f>
        <v>5648.1038150000004</v>
      </c>
      <c r="N5" s="1">
        <f>PLANEL_GerMed_Resultado!R256</f>
        <v>5623.0485660000004</v>
      </c>
      <c r="O5" s="1">
        <f>PLANEL_GerMed_Resultado!S256</f>
        <v>5647.6528699999999</v>
      </c>
      <c r="P5" s="1">
        <f>PLANEL_GerMed_Resultado!T256</f>
        <v>5622.932546</v>
      </c>
      <c r="Q5" s="1">
        <f>PLANEL_GerMed_Resultado!U256</f>
        <v>5622.3590439999998</v>
      </c>
      <c r="R5" s="1">
        <f>PLANEL_GerMed_Resultado!V256</f>
        <v>5394.79385</v>
      </c>
      <c r="S5" s="1">
        <f>PLANEL_GerMed_Resultado!W256</f>
        <v>5645.7194030000001</v>
      </c>
      <c r="T5" s="1">
        <f>PLANEL_GerMed_Resultado!X256</f>
        <v>5028.9928950000003</v>
      </c>
      <c r="U5" s="1">
        <f>PLANEL_GerMed_Resultado!Y256</f>
        <v>5635.4927859999998</v>
      </c>
      <c r="V5" s="1">
        <f>PLANEL_GerMed_Resultado!Z256</f>
        <v>5200.0978930000001</v>
      </c>
      <c r="W5" s="1">
        <f>PLANEL_GerMed_Resultado!AA256</f>
        <v>5028.9928950000003</v>
      </c>
      <c r="X5" s="1">
        <f>PLANEL_GerMed_Resultado!AB256</f>
        <v>5619.5002649999997</v>
      </c>
      <c r="Y5" s="1">
        <f>PLANEL_GerMed_Resultado!AC256</f>
        <v>5646.0614889999997</v>
      </c>
      <c r="Z5" s="1">
        <f>PLANEL_GerMed_Resultado!AD256</f>
        <v>5648.5966150000004</v>
      </c>
      <c r="AA5" s="1">
        <f>PLANEL_GerMed_Resultado!AE256</f>
        <v>5648.5966150000004</v>
      </c>
      <c r="AB5" s="68">
        <f>PLANEL_GerMed_Resultado!AF256</f>
        <v>5634.4088300000003</v>
      </c>
      <c r="AC5" s="1">
        <f>PLANEL_GerMed_Resultado!AG256</f>
        <v>5612.5664939999997</v>
      </c>
      <c r="AD5" s="1">
        <f>PLANEL_GerMed_Resultado!AH256</f>
        <v>5634.4088300000003</v>
      </c>
      <c r="AE5" s="1">
        <f>PLANEL_GerMed_Resultado!AI256</f>
        <v>5634.4088300000003</v>
      </c>
      <c r="AF5" s="1">
        <f>PLANEL_GerMed_Resultado!AJ256</f>
        <v>5634.4088300000003</v>
      </c>
      <c r="AG5" s="1">
        <f>PLANEL_GerMed_Resultado!AK256</f>
        <v>5634.4088300000003</v>
      </c>
      <c r="AH5" s="1">
        <f>PLANEL_GerMed_Resultado!AL256</f>
        <v>5620.5986350000003</v>
      </c>
      <c r="AI5" s="1">
        <f>PLANEL_GerMed_Resultado!AM256</f>
        <v>5620.460626</v>
      </c>
      <c r="AJ5" s="1">
        <f>PLANEL_GerMed_Resultado!AN256</f>
        <v>5620.460626</v>
      </c>
      <c r="AK5" s="1">
        <f>PLANEL_GerMed_Resultado!AO256</f>
        <v>5620.460626</v>
      </c>
      <c r="AL5" s="1">
        <f>PLANEL_GerMed_Resultado!AP256</f>
        <v>5620.460626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4221.2679155000005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5943.0731067000006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6341.9109159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6119.9386416399993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5997.2670195999999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4790.6103779999994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4827.8271771519994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5356.9421215000002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5186.1040620000003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5042.6270199999999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5104.5169670000005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5214.0427794999996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5196.7852408999997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5554.5623500999991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5349.224861499999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5745.7442756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6292.6482153999996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6526.9377081999992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6807.2796353099993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7785.5707734200005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6661.8384095000001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6938.5214296000004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7533.4414150000002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7671.7598192000005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7892.0092123000013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7968.6715680000007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8148.0087640000002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8286.5341130000015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8440.8505159999986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8776.462673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10516.569309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1056.1279050000001</v>
      </c>
      <c r="J9" s="20">
        <f>PLANEL_GerMed_Resultado!N64+PLANEL_GerMed_Resultado!N76+PLANEL_GerMed_Resultado!N88+PLANEL_GerMed_Resultado!N640+PLANEL_GerMed_Resultado!N700+PLANEL_GerMed_Resultado!N736</f>
        <v>1103.11799</v>
      </c>
      <c r="K9" s="20">
        <f>PLANEL_GerMed_Resultado!O64+PLANEL_GerMed_Resultado!O76+PLANEL_GerMed_Resultado!O88+PLANEL_GerMed_Resultado!O640+PLANEL_GerMed_Resultado!O700+PLANEL_GerMed_Resultado!O736</f>
        <v>1102.4371759999999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50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388.52762810000002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375.33708369999999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366.75663359999999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1679.8720659999999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3000.5461679999999</v>
      </c>
      <c r="Q11" s="1">
        <f>PLANEL_GerMed_Resultado!U160</f>
        <v>3006.5837190000002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57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57.402582629999998</v>
      </c>
      <c r="J12" s="1">
        <f>PLANEL_GerMed_Resultado!N172</f>
        <v>81.553769149999994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4159.8699489999999</v>
      </c>
      <c r="J14" s="24">
        <f>PLANEL_GerMed_Resultado!N16+PLANEL_GerMed_Resultado!N28+PLANEL_GerMed_Resultado!N628+PLANEL_GerMed_Resultado!N712</f>
        <v>4377.5741840000001</v>
      </c>
      <c r="K14" s="24">
        <f>PLANEL_GerMed_Resultado!O16+PLANEL_GerMed_Resultado!O28+PLANEL_GerMed_Resultado!O628+PLANEL_GerMed_Resultado!O712</f>
        <v>4377.5741840000001</v>
      </c>
      <c r="L14" s="24">
        <f>PLANEL_GerMed_Resultado!P16+PLANEL_GerMed_Resultado!P28+PLANEL_GerMed_Resultado!P628+PLANEL_GerMed_Resultado!P712</f>
        <v>4286.8868179999999</v>
      </c>
      <c r="M14" s="24">
        <f>PLANEL_GerMed_Resultado!Q16+PLANEL_GerMed_Resultado!Q28+PLANEL_GerMed_Resultado!Q628+PLANEL_GerMed_Resultado!Q712</f>
        <v>4286.8868179999999</v>
      </c>
      <c r="N14" s="24">
        <f>PLANEL_GerMed_Resultado!R16+PLANEL_GerMed_Resultado!R28+PLANEL_GerMed_Resultado!R628+PLANEL_GerMed_Resultado!R712</f>
        <v>4286.8868179999999</v>
      </c>
      <c r="O14" s="24">
        <f>PLANEL_GerMed_Resultado!S16+PLANEL_GerMed_Resultado!S28+PLANEL_GerMed_Resultado!S628+PLANEL_GerMed_Resultado!S712</f>
        <v>4286.8868179999999</v>
      </c>
      <c r="P14" s="24">
        <f>PLANEL_GerMed_Resultado!T16+PLANEL_GerMed_Resultado!T28+PLANEL_GerMed_Resultado!T628+PLANEL_GerMed_Resultado!T712</f>
        <v>4286.8868179999999</v>
      </c>
      <c r="Q14" s="24">
        <f>PLANEL_GerMed_Resultado!U16+PLANEL_GerMed_Resultado!U28+PLANEL_GerMed_Resultado!U628+PLANEL_GerMed_Resultado!U712</f>
        <v>4286.8868179999999</v>
      </c>
      <c r="R14" s="24">
        <f>PLANEL_GerMed_Resultado!V16+PLANEL_GerMed_Resultado!V28+PLANEL_GerMed_Resultado!V628+PLANEL_GerMed_Resultado!V712</f>
        <v>4286.8868179999999</v>
      </c>
      <c r="S14" s="24">
        <f>PLANEL_GerMed_Resultado!W16+PLANEL_GerMed_Resultado!W28+PLANEL_GerMed_Resultado!W628+PLANEL_GerMed_Resultado!W712</f>
        <v>4332.2131142999997</v>
      </c>
      <c r="T14" s="24">
        <f>PLANEL_GerMed_Resultado!X16+PLANEL_GerMed_Resultado!X28+PLANEL_GerMed_Resultado!X628+PLANEL_GerMed_Resultado!X712</f>
        <v>4332.2131142999997</v>
      </c>
      <c r="U14" s="24">
        <f>PLANEL_GerMed_Resultado!Y16+PLANEL_GerMed_Resultado!Y28+PLANEL_GerMed_Resultado!Y628+PLANEL_GerMed_Resultado!Y712</f>
        <v>4332.2131142999997</v>
      </c>
      <c r="V14" s="24">
        <f>PLANEL_GerMed_Resultado!Z16+PLANEL_GerMed_Resultado!Z28+PLANEL_GerMed_Resultado!Z628+PLANEL_GerMed_Resultado!Z712</f>
        <v>4332.2131142999997</v>
      </c>
      <c r="W14" s="24">
        <f>PLANEL_GerMed_Resultado!AA16+PLANEL_GerMed_Resultado!AA28+PLANEL_GerMed_Resultado!AA628+PLANEL_GerMed_Resultado!AA712</f>
        <v>4332.2131142999997</v>
      </c>
      <c r="X14" s="24">
        <f>PLANEL_GerMed_Resultado!AB16+PLANEL_GerMed_Resultado!AB28+PLANEL_GerMed_Resultado!AB628+PLANEL_GerMed_Resultado!AB712</f>
        <v>4319.2653436999999</v>
      </c>
      <c r="Y14" s="24">
        <f>PLANEL_GerMed_Resultado!AC16+PLANEL_GerMed_Resultado!AC28+PLANEL_GerMed_Resultado!AC628+PLANEL_GerMed_Resultado!AC712</f>
        <v>4319.2653436999999</v>
      </c>
      <c r="Z14" s="24">
        <f>PLANEL_GerMed_Resultado!AD16+PLANEL_GerMed_Resultado!AD28+PLANEL_GerMed_Resultado!AD628+PLANEL_GerMed_Resultado!AD712</f>
        <v>4319.2653436999999</v>
      </c>
      <c r="AA14" s="24">
        <f>PLANEL_GerMed_Resultado!AE16+PLANEL_GerMed_Resultado!AE28+PLANEL_GerMed_Resultado!AE628+PLANEL_GerMed_Resultado!AE712</f>
        <v>4319.2653436999999</v>
      </c>
      <c r="AB14" s="24">
        <f>PLANEL_GerMed_Resultado!AF16+PLANEL_GerMed_Resultado!AF28+PLANEL_GerMed_Resultado!AF628+PLANEL_GerMed_Resultado!AF712</f>
        <v>4319.2653436999999</v>
      </c>
      <c r="AC14" s="24">
        <f>PLANEL_GerMed_Resultado!AG16+PLANEL_GerMed_Resultado!AG28+PLANEL_GerMed_Resultado!AG628+PLANEL_GerMed_Resultado!AG712</f>
        <v>4319.2653436999999</v>
      </c>
      <c r="AD14" s="24">
        <f>PLANEL_GerMed_Resultado!AH16+PLANEL_GerMed_Resultado!AH28+PLANEL_GerMed_Resultado!AH628+PLANEL_GerMed_Resultado!AH712</f>
        <v>4319.2653436999999</v>
      </c>
      <c r="AE14" s="24">
        <f>PLANEL_GerMed_Resultado!AI16+PLANEL_GerMed_Resultado!AI28+PLANEL_GerMed_Resultado!AI628+PLANEL_GerMed_Resultado!AI712</f>
        <v>4319.2653436999999</v>
      </c>
      <c r="AF14" s="24">
        <f>PLANEL_GerMed_Resultado!AJ16+PLANEL_GerMed_Resultado!AJ28+PLANEL_GerMed_Resultado!AJ628+PLANEL_GerMed_Resultado!AJ712</f>
        <v>4319.2653436999999</v>
      </c>
      <c r="AG14" s="24">
        <f>PLANEL_GerMed_Resultado!AK16+PLANEL_GerMed_Resultado!AK28+PLANEL_GerMed_Resultado!AK628+PLANEL_GerMed_Resultado!AK712</f>
        <v>4319.2653436999999</v>
      </c>
      <c r="AH14" s="24">
        <f>PLANEL_GerMed_Resultado!AL16+PLANEL_GerMed_Resultado!AL28+PLANEL_GerMed_Resultado!AL628+PLANEL_GerMed_Resultado!AL712</f>
        <v>4437.3157726999998</v>
      </c>
      <c r="AI14" s="24">
        <f>PLANEL_GerMed_Resultado!AM16+PLANEL_GerMed_Resultado!AM28+PLANEL_GerMed_Resultado!AM628+PLANEL_GerMed_Resultado!AM712</f>
        <v>4437.3157726999998</v>
      </c>
      <c r="AJ14" s="24">
        <f>PLANEL_GerMed_Resultado!AN16+PLANEL_GerMed_Resultado!AN28+PLANEL_GerMed_Resultado!AN628+PLANEL_GerMed_Resultado!AN712</f>
        <v>4437.3157726999998</v>
      </c>
      <c r="AK14" s="24">
        <f>PLANEL_GerMed_Resultado!AO16+PLANEL_GerMed_Resultado!AO28+PLANEL_GerMed_Resultado!AO628+PLANEL_GerMed_Resultado!AO712</f>
        <v>4437.3157726999998</v>
      </c>
      <c r="AL14" s="24">
        <f>PLANEL_GerMed_Resultado!AP16+PLANEL_GerMed_Resultado!AP28+PLANEL_GerMed_Resultado!AP628+PLANEL_GerMed_Resultado!AP712</f>
        <v>4437.3157726999998</v>
      </c>
    </row>
    <row r="15" spans="2:38" x14ac:dyDescent="0.25">
      <c r="B15" s="23" t="s">
        <v>52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317.85219919999997</v>
      </c>
      <c r="F15" s="24">
        <f>PLANEL_GerMed_Resultado!J376</f>
        <v>442.82949669999999</v>
      </c>
      <c r="G15" s="24">
        <f>PLANEL_GerMed_Resultado!K376</f>
        <v>577.35962170000005</v>
      </c>
      <c r="H15" s="24">
        <f>PLANEL_GerMed_Resultado!L376</f>
        <v>668.73364489999994</v>
      </c>
      <c r="I15" s="24">
        <f>PLANEL_GerMed_Resultado!M376</f>
        <v>632.72520740000004</v>
      </c>
      <c r="J15" s="24">
        <f>PLANEL_GerMed_Resultado!N376</f>
        <v>673.46356990000004</v>
      </c>
      <c r="K15" s="24">
        <f>PLANEL_GerMed_Resultado!O376</f>
        <v>673.46606989999998</v>
      </c>
      <c r="L15" s="24">
        <f>PLANEL_GerMed_Resultado!P376</f>
        <v>611.23008240000001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611.22758239999996</v>
      </c>
      <c r="P15" s="24">
        <f>PLANEL_GerMed_Resultado!T376</f>
        <v>644.80256989999998</v>
      </c>
      <c r="Q15" s="24">
        <f>PLANEL_GerMed_Resultado!U376</f>
        <v>611.23008240000001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347.53565350000002</v>
      </c>
      <c r="V15" s="24">
        <f>PLANEL_GerMed_Resultado!Z376</f>
        <v>321.22249319999997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314.37817319999999</v>
      </c>
      <c r="AC15" s="24">
        <f>PLANEL_GerMed_Resultado!AG376</f>
        <v>314.37817319999999</v>
      </c>
      <c r="AD15" s="24">
        <f>PLANEL_GerMed_Resultado!AH376</f>
        <v>347.95316070000001</v>
      </c>
      <c r="AE15" s="24">
        <f>PLANEL_GerMed_Resultado!AI376</f>
        <v>318.14218419999997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8633.9738581999991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11392.447605199999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13548.255387199999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17487.7772549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18283.467444900001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19639.1878363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20867.5107035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23708.3139065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25699.141480500002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26970.862341499997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29111.039961900002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30762.226378799998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33058.501181500003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34812.112459700002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37507.847198200005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40899.2427579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44588.138855600002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47182.336626499993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51957.979708419996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53082.700896999995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54158.043411999992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56263.655246999995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58239.173971999997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60788.382511999996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63243.641671999998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65460.352791999991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67872.101981999993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70199.014231999987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70714.664861999991</v>
      </c>
    </row>
    <row r="18" spans="2:40" x14ac:dyDescent="0.25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8659.1467907000006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8659.1467907000006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8422.3549693000004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8182.9147270000003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9446.1926349999994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10609.783734000001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11779.122510000001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12944.717486000001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14128.994567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15330.486265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16534.059733000002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17723.454224000001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19043.757809000002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20303.070539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21531.403609000001</v>
      </c>
    </row>
    <row r="21" spans="2:40" x14ac:dyDescent="0.25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65833.832573196007</v>
      </c>
      <c r="D24" s="28">
        <f t="shared" si="0"/>
        <v>65882.201399295998</v>
      </c>
      <c r="E24" s="28">
        <f t="shared" si="0"/>
        <v>67080.556510299997</v>
      </c>
      <c r="F24" s="28">
        <f t="shared" si="0"/>
        <v>68156.625956700009</v>
      </c>
      <c r="G24" s="28">
        <f t="shared" si="0"/>
        <v>73155.489196300012</v>
      </c>
      <c r="H24" s="28">
        <f t="shared" si="0"/>
        <v>76830.745703000008</v>
      </c>
      <c r="I24" s="28">
        <f t="shared" si="0"/>
        <v>80602.367044330007</v>
      </c>
      <c r="J24" s="28">
        <f t="shared" si="0"/>
        <v>83898.828635350015</v>
      </c>
      <c r="K24" s="28">
        <f t="shared" si="0"/>
        <v>87331.523997140001</v>
      </c>
      <c r="L24" s="28">
        <f t="shared" si="0"/>
        <v>90801.364387600013</v>
      </c>
      <c r="M24" s="28">
        <f t="shared" si="0"/>
        <v>94390.810838200021</v>
      </c>
      <c r="N24" s="28">
        <f t="shared" si="0"/>
        <v>97479.492973752</v>
      </c>
      <c r="O24" s="28">
        <f t="shared" si="0"/>
        <v>100376.19638639998</v>
      </c>
      <c r="P24" s="28">
        <f t="shared" si="0"/>
        <v>103383.07880959999</v>
      </c>
      <c r="Q24" s="28">
        <f t="shared" si="0"/>
        <v>106477.12449470001</v>
      </c>
      <c r="R24" s="28">
        <f t="shared" si="0"/>
        <v>109672.58088590001</v>
      </c>
      <c r="S24" s="28">
        <f t="shared" si="0"/>
        <v>113023.0865492</v>
      </c>
      <c r="T24" s="28">
        <f t="shared" si="0"/>
        <v>116432.60986500001</v>
      </c>
      <c r="U24" s="28">
        <f t="shared" si="0"/>
        <v>119841.77134389999</v>
      </c>
      <c r="V24" s="28">
        <f t="shared" si="0"/>
        <v>123355.36326770001</v>
      </c>
      <c r="W24" s="28">
        <f t="shared" si="0"/>
        <v>126990.21958650001</v>
      </c>
      <c r="X24" s="28">
        <f t="shared" si="0"/>
        <v>130866.5592212</v>
      </c>
      <c r="Y24" s="28">
        <f t="shared" si="0"/>
        <v>134691.0477577</v>
      </c>
      <c r="Z24" s="28">
        <f t="shared" si="0"/>
        <v>138544.16060711001</v>
      </c>
      <c r="AA24" s="28">
        <f t="shared" si="0"/>
        <v>142249.00014381998</v>
      </c>
      <c r="AB24" s="76">
        <f t="shared" si="0"/>
        <v>145923.44368852</v>
      </c>
      <c r="AC24" s="28">
        <f t="shared" si="0"/>
        <v>149167.1582602</v>
      </c>
      <c r="AD24" s="28">
        <f t="shared" si="0"/>
        <v>152419.88989009999</v>
      </c>
      <c r="AE24" s="28">
        <f t="shared" si="0"/>
        <v>155684.6420388</v>
      </c>
      <c r="AF24" s="28">
        <f t="shared" si="0"/>
        <v>159011.78097989998</v>
      </c>
      <c r="AG24" s="28">
        <f t="shared" si="0"/>
        <v>162404.85668600001</v>
      </c>
      <c r="AH24" s="28">
        <f t="shared" si="0"/>
        <v>165819.89649079999</v>
      </c>
      <c r="AI24" s="28">
        <f t="shared" si="0"/>
        <v>169202.8474418</v>
      </c>
      <c r="AJ24" s="28">
        <f t="shared" si="0"/>
        <v>172913.64818980001</v>
      </c>
      <c r="AK24" s="28">
        <f t="shared" si="0"/>
        <v>176479.41996679999</v>
      </c>
      <c r="AL24" s="28">
        <f t="shared" si="0"/>
        <v>180004.07392279999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0.51352190912477391</v>
      </c>
      <c r="D29" s="47">
        <f>IF(PLANEL_Pot_anual!D4&lt;&gt;0,D4/PLANEL_Pot_anual!D4,0)</f>
        <v>0.52155029806603093</v>
      </c>
      <c r="E29" s="47">
        <f>IF(PLANEL_Pot_anual!E4&lt;&gt;0,E4/PLANEL_Pot_anual!E4,0)</f>
        <v>0.52880322221644238</v>
      </c>
      <c r="F29" s="47">
        <f>IF(PLANEL_Pot_anual!F4&lt;&gt;0,F4/PLANEL_Pot_anual!F4,0)</f>
        <v>0.46441811209048117</v>
      </c>
      <c r="G29" s="47">
        <f>IF(PLANEL_Pot_anual!G4&lt;&gt;0,G4/PLANEL_Pot_anual!G4,0)</f>
        <v>0.47421254039487981</v>
      </c>
      <c r="H29" s="47">
        <f>IF(PLANEL_Pot_anual!H4&lt;&gt;0,H4/PLANEL_Pot_anual!H4,0)</f>
        <v>0.48099827909948867</v>
      </c>
      <c r="I29" s="47">
        <f>IF(PLANEL_Pot_anual!I4&lt;&gt;0,I4/PLANEL_Pot_anual!I4,0)</f>
        <v>0.5042479346027563</v>
      </c>
      <c r="J29" s="47">
        <f>IF(PLANEL_Pot_anual!J4&lt;&gt;0,J4/PLANEL_Pot_anual!J4,0)</f>
        <v>0.5151662502569222</v>
      </c>
      <c r="K29" s="47">
        <f>IF(PLANEL_Pot_anual!K4&lt;&gt;0,K4/PLANEL_Pot_anual!K4,0)</f>
        <v>0.51717257752239609</v>
      </c>
      <c r="L29" s="47">
        <f>IF(PLANEL_Pot_anual!L4&lt;&gt;0,L4/PLANEL_Pot_anual!L4,0)</f>
        <v>0.51882270594079949</v>
      </c>
      <c r="M29" s="47">
        <f>IF(PLANEL_Pot_anual!M4&lt;&gt;0,M4/PLANEL_Pot_anual!M4,0)</f>
        <v>0.52386816800240732</v>
      </c>
      <c r="N29" s="47">
        <f>IF(PLANEL_Pot_anual!N4&lt;&gt;0,N4/PLANEL_Pot_anual!N4,0)</f>
        <v>0.52789423463778917</v>
      </c>
      <c r="O29" s="47">
        <f>IF(PLANEL_Pot_anual!O4&lt;&gt;0,O4/PLANEL_Pot_anual!O4,0)</f>
        <v>0.53422369541381898</v>
      </c>
      <c r="P29" s="47">
        <f>IF(PLANEL_Pot_anual!P4&lt;&gt;0,P4/PLANEL_Pot_anual!P4,0)</f>
        <v>0.5363657486235458</v>
      </c>
      <c r="Q29" s="47">
        <f>IF(PLANEL_Pot_anual!Q4&lt;&gt;0,Q4/PLANEL_Pot_anual!Q4,0)</f>
        <v>0.53643228034860779</v>
      </c>
      <c r="R29" s="47">
        <f>IF(PLANEL_Pot_anual!R4&lt;&gt;0,R4/PLANEL_Pot_anual!R4,0)</f>
        <v>0.53827949682541776</v>
      </c>
      <c r="S29" s="47">
        <f>IF(PLANEL_Pot_anual!S4&lt;&gt;0,S4/PLANEL_Pot_anual!S4,0)</f>
        <v>0.53653190596568678</v>
      </c>
      <c r="T29" s="47">
        <f>IF(PLANEL_Pot_anual!T4&lt;&gt;0,T4/PLANEL_Pot_anual!T4,0)</f>
        <v>0.54174139749154371</v>
      </c>
      <c r="U29" s="47">
        <f>IF(PLANEL_Pot_anual!U4&lt;&gt;0,U4/PLANEL_Pot_anual!U4,0)</f>
        <v>0.53770569668638457</v>
      </c>
      <c r="V29" s="47">
        <f>IF(PLANEL_Pot_anual!V4&lt;&gt;0,V4/PLANEL_Pot_anual!V4,0)</f>
        <v>0.54248691393422543</v>
      </c>
      <c r="W29" s="47">
        <f>IF(PLANEL_Pot_anual!W4&lt;&gt;0,W4/PLANEL_Pot_anual!W4,0)</f>
        <v>0.54474048680742304</v>
      </c>
      <c r="X29" s="47">
        <f>IF(PLANEL_Pot_anual!X4&lt;&gt;0,X4/PLANEL_Pot_anual!X4,0)</f>
        <v>0.54146540327311365</v>
      </c>
      <c r="Y29" s="47">
        <f>IF(PLANEL_Pot_anual!Y4&lt;&gt;0,Y4/PLANEL_Pot_anual!Y4,0)</f>
        <v>0.54291359777519077</v>
      </c>
      <c r="Z29" s="47">
        <f>IF(PLANEL_Pot_anual!Z4&lt;&gt;0,Z4/PLANEL_Pot_anual!Z4,0)</f>
        <v>0.54390683496208092</v>
      </c>
      <c r="AA29" s="47">
        <f>IF(PLANEL_Pot_anual!AA4&lt;&gt;0,AA4/PLANEL_Pot_anual!AA4,0)</f>
        <v>0.54688199432622009</v>
      </c>
      <c r="AB29" s="77">
        <f>IF(PLANEL_Pot_anual!AB4&lt;&gt;0,AB4/PLANEL_Pot_anual!AB4,0)</f>
        <v>0.53717749954334615</v>
      </c>
      <c r="AC29" s="47">
        <f>IF(PLANEL_Pot_anual!AC4&lt;&gt;0,AC4/PLANEL_Pot_anual!AC4,0)</f>
        <v>0.54306612259845477</v>
      </c>
      <c r="AD29" s="47">
        <f>IF(PLANEL_Pot_anual!AD4&lt;&gt;0,AD4/PLANEL_Pot_anual!AD4,0)</f>
        <v>0.54607290629252359</v>
      </c>
      <c r="AE29" s="47">
        <f>IF(PLANEL_Pot_anual!AE4&lt;&gt;0,AE4/PLANEL_Pot_anual!AE4,0)</f>
        <v>0.54510658382546651</v>
      </c>
      <c r="AF29" s="47">
        <f>IF(PLANEL_Pot_anual!AF4&lt;&gt;0,AF4/PLANEL_Pot_anual!AF4,0)</f>
        <v>0.5443149612316811</v>
      </c>
      <c r="AG29" s="47">
        <f>IF(PLANEL_Pot_anual!AG4&lt;&gt;0,AG4/PLANEL_Pot_anual!AG4,0)</f>
        <v>0.54273989290339253</v>
      </c>
      <c r="AH29" s="47">
        <f>IF(PLANEL_Pot_anual!AH4&lt;&gt;0,AH4/PLANEL_Pot_anual!AH4,0)</f>
        <v>0.54094957200535365</v>
      </c>
      <c r="AI29" s="47">
        <f>IF(PLANEL_Pot_anual!AI4&lt;&gt;0,AI4/PLANEL_Pot_anual!AI4,0)</f>
        <v>0.53959171861234956</v>
      </c>
      <c r="AJ29" s="47">
        <f>IF(PLANEL_Pot_anual!AJ4&lt;&gt;0,AJ4/PLANEL_Pot_anual!AJ4,0)</f>
        <v>0.53811596501031478</v>
      </c>
      <c r="AK29" s="47">
        <f>IF(PLANEL_Pot_anual!AK4&lt;&gt;0,AK4/PLANEL_Pot_anual!AK4,0)</f>
        <v>0.53512303092996905</v>
      </c>
      <c r="AL29" s="47">
        <f>IF(PLANEL_Pot_anual!AL4&lt;&gt;0,AL4/PLANEL_Pot_anual!AL4,0)</f>
        <v>0.5351311331993831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0.50467179712744814</v>
      </c>
      <c r="E30" s="47">
        <f>IF(PLANEL_Pot_anual!E5&lt;&gt;0,E5/PLANEL_Pot_anual!E5,0)</f>
        <v>0.49498503366392754</v>
      </c>
      <c r="F30" s="47">
        <f>IF(PLANEL_Pot_anual!F5&lt;&gt;0,F5/PLANEL_Pot_anual!F5,0)</f>
        <v>0.49643796125232303</v>
      </c>
      <c r="G30" s="47">
        <f>IF(PLANEL_Pot_anual!G5&lt;&gt;0,G5/PLANEL_Pot_anual!G5,0)</f>
        <v>0.50605638923007401</v>
      </c>
      <c r="H30" s="47">
        <f>IF(PLANEL_Pot_anual!H5&lt;&gt;0,H5/PLANEL_Pot_anual!H5,0)</f>
        <v>0.50409132773873455</v>
      </c>
      <c r="I30" s="47">
        <f>IF(PLANEL_Pot_anual!I5&lt;&gt;0,I5/PLANEL_Pot_anual!I5,0)</f>
        <v>0.50980394269350648</v>
      </c>
      <c r="J30" s="47">
        <f>IF(PLANEL_Pot_anual!J5&lt;&gt;0,J5/PLANEL_Pot_anual!J5,0)</f>
        <v>0.50637766798043549</v>
      </c>
      <c r="K30" s="47">
        <f>IF(PLANEL_Pot_anual!K5&lt;&gt;0,K5/PLANEL_Pot_anual!K5,0)</f>
        <v>0.4695398362828776</v>
      </c>
      <c r="L30" s="47">
        <f>IF(PLANEL_Pot_anual!L5&lt;&gt;0,L5/PLANEL_Pot_anual!L5,0)</f>
        <v>0.48017239101870618</v>
      </c>
      <c r="M30" s="47">
        <f>IF(PLANEL_Pot_anual!M5&lt;&gt;0,M5/PLANEL_Pot_anual!M5,0)</f>
        <v>0.50423528562600539</v>
      </c>
      <c r="N30" s="47">
        <f>IF(PLANEL_Pot_anual!N5&lt;&gt;0,N5/PLANEL_Pot_anual!N5,0)</f>
        <v>0.5019984746448769</v>
      </c>
      <c r="O30" s="47">
        <f>IF(PLANEL_Pot_anual!O5&lt;&gt;0,O5/PLANEL_Pot_anual!O5,0)</f>
        <v>0.50419502744585776</v>
      </c>
      <c r="P30" s="47">
        <f>IF(PLANEL_Pot_anual!P5&lt;&gt;0,P5/PLANEL_Pot_anual!P5,0)</f>
        <v>0.5019881169425835</v>
      </c>
      <c r="Q30" s="47">
        <f>IF(PLANEL_Pot_anual!Q5&lt;&gt;0,Q5/PLANEL_Pot_anual!Q5,0)</f>
        <v>0.5019369174685212</v>
      </c>
      <c r="R30" s="47">
        <f>IF(PLANEL_Pot_anual!R5&lt;&gt;0,R5/PLANEL_Pot_anual!R5,0)</f>
        <v>0.48162100183496137</v>
      </c>
      <c r="S30" s="47">
        <f>IF(PLANEL_Pot_anual!S5&lt;&gt;0,S5/PLANEL_Pot_anual!S5,0)</f>
        <v>0.50402241689957072</v>
      </c>
      <c r="T30" s="47">
        <f>IF(PLANEL_Pot_anual!T5&lt;&gt;0,T5/PLANEL_Pot_anual!T5,0)</f>
        <v>0.44896406862901772</v>
      </c>
      <c r="U30" s="47">
        <f>IF(PLANEL_Pot_anual!U5&lt;&gt;0,U5/PLANEL_Pot_anual!U5,0)</f>
        <v>0.50310943418663112</v>
      </c>
      <c r="V30" s="47">
        <f>IF(PLANEL_Pot_anual!V5&lt;&gt;0,V5/PLANEL_Pot_anual!V5,0)</f>
        <v>0.46423949209227555</v>
      </c>
      <c r="W30" s="47">
        <f>IF(PLANEL_Pot_anual!W5&lt;&gt;0,W5/PLANEL_Pot_anual!W5,0)</f>
        <v>0.44896406862901772</v>
      </c>
      <c r="X30" s="47">
        <f>IF(PLANEL_Pot_anual!X5&lt;&gt;0,X5/PLANEL_Pot_anual!X5,0)</f>
        <v>0.5016816995594986</v>
      </c>
      <c r="Y30" s="47">
        <f>IF(PLANEL_Pot_anual!Y5&lt;&gt;0,Y5/PLANEL_Pot_anual!Y5,0)</f>
        <v>0.50405295667673633</v>
      </c>
      <c r="Z30" s="47">
        <f>IF(PLANEL_Pot_anual!Z5&lt;&gt;0,Z5/PLANEL_Pot_anual!Z5,0)</f>
        <v>0.50427928041733638</v>
      </c>
      <c r="AA30" s="47">
        <f>IF(PLANEL_Pot_anual!AA5&lt;&gt;0,AA5/PLANEL_Pot_anual!AA5,0)</f>
        <v>0.50427928041733638</v>
      </c>
      <c r="AB30" s="77">
        <f>IF(PLANEL_Pot_anual!AB5&lt;&gt;0,AB5/PLANEL_Pot_anual!AB5,0)</f>
        <v>0.50301266385783261</v>
      </c>
      <c r="AC30" s="47">
        <f>IF(PLANEL_Pot_anual!AC5&lt;&gt;0,AC5/PLANEL_Pot_anual!AC5,0)</f>
        <v>0.50106268614983618</v>
      </c>
      <c r="AD30" s="47">
        <f>IF(PLANEL_Pot_anual!AD5&lt;&gt;0,AD5/PLANEL_Pot_anual!AD5,0)</f>
        <v>0.50301266385783261</v>
      </c>
      <c r="AE30" s="47">
        <f>IF(PLANEL_Pot_anual!AE5&lt;&gt;0,AE5/PLANEL_Pot_anual!AE5,0)</f>
        <v>0.50301266385783261</v>
      </c>
      <c r="AF30" s="47">
        <f>IF(PLANEL_Pot_anual!AF5&lt;&gt;0,AF5/PLANEL_Pot_anual!AF5,0)</f>
        <v>0.50301266385783261</v>
      </c>
      <c r="AG30" s="47">
        <f>IF(PLANEL_Pot_anual!AG5&lt;&gt;0,AG5/PLANEL_Pot_anual!AG5,0)</f>
        <v>0.50301266385783261</v>
      </c>
      <c r="AH30" s="47">
        <f>IF(PLANEL_Pot_anual!AH5&lt;&gt;0,AH5/PLANEL_Pot_anual!AH5,0)</f>
        <v>0.50177975670023356</v>
      </c>
      <c r="AI30" s="47">
        <f>IF(PLANEL_Pot_anual!AI5&lt;&gt;0,AI5/PLANEL_Pot_anual!AI5,0)</f>
        <v>0.5017674359267823</v>
      </c>
      <c r="AJ30" s="47">
        <f>IF(PLANEL_Pot_anual!AJ5&lt;&gt;0,AJ5/PLANEL_Pot_anual!AJ5,0)</f>
        <v>0.5017674359267823</v>
      </c>
      <c r="AK30" s="47">
        <f>IF(PLANEL_Pot_anual!AK5&lt;&gt;0,AK5/PLANEL_Pot_anual!AK5,0)</f>
        <v>0.5017674359267823</v>
      </c>
      <c r="AL30" s="47">
        <f>IF(PLANEL_Pot_anual!AL5&lt;&gt;0,AL5/PLANEL_Pot_anual!AL5,0)</f>
        <v>0.5017674359267823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0.32070357679445549</v>
      </c>
      <c r="G32" s="48">
        <f>IF(PLANEL_Pot_anual!G7&lt;&gt;0,G7/PLANEL_Pot_anual!G7,0)</f>
        <v>0.34098029980290478</v>
      </c>
      <c r="H32" s="48">
        <f>IF(PLANEL_Pot_anual!H7&lt;&gt;0,H7/PLANEL_Pot_anual!H7,0)</f>
        <v>0.36717889318424246</v>
      </c>
      <c r="I32" s="48">
        <f>IF(PLANEL_Pot_anual!I7&lt;&gt;0,I7/PLANEL_Pot_anual!I7,0)</f>
        <v>0.4334349261185253</v>
      </c>
      <c r="J32" s="48">
        <f>IF(PLANEL_Pot_anual!J7&lt;&gt;0,J7/PLANEL_Pot_anual!J7,0)</f>
        <v>0.41478147734250864</v>
      </c>
      <c r="K32" s="48">
        <f>IF(PLANEL_Pot_anual!K7&lt;&gt;0,K7/PLANEL_Pot_anual!K7,0)</f>
        <v>0.40026639083958138</v>
      </c>
      <c r="L32" s="48">
        <f>IF(PLANEL_Pot_anual!L7&lt;&gt;0,L7/PLANEL_Pot_anual!L7,0)</f>
        <v>0.37984396923885178</v>
      </c>
      <c r="M32" s="48">
        <f>IF(PLANEL_Pot_anual!M7&lt;&gt;0,M7/PLANEL_Pot_anual!M7,0)</f>
        <v>0.30341318474047163</v>
      </c>
      <c r="N32" s="48">
        <f>IF(PLANEL_Pot_anual!N7&lt;&gt;0,N7/PLANEL_Pot_anual!N7,0)</f>
        <v>0.29623274399205829</v>
      </c>
      <c r="O32" s="48">
        <f>IF(PLANEL_Pot_anual!O7&lt;&gt;0,O7/PLANEL_Pot_anual!O7,0)</f>
        <v>0.30309916208524612</v>
      </c>
      <c r="P32" s="48">
        <f>IF(PLANEL_Pot_anual!P7&lt;&gt;0,P7/PLANEL_Pot_anual!P7,0)</f>
        <v>0.29151094403566247</v>
      </c>
      <c r="Q32" s="48">
        <f>IF(PLANEL_Pot_anual!Q7&lt;&gt;0,Q7/PLANEL_Pot_anual!Q7,0)</f>
        <v>0.28130062882998341</v>
      </c>
      <c r="R32" s="48">
        <f>IF(PLANEL_Pot_anual!R7&lt;&gt;0,R7/PLANEL_Pot_anual!R7,0)</f>
        <v>0.28475313105557026</v>
      </c>
      <c r="S32" s="48">
        <f>IF(PLANEL_Pot_anual!S7&lt;&gt;0,S7/PLANEL_Pot_anual!S7,0)</f>
        <v>0.29413808635387867</v>
      </c>
      <c r="T32" s="48">
        <f>IF(PLANEL_Pot_anual!T7&lt;&gt;0,T7/PLANEL_Pot_anual!T7,0)</f>
        <v>0.27862538989758645</v>
      </c>
      <c r="U32" s="48">
        <f>IF(PLANEL_Pot_anual!U7&lt;&gt;0,U7/PLANEL_Pot_anual!U7,0)</f>
        <v>0.28373603552822318</v>
      </c>
      <c r="V32" s="48">
        <f>IF(PLANEL_Pot_anual!V7&lt;&gt;0,V7/PLANEL_Pot_anual!V7,0)</f>
        <v>0.26091598845993841</v>
      </c>
      <c r="W32" s="48">
        <f>IF(PLANEL_Pot_anual!W7&lt;&gt;0,W7/PLANEL_Pot_anual!W7,0)</f>
        <v>0.26815798216375009</v>
      </c>
      <c r="X32" s="48">
        <f>IF(PLANEL_Pot_anual!X7&lt;&gt;0,X7/PLANEL_Pot_anual!X7,0)</f>
        <v>0.28152867096347955</v>
      </c>
      <c r="Y32" s="48">
        <f>IF(PLANEL_Pot_anual!Y7&lt;&gt;0,Y7/PLANEL_Pot_anual!Y7,0)</f>
        <v>0.28040391559178673</v>
      </c>
      <c r="Z32" s="48">
        <f>IF(PLANEL_Pot_anual!Z7&lt;&gt;0,Z7/PLANEL_Pot_anual!Z7,0)</f>
        <v>0.28127030597559188</v>
      </c>
      <c r="AA32" s="48">
        <f>IF(PLANEL_Pot_anual!AA7&lt;&gt;0,AA7/PLANEL_Pot_anual!AA7,0)</f>
        <v>0.30984986482405252</v>
      </c>
      <c r="AB32" s="48">
        <f>IF(PLANEL_Pot_anual!AB7&lt;&gt;0,AB7/PLANEL_Pot_anual!AB7,0)</f>
        <v>0.25571397630136872</v>
      </c>
      <c r="AC32" s="48">
        <f>IF(PLANEL_Pot_anual!AC7&lt;&gt;0,AC7/PLANEL_Pot_anual!AC7,0)</f>
        <v>0.25719933644513904</v>
      </c>
      <c r="AD32" s="48">
        <f>IF(PLANEL_Pot_anual!AD7&lt;&gt;0,AD7/PLANEL_Pot_anual!AD7,0)</f>
        <v>0.26999440011561798</v>
      </c>
      <c r="AE32" s="48">
        <f>IF(PLANEL_Pot_anual!AE7&lt;&gt;0,AE7/PLANEL_Pot_anual!AE7,0)</f>
        <v>0.26612907974282135</v>
      </c>
      <c r="AF32" s="48">
        <f>IF(PLANEL_Pot_anual!AF7&lt;&gt;0,AF7/PLANEL_Pot_anual!AF7,0)</f>
        <v>0.26928363458358867</v>
      </c>
      <c r="AG32" s="48">
        <f>IF(PLANEL_Pot_anual!AG7&lt;&gt;0,AG7/PLANEL_Pot_anual!AG7,0)</f>
        <v>0.2673705932505358</v>
      </c>
      <c r="AH32" s="48">
        <f>IF(PLANEL_Pot_anual!AH7&lt;&gt;0,AH7/PLANEL_Pot_anual!AH7,0)</f>
        <v>0.2660803515141813</v>
      </c>
      <c r="AI32" s="48">
        <f>IF(PLANEL_Pot_anual!AI7&lt;&gt;0,AI7/PLANEL_Pot_anual!AI7,0)</f>
        <v>0.26503655291688499</v>
      </c>
      <c r="AJ32" s="48">
        <f>IF(PLANEL_Pot_anual!AJ7&lt;&gt;0,AJ7/PLANEL_Pot_anual!AJ7,0)</f>
        <v>0.26396304792098957</v>
      </c>
      <c r="AK32" s="48">
        <f>IF(PLANEL_Pot_anual!AK7&lt;&gt;0,AK7/PLANEL_Pot_anual!AK7,0)</f>
        <v>0.26869002003789916</v>
      </c>
      <c r="AL32" s="48">
        <f>IF(PLANEL_Pot_anual!AL7&lt;&gt;0,AL7/PLANEL_Pot_anual!AL7,0)</f>
        <v>0.31193698243610668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0.51061125964532283</v>
      </c>
      <c r="J34" s="49">
        <f>IF(PLANEL_Pot_anual!J9&lt;&gt;0,J9/PLANEL_Pot_anual!J9,0)</f>
        <v>0.53332978301649614</v>
      </c>
      <c r="K34" s="49">
        <f>IF(PLANEL_Pot_anual!K9&lt;&gt;0,K9/PLANEL_Pot_anual!K9,0)</f>
        <v>0.53300062658337999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0.2688028421890134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0.25967696395461459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0.25374057949356577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0.84415681708542711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0.8838133042709867</v>
      </c>
      <c r="Q36" s="47">
        <f>IF(PLANEL_Pot_anual!Q11&lt;&gt;0,Q11/PLANEL_Pot_anual!Q11,0)</f>
        <v>0.88559166980854198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57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1.1073456273390176E-2</v>
      </c>
      <c r="J37" s="47">
        <f>IF(PLANEL_Pot_anual!J12&lt;&gt;0,J12/PLANEL_Pot_anual!J12,0)</f>
        <v>1.573242971372352E-2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0.31821278964095273</v>
      </c>
      <c r="J39" s="52">
        <f>IF(PLANEL_Pot_anual!J14&lt;&gt;0,J14/PLANEL_Pot_anual!J14,0)</f>
        <v>0.31757333275498123</v>
      </c>
      <c r="K39" s="52">
        <f>IF(PLANEL_Pot_anual!K14&lt;&gt;0,K14/PLANEL_Pot_anual!K14,0)</f>
        <v>0.31757333275498123</v>
      </c>
      <c r="L39" s="52">
        <f>IF(PLANEL_Pot_anual!L14&lt;&gt;0,L14/PLANEL_Pot_anual!L14,0)</f>
        <v>0.31031048137467199</v>
      </c>
      <c r="M39" s="52">
        <f>IF(PLANEL_Pot_anual!M14&lt;&gt;0,M14/PLANEL_Pot_anual!M14,0)</f>
        <v>0.31031048137467199</v>
      </c>
      <c r="N39" s="52">
        <f>IF(PLANEL_Pot_anual!N14&lt;&gt;0,N14/PLANEL_Pot_anual!N14,0)</f>
        <v>0.31031048137467199</v>
      </c>
      <c r="O39" s="52">
        <f>IF(PLANEL_Pot_anual!O14&lt;&gt;0,O14/PLANEL_Pot_anual!O14,0)</f>
        <v>0.31031048137467199</v>
      </c>
      <c r="P39" s="52">
        <f>IF(PLANEL_Pot_anual!P14&lt;&gt;0,P14/PLANEL_Pot_anual!P14,0)</f>
        <v>0.31031048137467199</v>
      </c>
      <c r="Q39" s="52">
        <f>IF(PLANEL_Pot_anual!Q14&lt;&gt;0,Q14/PLANEL_Pot_anual!Q14,0)</f>
        <v>0.31031048137467199</v>
      </c>
      <c r="R39" s="52">
        <f>IF(PLANEL_Pot_anual!R14&lt;&gt;0,R14/PLANEL_Pot_anual!R14,0)</f>
        <v>0.31031048137467199</v>
      </c>
      <c r="S39" s="52">
        <f>IF(PLANEL_Pot_anual!S14&lt;&gt;0,S14/PLANEL_Pot_anual!S14,0)</f>
        <v>0.30692427717274151</v>
      </c>
      <c r="T39" s="52">
        <f>IF(PLANEL_Pot_anual!T14&lt;&gt;0,T14/PLANEL_Pot_anual!T14,0)</f>
        <v>0.30692427717274151</v>
      </c>
      <c r="U39" s="52">
        <f>IF(PLANEL_Pot_anual!U14&lt;&gt;0,U14/PLANEL_Pot_anual!U14,0)</f>
        <v>0.30692427717274151</v>
      </c>
      <c r="V39" s="52">
        <f>IF(PLANEL_Pot_anual!V14&lt;&gt;0,V14/PLANEL_Pot_anual!V14,0)</f>
        <v>0.30692427717274151</v>
      </c>
      <c r="W39" s="52">
        <f>IF(PLANEL_Pot_anual!W14&lt;&gt;0,W14/PLANEL_Pot_anual!W14,0)</f>
        <v>0.30692427717274151</v>
      </c>
      <c r="X39" s="52">
        <f>IF(PLANEL_Pot_anual!X14&lt;&gt;0,X14/PLANEL_Pot_anual!X14,0)</f>
        <v>0.30583012760365597</v>
      </c>
      <c r="Y39" s="52">
        <f>IF(PLANEL_Pot_anual!Y14&lt;&gt;0,Y14/PLANEL_Pot_anual!Y14,0)</f>
        <v>0.30583012760365597</v>
      </c>
      <c r="Z39" s="52">
        <f>IF(PLANEL_Pot_anual!Z14&lt;&gt;0,Z14/PLANEL_Pot_anual!Z14,0)</f>
        <v>0.30583012760365597</v>
      </c>
      <c r="AA39" s="52">
        <f>IF(PLANEL_Pot_anual!AA14&lt;&gt;0,AA14/PLANEL_Pot_anual!AA14,0)</f>
        <v>0.30583012760365597</v>
      </c>
      <c r="AB39" s="52">
        <f>IF(PLANEL_Pot_anual!AB14&lt;&gt;0,AB14/PLANEL_Pot_anual!AB14,0)</f>
        <v>0.30583012760365597</v>
      </c>
      <c r="AC39" s="52">
        <f>IF(PLANEL_Pot_anual!AC14&lt;&gt;0,AC14/PLANEL_Pot_anual!AC14,0)</f>
        <v>0.30583012760365597</v>
      </c>
      <c r="AD39" s="52">
        <f>IF(PLANEL_Pot_anual!AD14&lt;&gt;0,AD14/PLANEL_Pot_anual!AD14,0)</f>
        <v>0.30583012760365597</v>
      </c>
      <c r="AE39" s="52">
        <f>IF(PLANEL_Pot_anual!AE14&lt;&gt;0,AE14/PLANEL_Pot_anual!AE14,0)</f>
        <v>0.30583012760365597</v>
      </c>
      <c r="AF39" s="52">
        <f>IF(PLANEL_Pot_anual!AF14&lt;&gt;0,AF14/PLANEL_Pot_anual!AF14,0)</f>
        <v>0.30583012760365597</v>
      </c>
      <c r="AG39" s="52">
        <f>IF(PLANEL_Pot_anual!AG14&lt;&gt;0,AG14/PLANEL_Pot_anual!AG14,0)</f>
        <v>0.30583012760365597</v>
      </c>
      <c r="AH39" s="52">
        <f>IF(PLANEL_Pot_anual!AH14&lt;&gt;0,AH14/PLANEL_Pot_anual!AH14,0)</f>
        <v>0.30583012758608003</v>
      </c>
      <c r="AI39" s="52">
        <f>IF(PLANEL_Pot_anual!AI14&lt;&gt;0,AI14/PLANEL_Pot_anual!AI14,0)</f>
        <v>0.30583012758608003</v>
      </c>
      <c r="AJ39" s="52">
        <f>IF(PLANEL_Pot_anual!AJ14&lt;&gt;0,AJ14/PLANEL_Pot_anual!AJ14,0)</f>
        <v>0.30583012758608003</v>
      </c>
      <c r="AK39" s="52">
        <f>IF(PLANEL_Pot_anual!AK14&lt;&gt;0,AK14/PLANEL_Pot_anual!AK14,0)</f>
        <v>0.30583012758608003</v>
      </c>
      <c r="AL39" s="52">
        <f>IF(PLANEL_Pot_anual!AL14&lt;&gt;0,AL14/PLANEL_Pot_anual!AL14,0)</f>
        <v>0.30583012758608003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0.96260508540278611</v>
      </c>
      <c r="F40" s="52">
        <f>IF(PLANEL_Pot_anual!F15&lt;&gt;0,F15/PLANEL_Pot_anual!F15,0)</f>
        <v>0.87689009247524752</v>
      </c>
      <c r="G40" s="52">
        <f>IF(PLANEL_Pot_anual!G15&lt;&gt;0,G15/PLANEL_Pot_anual!G15,0)</f>
        <v>0.86301886651718995</v>
      </c>
      <c r="H40" s="52">
        <f>IF(PLANEL_Pot_anual!H15&lt;&gt;0,H15/PLANEL_Pot_anual!H15,0)</f>
        <v>0.93008851863699571</v>
      </c>
      <c r="I40" s="52">
        <f>IF(PLANEL_Pot_anual!I15&lt;&gt;0,I15/PLANEL_Pot_anual!I15,0)</f>
        <v>0.87392984447513822</v>
      </c>
      <c r="J40" s="52">
        <f>IF(PLANEL_Pot_anual!J15&lt;&gt;0,J15/PLANEL_Pot_anual!J15,0)</f>
        <v>0.93019830096685086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0.88073498904899139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0.88073138674351581</v>
      </c>
      <c r="P40" s="52">
        <f>IF(PLANEL_Pot_anual!P15&lt;&gt;0,P15/PLANEL_Pot_anual!P15,0)</f>
        <v>0.92911033126801146</v>
      </c>
      <c r="Q40" s="52">
        <f>IF(PLANEL_Pot_anual!Q15&lt;&gt;0,Q15/PLANEL_Pot_anual!Q15,0)</f>
        <v>0.88073498904899139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0.88251816531234129</v>
      </c>
      <c r="V40" s="52">
        <f>IF(PLANEL_Pot_anual!V15&lt;&gt;0,V15/PLANEL_Pot_anual!V15,0)</f>
        <v>0.81569957643473834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0.82462981907724198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0.44892670027869636</v>
      </c>
      <c r="K42" s="51">
        <f>IF(PLANEL_Pot_anual!K17&lt;&gt;0,K17/PLANEL_Pot_anual!K17,0)</f>
        <v>0.4507075377161921</v>
      </c>
      <c r="L42" s="51">
        <f>IF(PLANEL_Pot_anual!L17&lt;&gt;0,L17/PLANEL_Pot_anual!L17,0)</f>
        <v>0.45159975593579932</v>
      </c>
      <c r="M42" s="51">
        <f>IF(PLANEL_Pot_anual!M17&lt;&gt;0,M17/PLANEL_Pot_anual!M17,0)</f>
        <v>0.4526749020876733</v>
      </c>
      <c r="N42" s="51">
        <f>IF(PLANEL_Pot_anual!N17&lt;&gt;0,N17/PLANEL_Pot_anual!N17,0)</f>
        <v>0.45283463680806785</v>
      </c>
      <c r="O42" s="51">
        <f>IF(PLANEL_Pot_anual!O17&lt;&gt;0,O17/PLANEL_Pot_anual!O17,0)</f>
        <v>0.45332485836316616</v>
      </c>
      <c r="P42" s="51">
        <f>IF(PLANEL_Pot_anual!P17&lt;&gt;0,P17/PLANEL_Pot_anual!P17,0)</f>
        <v>0.45350629169618079</v>
      </c>
      <c r="Q42" s="51">
        <f>IF(PLANEL_Pot_anual!Q17&lt;&gt;0,Q17/PLANEL_Pot_anual!Q17,0)</f>
        <v>0.45384800681760268</v>
      </c>
      <c r="R42" s="51">
        <f>IF(PLANEL_Pot_anual!R17&lt;&gt;0,R17/PLANEL_Pot_anual!R17,0)</f>
        <v>0.4540426871889508</v>
      </c>
      <c r="S42" s="51">
        <f>IF(PLANEL_Pot_anual!S17&lt;&gt;0,S17/PLANEL_Pot_anual!S17,0)</f>
        <v>0.45419361864881541</v>
      </c>
      <c r="T42" s="51">
        <f>IF(PLANEL_Pot_anual!T17&lt;&gt;0,T17/PLANEL_Pot_anual!T17,0)</f>
        <v>0.45465864054116673</v>
      </c>
      <c r="U42" s="51">
        <f>IF(PLANEL_Pot_anual!U17&lt;&gt;0,U17/PLANEL_Pot_anual!U17,0)</f>
        <v>0.4549478116992271</v>
      </c>
      <c r="V42" s="51">
        <f>IF(PLANEL_Pot_anual!V17&lt;&gt;0,V17/PLANEL_Pot_anual!V17,0)</f>
        <v>0.45527535307630446</v>
      </c>
      <c r="W42" s="51">
        <f>IF(PLANEL_Pot_anual!W17&lt;&gt;0,W17/PLANEL_Pot_anual!W17,0)</f>
        <v>0.45583456512606779</v>
      </c>
      <c r="X42" s="51">
        <f>IF(PLANEL_Pot_anual!X17&lt;&gt;0,X17/PLANEL_Pot_anual!X17,0)</f>
        <v>0.45590886147965842</v>
      </c>
      <c r="Y42" s="51">
        <f>IF(PLANEL_Pot_anual!Y17&lt;&gt;0,Y17/PLANEL_Pot_anual!Y17,0)</f>
        <v>0.45614725546579982</v>
      </c>
      <c r="Z42" s="51">
        <f>IF(PLANEL_Pot_anual!Z17&lt;&gt;0,Z17/PLANEL_Pot_anual!Z17,0)</f>
        <v>0.4554605828793199</v>
      </c>
      <c r="AA42" s="51">
        <f>IF(PLANEL_Pot_anual!AA17&lt;&gt;0,AA17/PLANEL_Pot_anual!AA17,0)</f>
        <v>0.45179949131645347</v>
      </c>
      <c r="AB42" s="81">
        <f>IF(PLANEL_Pot_anual!AB17&lt;&gt;0,AB17/PLANEL_Pot_anual!AB17,0)</f>
        <v>0.4522266712991696</v>
      </c>
      <c r="AC42" s="51">
        <f>IF(PLANEL_Pot_anual!AC17&lt;&gt;0,AC17/PLANEL_Pot_anual!AC17,0)</f>
        <v>0.45231376339580109</v>
      </c>
      <c r="AD42" s="51">
        <f>IF(PLANEL_Pot_anual!AD17&lt;&gt;0,AD17/PLANEL_Pot_anual!AD17,0)</f>
        <v>0.45239367875074171</v>
      </c>
      <c r="AE42" s="51">
        <f>IF(PLANEL_Pot_anual!AE17&lt;&gt;0,AE17/PLANEL_Pot_anual!AE17,0)</f>
        <v>0.45254138721002368</v>
      </c>
      <c r="AF42" s="51">
        <f>IF(PLANEL_Pot_anual!AF17&lt;&gt;0,AF17/PLANEL_Pot_anual!AF17,0)</f>
        <v>0.45267033723616407</v>
      </c>
      <c r="AG42" s="51">
        <f>IF(PLANEL_Pot_anual!AG17&lt;&gt;0,AG17/PLANEL_Pot_anual!AG17,0)</f>
        <v>0.45282444506294006</v>
      </c>
      <c r="AH42" s="51">
        <f>IF(PLANEL_Pot_anual!AH17&lt;&gt;0,AH17/PLANEL_Pot_anual!AH17,0)</f>
        <v>0.45296121598046185</v>
      </c>
      <c r="AI42" s="51">
        <f>IF(PLANEL_Pot_anual!AI17&lt;&gt;0,AI17/PLANEL_Pot_anual!AI17,0)</f>
        <v>0.4530759492058648</v>
      </c>
      <c r="AJ42" s="51">
        <f>IF(PLANEL_Pot_anual!AJ17&lt;&gt;0,AJ17/PLANEL_Pot_anual!AJ17,0)</f>
        <v>0.45319232403702409</v>
      </c>
      <c r="AK42" s="51">
        <f>IF(PLANEL_Pot_anual!AK17&lt;&gt;0,AK17/PLANEL_Pot_anual!AK17,0)</f>
        <v>0.45329707699837013</v>
      </c>
      <c r="AL42" s="51">
        <f>IF(PLANEL_Pot_anual!AL17&lt;&gt;0,AL17/PLANEL_Pot_anual!AL17,0)</f>
        <v>0.45331936368564646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0.27924218074320167</v>
      </c>
      <c r="Y45" s="53">
        <f>IF(PLANEL_Pot_anual!Y20&lt;&gt;0,Y20/PLANEL_Pot_anual!Y20,0)</f>
        <v>0.27924218074320167</v>
      </c>
      <c r="Z45" s="53">
        <f>IF(PLANEL_Pot_anual!Z20&lt;&gt;0,Z20/PLANEL_Pot_anual!Z20,0)</f>
        <v>0.2800936561286092</v>
      </c>
      <c r="AA45" s="53">
        <f>IF(PLANEL_Pot_anual!AA20&lt;&gt;0,AA20/PLANEL_Pot_anual!AA20,0)</f>
        <v>0.28105195987227927</v>
      </c>
      <c r="AB45" s="83">
        <f>IF(PLANEL_Pot_anual!AB20&lt;&gt;0,AB20/PLANEL_Pot_anual!AB20,0)</f>
        <v>0.2813256599821799</v>
      </c>
      <c r="AC45" s="53">
        <f>IF(PLANEL_Pot_anual!AC20&lt;&gt;0,AC20/PLANEL_Pot_anual!AC20,0)</f>
        <v>0.28132566000920867</v>
      </c>
      <c r="AD45" s="53">
        <f>IF(PLANEL_Pot_anual!AD20&lt;&gt;0,AD20/PLANEL_Pot_anual!AD20,0)</f>
        <v>0.28132566003599413</v>
      </c>
      <c r="AE45" s="53">
        <f>IF(PLANEL_Pot_anual!AE20&lt;&gt;0,AE20/PLANEL_Pot_anual!AE20,0)</f>
        <v>0.28132566003388315</v>
      </c>
      <c r="AF45" s="53">
        <f>IF(PLANEL_Pot_anual!AF20&lt;&gt;0,AF20/PLANEL_Pot_anual!AF20,0)</f>
        <v>0.28132566001945702</v>
      </c>
      <c r="AG45" s="53">
        <f>IF(PLANEL_Pot_anual!AG20&lt;&gt;0,AG20/PLANEL_Pot_anual!AG20,0)</f>
        <v>0.28132565998607995</v>
      </c>
      <c r="AH45" s="53">
        <f>IF(PLANEL_Pot_anual!AH20&lt;&gt;0,AH20/PLANEL_Pot_anual!AH20,0)</f>
        <v>0.2813256599969467</v>
      </c>
      <c r="AI45" s="53">
        <f>IF(PLANEL_Pot_anual!AI20&lt;&gt;0,AI20/PLANEL_Pot_anual!AI20,0)</f>
        <v>0.28132565999734188</v>
      </c>
      <c r="AJ45" s="53">
        <f>IF(PLANEL_Pot_anual!AJ20&lt;&gt;0,AJ20/PLANEL_Pot_anual!AJ20,0)</f>
        <v>0.28132565994217096</v>
      </c>
      <c r="AK45" s="53">
        <f>IF(PLANEL_Pot_anual!AK20&lt;&gt;0,AK20/PLANEL_Pot_anual!AK20,0)</f>
        <v>0.28132566000389297</v>
      </c>
      <c r="AL45" s="53">
        <f>IF(PLANEL_Pot_anual!AL20&lt;&gt;0,AL20/PLANEL_Pot_anual!AL20,0)</f>
        <v>0.28132565999085923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48.368826099991566</v>
      </c>
      <c r="E49" s="28">
        <f t="shared" si="1"/>
        <v>1198.3551110039989</v>
      </c>
      <c r="F49" s="28">
        <f t="shared" si="1"/>
        <v>1076.0694464000117</v>
      </c>
      <c r="G49" s="28">
        <f t="shared" si="1"/>
        <v>4998.863239600003</v>
      </c>
      <c r="H49" s="28">
        <f t="shared" si="1"/>
        <v>3675.256506699996</v>
      </c>
      <c r="I49" s="28">
        <f t="shared" si="1"/>
        <v>3771.6213413299993</v>
      </c>
      <c r="J49" s="28">
        <f t="shared" si="1"/>
        <v>3296.4615910200082</v>
      </c>
      <c r="K49" s="28">
        <f t="shared" si="1"/>
        <v>3432.6953617899853</v>
      </c>
      <c r="L49" s="28">
        <f t="shared" si="1"/>
        <v>3469.8403904600127</v>
      </c>
      <c r="M49" s="28">
        <f t="shared" si="1"/>
        <v>3589.4464506000077</v>
      </c>
      <c r="N49" s="28">
        <f t="shared" si="1"/>
        <v>3088.6821355519787</v>
      </c>
      <c r="O49" s="28">
        <f t="shared" si="1"/>
        <v>2896.7034126479848</v>
      </c>
      <c r="P49" s="28">
        <f t="shared" si="1"/>
        <v>3006.8824232000043</v>
      </c>
      <c r="Q49" s="28">
        <f t="shared" si="1"/>
        <v>3094.0456851000199</v>
      </c>
      <c r="R49" s="28">
        <f t="shared" si="1"/>
        <v>3195.4563912000012</v>
      </c>
      <c r="S49" s="28">
        <f t="shared" si="1"/>
        <v>3350.5056632999913</v>
      </c>
      <c r="T49" s="28">
        <f t="shared" si="1"/>
        <v>3409.5233158000046</v>
      </c>
      <c r="U49" s="28">
        <f t="shared" si="1"/>
        <v>3409.1614788999868</v>
      </c>
      <c r="V49" s="28">
        <f t="shared" si="1"/>
        <v>3513.5919238000206</v>
      </c>
      <c r="W49" s="28">
        <f t="shared" si="1"/>
        <v>3634.8563187999971</v>
      </c>
      <c r="X49" s="28">
        <f t="shared" si="1"/>
        <v>3876.3396346999943</v>
      </c>
      <c r="Y49" s="28">
        <f t="shared" si="1"/>
        <v>3824.4885364999936</v>
      </c>
      <c r="Z49" s="28">
        <f t="shared" si="1"/>
        <v>3853.1128494100121</v>
      </c>
      <c r="AA49" s="28">
        <f t="shared" si="1"/>
        <v>3704.8395367099729</v>
      </c>
      <c r="AB49" s="76">
        <f t="shared" si="1"/>
        <v>3674.4435447000142</v>
      </c>
      <c r="AC49" s="28">
        <f t="shared" si="1"/>
        <v>3243.7145716800005</v>
      </c>
      <c r="AD49" s="28">
        <f t="shared" si="1"/>
        <v>3252.731629899994</v>
      </c>
      <c r="AE49" s="28">
        <f t="shared" si="1"/>
        <v>3264.7521487000049</v>
      </c>
      <c r="AF49" s="28">
        <f t="shared" si="1"/>
        <v>3327.1389410999836</v>
      </c>
      <c r="AG49" s="28">
        <f t="shared" si="1"/>
        <v>3393.0757061000331</v>
      </c>
      <c r="AH49" s="28">
        <f t="shared" si="1"/>
        <v>3415.039804799977</v>
      </c>
      <c r="AI49" s="28">
        <f t="shared" si="1"/>
        <v>3382.9509510000062</v>
      </c>
      <c r="AJ49" s="28">
        <f t="shared" si="1"/>
        <v>3710.8007480000088</v>
      </c>
      <c r="AK49" s="28">
        <f t="shared" si="1"/>
        <v>3565.7717769999872</v>
      </c>
      <c r="AL49" s="28">
        <f t="shared" si="1"/>
        <v>3524.6539559999947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25">
      <c r="C6" s="265">
        <v>357.01270690000001</v>
      </c>
      <c r="D6" s="265">
        <v>16.526966940000001</v>
      </c>
      <c r="E6" s="265">
        <v>14.79286722</v>
      </c>
      <c r="F6" s="265">
        <v>10.09780538</v>
      </c>
      <c r="G6" s="265">
        <v>7.578727099</v>
      </c>
      <c r="H6" s="265">
        <v>7.6154185669999999</v>
      </c>
      <c r="I6" s="265">
        <v>7.4671671670000004</v>
      </c>
      <c r="J6" s="265">
        <v>7.1861882420000001</v>
      </c>
      <c r="K6" s="265">
        <v>53.534730949999997</v>
      </c>
    </row>
    <row r="9" spans="2:11" x14ac:dyDescent="0.25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25">
      <c r="C11" s="265"/>
      <c r="D11" s="265">
        <v>4.6093661939999997</v>
      </c>
      <c r="E11" s="265">
        <v>163.9135848</v>
      </c>
      <c r="F11" s="265">
        <v>198.2176249</v>
      </c>
      <c r="G11" s="265">
        <v>226.66749300000001</v>
      </c>
      <c r="H11" s="265">
        <v>227.1575722</v>
      </c>
      <c r="I11" s="265">
        <v>171.82538310000001</v>
      </c>
      <c r="J11" s="265">
        <v>178.48379840000001</v>
      </c>
      <c r="K11" s="265">
        <v>167.26783180000001</v>
      </c>
    </row>
    <row r="13" spans="2:11" x14ac:dyDescent="0.25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178.70645202</v>
      </c>
      <c r="F15" s="265">
        <f t="shared" si="0"/>
        <v>208.31543028000002</v>
      </c>
      <c r="G15" s="265">
        <f t="shared" si="0"/>
        <v>234.246220099</v>
      </c>
      <c r="H15" s="265">
        <f t="shared" si="0"/>
        <v>234.77299076700001</v>
      </c>
      <c r="I15" s="265">
        <f t="shared" si="0"/>
        <v>179.29255026700002</v>
      </c>
      <c r="J15" s="265">
        <f>J6+J11</f>
        <v>185.66998664200003</v>
      </c>
      <c r="K15" s="265">
        <f t="shared" si="0"/>
        <v>220.80256274999999</v>
      </c>
    </row>
    <row r="17" spans="2:11" x14ac:dyDescent="0.25">
      <c r="B17" s="89" t="s">
        <v>683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55754.373450995998</v>
      </c>
      <c r="D19" s="1">
        <f>Planel_GerMed_Anual!H4+Planel_GerMed_Anual!H5+Planel_GerMed_Anual!H14+Planel_GerMed_Anual!H15+Planel_GerMed_Anual!H17+Planel_GerMed_Anual!H18+Planel_GerMed_Anual!H20+Planel_GerMed_Anual!H21</f>
        <v>68466.133683100008</v>
      </c>
      <c r="E19" s="1">
        <f>Planel_GerMed_Anual!M4+Planel_GerMed_Anual!M5+Planel_GerMed_Anual!M14+Planel_GerMed_Anual!M15+Planel_GerMed_Anual!M17+Planel_GerMed_Anual!M18+Planel_GerMed_Anual!M20+Planel_GerMed_Anual!M21</f>
        <v>86079.985748799998</v>
      </c>
      <c r="F19" s="1">
        <f>Planel_GerMed_Anual!R4+Planel_GerMed_Anual!R5+Planel_GerMed_Anual!R14+Planel_GerMed_Anual!R15+Planel_GerMed_Anual!R17+Planel_GerMed_Anual!R18+Planel_GerMed_Anual!R20+Planel_GerMed_Anual!R21</f>
        <v>100509.92863509999</v>
      </c>
      <c r="G19" s="1">
        <f>Planel_GerMed_Anual!W4+Planel_GerMed_Anual!W5+Planel_GerMed_Anual!W14+Planel_GerMed_Anual!W15+Planel_GerMed_Anual!W17+Planel_GerMed_Anual!W18+Planel_GerMed_Anual!W20+Planel_GerMed_Anual!W21</f>
        <v>117523.93100340001</v>
      </c>
      <c r="H19" s="1">
        <f>Planel_GerMed_Anual!AB4+Planel_GerMed_Anual!AB5+Planel_GerMed_Anual!AB14+Planel_GerMed_Anual!AB15+Planel_GerMed_Anual!AB17+Planel_GerMed_Anual!AB18+Planel_GerMed_Anual!AB20+Planel_GerMed_Anual!AB21</f>
        <v>135579.51253032</v>
      </c>
      <c r="I19" s="1">
        <f>Planel_GerMed_Anual!AG4+Planel_GerMed_Anual!AG5+Planel_GerMed_Anual!AG14+Planel_GerMed_Anual!AG15+Planel_GerMed_Anual!AG17+Planel_GerMed_Anual!AG18+Planel_GerMed_Anual!AG20+Planel_GerMed_Anual!AG21</f>
        <v>150955.9594539</v>
      </c>
      <c r="J19" s="1">
        <f>Planel_GerMed_Anual!AL4+Planel_GerMed_Anual!AL5+Planel_GerMed_Anual!AL14+Planel_GerMed_Anual!AL15+Planel_GerMed_Anual!AL17+Planel_GerMed_Anual!AL18+Planel_GerMed_Anual!AL20+Planel_GerMed_Anual!AL21</f>
        <v>166007.27894969998</v>
      </c>
    </row>
    <row r="20" spans="2:11" x14ac:dyDescent="0.25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677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17.994832859999999</v>
      </c>
      <c r="M39" s="265">
        <v>16.58418245</v>
      </c>
      <c r="N39" s="265">
        <v>14.757369410000001</v>
      </c>
      <c r="O39" s="265">
        <v>14.11616003</v>
      </c>
      <c r="P39" s="265">
        <v>10.51179136</v>
      </c>
      <c r="Q39" s="265">
        <v>10.663363090000001</v>
      </c>
      <c r="R39" s="265">
        <v>11.332157670000001</v>
      </c>
      <c r="S39" s="265">
        <v>10.66807822</v>
      </c>
      <c r="T39" s="265">
        <v>9.0943614660000005</v>
      </c>
      <c r="U39" s="265">
        <v>8.7310664560000006</v>
      </c>
      <c r="V39" s="265">
        <v>8.0778326929999995</v>
      </c>
      <c r="W39" s="265">
        <v>7.6358942949999999</v>
      </c>
      <c r="X39" s="265">
        <v>7.7018930699999997</v>
      </c>
      <c r="Y39" s="265">
        <v>7.1856150540000003</v>
      </c>
      <c r="Z39" s="265">
        <v>7.2924003849999997</v>
      </c>
      <c r="AA39" s="265">
        <v>7.5503606730000001</v>
      </c>
      <c r="AB39" s="265">
        <v>7.6518212700000001</v>
      </c>
      <c r="AC39" s="265">
        <v>7.7393698249999998</v>
      </c>
      <c r="AD39" s="265">
        <v>8.4373364520000003</v>
      </c>
      <c r="AE39" s="265">
        <v>6.6982046129999997</v>
      </c>
      <c r="AF39" s="265">
        <v>7.3573368649999997</v>
      </c>
      <c r="AG39" s="265">
        <v>7.7464631769999999</v>
      </c>
      <c r="AH39" s="265">
        <v>7.5529476720000002</v>
      </c>
      <c r="AI39" s="265">
        <v>7.5844856119999999</v>
      </c>
      <c r="AJ39" s="265">
        <v>7.0946025080000004</v>
      </c>
      <c r="AK39" s="265">
        <v>7.0416453280000004</v>
      </c>
      <c r="AL39" s="265">
        <v>6.9760528119999998</v>
      </c>
      <c r="AM39" s="265">
        <v>6.9059262080000003</v>
      </c>
      <c r="AN39" s="265">
        <v>6.9456123679999999</v>
      </c>
      <c r="AO39" s="265">
        <v>8.0617044960000008</v>
      </c>
      <c r="AP39" s="265">
        <v>54.907416349999998</v>
      </c>
    </row>
    <row r="41" spans="2:42" x14ac:dyDescent="0.25">
      <c r="B41" s="16" t="s">
        <v>678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7.3016341929999999</v>
      </c>
      <c r="M43" s="265">
        <v>110.6831858</v>
      </c>
      <c r="N43" s="265">
        <v>180.22559480000001</v>
      </c>
      <c r="O43" s="265">
        <v>256.0713715</v>
      </c>
      <c r="P43" s="265">
        <v>265.2861375</v>
      </c>
      <c r="Q43" s="265">
        <v>125.65676759999999</v>
      </c>
      <c r="R43" s="265">
        <v>203.16076939999999</v>
      </c>
      <c r="S43" s="265">
        <v>194.2342155</v>
      </c>
      <c r="T43" s="265">
        <v>275.77309000000002</v>
      </c>
      <c r="U43" s="265">
        <v>192.26328219999999</v>
      </c>
      <c r="V43" s="265">
        <v>300.852037</v>
      </c>
      <c r="W43" s="265">
        <v>198.18617449999999</v>
      </c>
      <c r="X43" s="265">
        <v>205.33127210000001</v>
      </c>
      <c r="Y43" s="265">
        <v>231.0531714</v>
      </c>
      <c r="Z43" s="265">
        <v>197.91480970000001</v>
      </c>
      <c r="AA43" s="265">
        <v>187.96294589999999</v>
      </c>
      <c r="AB43" s="265">
        <v>239.86126200000001</v>
      </c>
      <c r="AC43" s="265">
        <v>194.0418201</v>
      </c>
      <c r="AD43" s="265">
        <v>258.67185929999999</v>
      </c>
      <c r="AE43" s="265">
        <v>255.24997379999999</v>
      </c>
      <c r="AF43" s="265">
        <v>162.5300853</v>
      </c>
      <c r="AG43" s="265">
        <v>144.94044840000001</v>
      </c>
      <c r="AH43" s="265">
        <v>176.52536520000001</v>
      </c>
      <c r="AI43" s="265">
        <v>167.73450930000001</v>
      </c>
      <c r="AJ43" s="265">
        <v>207.39650760000001</v>
      </c>
      <c r="AK43" s="265">
        <v>198.95928499999999</v>
      </c>
      <c r="AL43" s="265">
        <v>187.00350230000001</v>
      </c>
      <c r="AM43" s="265">
        <v>187.67867469999999</v>
      </c>
      <c r="AN43" s="265">
        <v>186.40497669999999</v>
      </c>
      <c r="AO43" s="265">
        <v>132.3725531</v>
      </c>
      <c r="AP43" s="265">
        <v>177.40527610000001</v>
      </c>
    </row>
    <row r="45" spans="2:42" x14ac:dyDescent="0.25">
      <c r="B45" s="16" t="s">
        <v>679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25.296467053000001</v>
      </c>
      <c r="M47" s="265">
        <f t="shared" si="2"/>
        <v>127.26736825</v>
      </c>
      <c r="N47" s="265">
        <f t="shared" si="2"/>
        <v>194.98296421000001</v>
      </c>
      <c r="O47" s="265">
        <f t="shared" si="2"/>
        <v>270.18753153</v>
      </c>
      <c r="P47" s="265">
        <f t="shared" si="2"/>
        <v>275.79792886000001</v>
      </c>
      <c r="Q47" s="265">
        <f t="shared" si="2"/>
        <v>136.32013068999998</v>
      </c>
      <c r="R47" s="265">
        <f t="shared" si="2"/>
        <v>214.49292707000001</v>
      </c>
      <c r="S47" s="265">
        <f t="shared" si="2"/>
        <v>204.90229372000002</v>
      </c>
      <c r="T47" s="265">
        <f t="shared" si="2"/>
        <v>284.86745146600003</v>
      </c>
      <c r="U47" s="265">
        <f t="shared" si="2"/>
        <v>200.994348656</v>
      </c>
      <c r="V47" s="265">
        <f t="shared" si="2"/>
        <v>308.929869693</v>
      </c>
      <c r="W47" s="265">
        <f t="shared" si="2"/>
        <v>205.82206879500001</v>
      </c>
      <c r="X47" s="265">
        <f t="shared" si="2"/>
        <v>213.03316517000002</v>
      </c>
      <c r="Y47" s="265">
        <f t="shared" si="2"/>
        <v>238.23878645400001</v>
      </c>
      <c r="Z47" s="265">
        <f t="shared" si="2"/>
        <v>205.20721008500001</v>
      </c>
      <c r="AA47" s="265">
        <f t="shared" si="2"/>
        <v>195.51330657299999</v>
      </c>
      <c r="AB47" s="265">
        <f t="shared" si="2"/>
        <v>247.51308327000001</v>
      </c>
      <c r="AC47" s="265">
        <f t="shared" si="2"/>
        <v>201.78118992500001</v>
      </c>
      <c r="AD47" s="265">
        <f t="shared" si="2"/>
        <v>267.10919575200001</v>
      </c>
      <c r="AE47" s="265">
        <f t="shared" si="2"/>
        <v>261.94817841299999</v>
      </c>
      <c r="AF47" s="265">
        <f t="shared" si="2"/>
        <v>169.887422165</v>
      </c>
      <c r="AG47" s="265">
        <f t="shared" si="2"/>
        <v>152.68691157700002</v>
      </c>
      <c r="AH47" s="265">
        <f t="shared" si="2"/>
        <v>184.078312872</v>
      </c>
      <c r="AI47" s="265">
        <f t="shared" si="2"/>
        <v>175.31899491200002</v>
      </c>
      <c r="AJ47" s="265">
        <f t="shared" si="2"/>
        <v>214.49111010800002</v>
      </c>
      <c r="AK47" s="265">
        <f t="shared" si="2"/>
        <v>206.00093032799998</v>
      </c>
      <c r="AL47" s="265">
        <f t="shared" si="2"/>
        <v>193.97955511200001</v>
      </c>
      <c r="AM47" s="265">
        <f t="shared" si="2"/>
        <v>194.584600908</v>
      </c>
      <c r="AN47" s="265">
        <f t="shared" si="2"/>
        <v>193.350589068</v>
      </c>
      <c r="AO47" s="265">
        <f t="shared" si="2"/>
        <v>140.43425759600001</v>
      </c>
      <c r="AP47" s="265">
        <f>AVERAGE(C47:AO47)</f>
        <v>205.01957309661535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74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389.34178350000002</v>
      </c>
      <c r="AO6" s="33">
        <v>3982.9030280000002</v>
      </c>
      <c r="AP6" s="33">
        <v>5450.2048880000002</v>
      </c>
      <c r="AQ6" s="33">
        <v>3473.1670210000002</v>
      </c>
      <c r="AR6" s="33">
        <v>414.84232459999998</v>
      </c>
      <c r="AS6" s="33">
        <v>4243.7694110000002</v>
      </c>
      <c r="AT6" s="33">
        <v>5807.1744710000003</v>
      </c>
      <c r="AU6" s="33">
        <v>3700.647457</v>
      </c>
      <c r="AV6" s="33">
        <v>414.84232459999998</v>
      </c>
      <c r="AW6" s="33">
        <v>4243.7694110000002</v>
      </c>
      <c r="AX6" s="33">
        <v>5807.1744710000003</v>
      </c>
      <c r="AY6" s="33">
        <v>3700.647457</v>
      </c>
      <c r="AZ6" s="33">
        <v>178.1156977</v>
      </c>
      <c r="BA6" s="33">
        <v>1822.094576</v>
      </c>
      <c r="BB6" s="33">
        <v>2493.3543930000001</v>
      </c>
      <c r="BC6" s="33">
        <v>1588.9010470000001</v>
      </c>
      <c r="BD6" s="33">
        <v>178.1156977</v>
      </c>
      <c r="BE6" s="33">
        <v>1822.094576</v>
      </c>
      <c r="BF6" s="33">
        <v>2493.3543930000001</v>
      </c>
      <c r="BG6" s="33">
        <v>1588.9010470000001</v>
      </c>
      <c r="BH6" s="33">
        <v>178.1156977</v>
      </c>
      <c r="BI6" s="33">
        <v>1822.094576</v>
      </c>
      <c r="BJ6" s="33">
        <v>2493.3543930000001</v>
      </c>
      <c r="BK6" s="33">
        <v>1588.9010470000001</v>
      </c>
      <c r="BL6" s="33">
        <v>178.1156977</v>
      </c>
      <c r="BM6" s="33">
        <v>1822.094576</v>
      </c>
      <c r="BN6" s="33">
        <v>2493.3543930000001</v>
      </c>
      <c r="BO6" s="33">
        <v>1588.9010470000001</v>
      </c>
      <c r="BP6" s="33">
        <v>178.1156977</v>
      </c>
      <c r="BQ6" s="33">
        <v>1822.094576</v>
      </c>
      <c r="BR6" s="33">
        <v>2493.3543930000001</v>
      </c>
      <c r="BS6" s="33">
        <v>1588.9010470000001</v>
      </c>
      <c r="BT6" s="33">
        <v>178.1156977</v>
      </c>
      <c r="BU6" s="33">
        <v>1822.094576</v>
      </c>
      <c r="BV6" s="33">
        <v>2493.3543930000001</v>
      </c>
      <c r="BW6" s="33">
        <v>1588.9010470000001</v>
      </c>
      <c r="BX6" s="33">
        <v>178.1156977</v>
      </c>
      <c r="BY6" s="33">
        <v>1822.094576</v>
      </c>
      <c r="BZ6" s="33">
        <v>2493.3543930000001</v>
      </c>
      <c r="CA6" s="33">
        <v>1588.9010470000001</v>
      </c>
      <c r="CB6" s="33">
        <v>69.893278910000006</v>
      </c>
      <c r="CC6" s="33">
        <v>714.99685899999997</v>
      </c>
      <c r="CD6" s="33">
        <v>978.40177070000004</v>
      </c>
      <c r="CE6" s="33">
        <v>623.4908289</v>
      </c>
      <c r="CF6" s="33">
        <v>69.893278910000006</v>
      </c>
      <c r="CG6" s="33">
        <v>714.99685899999997</v>
      </c>
      <c r="CH6" s="33">
        <v>978.40177070000004</v>
      </c>
      <c r="CI6" s="33">
        <v>623.4908289</v>
      </c>
      <c r="CJ6" s="33">
        <v>69.893278910000006</v>
      </c>
      <c r="CK6" s="33">
        <v>714.99685899999997</v>
      </c>
      <c r="CL6" s="33">
        <v>978.40177070000004</v>
      </c>
      <c r="CM6" s="33">
        <v>623.4908289</v>
      </c>
      <c r="CN6" s="33">
        <v>69.893278910000006</v>
      </c>
      <c r="CO6" s="33">
        <v>714.99685899999997</v>
      </c>
      <c r="CP6" s="33">
        <v>978.40177070000004</v>
      </c>
      <c r="CQ6" s="33">
        <v>623.4908289</v>
      </c>
      <c r="CR6" s="33">
        <v>69.893278910000006</v>
      </c>
      <c r="CS6" s="33">
        <v>714.99685899999997</v>
      </c>
      <c r="CT6" s="33">
        <v>978.40177070000004</v>
      </c>
      <c r="CU6" s="33">
        <v>623.4908289</v>
      </c>
      <c r="CV6" s="33">
        <v>39.909996739999997</v>
      </c>
      <c r="CW6" s="33">
        <v>408.27276610000001</v>
      </c>
      <c r="CX6" s="33">
        <v>558.68049250000001</v>
      </c>
      <c r="CY6" s="33">
        <v>356.02159949999998</v>
      </c>
      <c r="CZ6" s="33">
        <v>39.909996739999997</v>
      </c>
      <c r="DA6" s="33">
        <v>408.27276610000001</v>
      </c>
      <c r="DB6" s="33">
        <v>558.68049250000001</v>
      </c>
      <c r="DC6" s="33">
        <v>356.02159949999998</v>
      </c>
      <c r="DD6" s="33">
        <v>39.909996739999997</v>
      </c>
      <c r="DE6" s="33">
        <v>408.27276610000001</v>
      </c>
      <c r="DF6" s="33">
        <v>558.68049250000001</v>
      </c>
      <c r="DG6" s="33">
        <v>356.02159949999998</v>
      </c>
      <c r="DH6" s="33">
        <v>39.909996739999997</v>
      </c>
      <c r="DI6" s="33">
        <v>408.27276610000001</v>
      </c>
      <c r="DJ6" s="33">
        <v>558.68049250000001</v>
      </c>
      <c r="DK6" s="33">
        <v>356.02159949999998</v>
      </c>
      <c r="DL6" s="33">
        <v>39.909996739999997</v>
      </c>
      <c r="DM6" s="33">
        <v>408.27276610000001</v>
      </c>
      <c r="DN6" s="33">
        <v>558.68049250000001</v>
      </c>
      <c r="DO6" s="33">
        <v>356.02159949999998</v>
      </c>
      <c r="DP6" s="33">
        <v>39.909996739999997</v>
      </c>
      <c r="DQ6" s="33">
        <v>408.27276610000001</v>
      </c>
      <c r="DR6" s="33">
        <v>558.68049250000001</v>
      </c>
      <c r="DS6" s="33">
        <v>356.02159949999998</v>
      </c>
      <c r="DT6" s="33">
        <v>39.909996739999997</v>
      </c>
      <c r="DU6" s="33">
        <v>408.27276610000001</v>
      </c>
      <c r="DV6" s="33">
        <v>558.68049250000001</v>
      </c>
      <c r="DW6" s="33">
        <v>356.02159949999998</v>
      </c>
      <c r="DX6" s="33">
        <v>39.909996739999997</v>
      </c>
      <c r="DY6" s="33">
        <v>408.27276610000001</v>
      </c>
      <c r="DZ6" s="33">
        <v>558.68049250000001</v>
      </c>
      <c r="EA6" s="33">
        <v>356.02159949999998</v>
      </c>
      <c r="EB6" s="33">
        <v>39.909996739999997</v>
      </c>
      <c r="EC6" s="33">
        <v>408.27276610000001</v>
      </c>
      <c r="ED6" s="33">
        <v>558.68049250000001</v>
      </c>
      <c r="EE6" s="33">
        <v>356.02159949999998</v>
      </c>
      <c r="EF6" s="33">
        <v>39.909996739999997</v>
      </c>
      <c r="EG6" s="33">
        <v>408.27276610000001</v>
      </c>
      <c r="EH6" s="33">
        <v>558.68049250000001</v>
      </c>
      <c r="EI6" s="33">
        <v>356.02159949999998</v>
      </c>
      <c r="EJ6" s="33">
        <v>39.909996739999997</v>
      </c>
      <c r="EK6" s="33">
        <v>408.27276610000001</v>
      </c>
      <c r="EL6" s="33">
        <v>558.68049250000001</v>
      </c>
      <c r="EM6" s="33">
        <v>356.02159949999998</v>
      </c>
      <c r="EN6" s="33">
        <v>39.909996739999997</v>
      </c>
      <c r="EO6" s="33">
        <v>408.27276610000001</v>
      </c>
      <c r="EP6" s="33">
        <v>558.68049250000001</v>
      </c>
      <c r="EQ6" s="33">
        <v>356.02159949999998</v>
      </c>
      <c r="ER6" s="33">
        <v>39.909996739999997</v>
      </c>
      <c r="ES6" s="33">
        <v>408.27276610000001</v>
      </c>
      <c r="ET6" s="33">
        <v>558.68049250000001</v>
      </c>
      <c r="EU6" s="33">
        <v>356.02159949999998</v>
      </c>
      <c r="EV6" s="33">
        <v>39.909996739999997</v>
      </c>
      <c r="EW6" s="33">
        <v>408.27276610000001</v>
      </c>
      <c r="EX6" s="33">
        <v>558.68049250000001</v>
      </c>
      <c r="EY6" s="33">
        <v>356.02159949999998</v>
      </c>
      <c r="EZ6" s="33">
        <v>39.909996739999997</v>
      </c>
      <c r="FA6" s="33">
        <v>408.27276610000001</v>
      </c>
      <c r="FB6" s="33">
        <v>558.68049250000001</v>
      </c>
      <c r="FC6" s="33">
        <v>356.02159949999998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487.26169499999997</v>
      </c>
      <c r="AO17" s="33">
        <v>4984.6077740000001</v>
      </c>
      <c r="AP17" s="33">
        <v>6820.937758</v>
      </c>
      <c r="AQ17" s="33">
        <v>4346.672568</v>
      </c>
      <c r="AR17" s="33">
        <v>512.7622361</v>
      </c>
      <c r="AS17" s="33">
        <v>5245.4741569999996</v>
      </c>
      <c r="AT17" s="33">
        <v>7177.9073410000001</v>
      </c>
      <c r="AU17" s="33">
        <v>4574.1530039999998</v>
      </c>
      <c r="AV17" s="33">
        <v>512.7622361</v>
      </c>
      <c r="AW17" s="33">
        <v>5245.4741569999996</v>
      </c>
      <c r="AX17" s="33">
        <v>7177.9073410000001</v>
      </c>
      <c r="AY17" s="33">
        <v>4574.1530039999998</v>
      </c>
      <c r="AZ17" s="33">
        <v>220.71364679999999</v>
      </c>
      <c r="BA17" s="33">
        <v>2257.8646570000001</v>
      </c>
      <c r="BB17" s="33">
        <v>3089.6622139999999</v>
      </c>
      <c r="BC17" s="33">
        <v>1968.9008260000001</v>
      </c>
      <c r="BD17" s="33">
        <v>220.71364679999999</v>
      </c>
      <c r="BE17" s="33">
        <v>2257.8646570000001</v>
      </c>
      <c r="BF17" s="33">
        <v>3089.6622139999999</v>
      </c>
      <c r="BG17" s="33">
        <v>1968.9008260000001</v>
      </c>
      <c r="BH17" s="33">
        <v>220.71364679999999</v>
      </c>
      <c r="BI17" s="33">
        <v>2257.8646570000001</v>
      </c>
      <c r="BJ17" s="33">
        <v>3089.6622139999999</v>
      </c>
      <c r="BK17" s="33">
        <v>1968.9008260000001</v>
      </c>
      <c r="BL17" s="33">
        <v>220.71364679999999</v>
      </c>
      <c r="BM17" s="33">
        <v>2257.8646570000001</v>
      </c>
      <c r="BN17" s="33">
        <v>3089.6622139999999</v>
      </c>
      <c r="BO17" s="33">
        <v>1968.9008260000001</v>
      </c>
      <c r="BP17" s="33">
        <v>220.71364679999999</v>
      </c>
      <c r="BQ17" s="33">
        <v>2257.8646570000001</v>
      </c>
      <c r="BR17" s="33">
        <v>3089.6622139999999</v>
      </c>
      <c r="BS17" s="33">
        <v>1968.9008260000001</v>
      </c>
      <c r="BT17" s="33">
        <v>220.71364679999999</v>
      </c>
      <c r="BU17" s="33">
        <v>2257.8646570000001</v>
      </c>
      <c r="BV17" s="33">
        <v>3089.6622139999999</v>
      </c>
      <c r="BW17" s="33">
        <v>1968.9008260000001</v>
      </c>
      <c r="BX17" s="33">
        <v>220.71364679999999</v>
      </c>
      <c r="BY17" s="33">
        <v>2257.8646570000001</v>
      </c>
      <c r="BZ17" s="33">
        <v>3089.6622139999999</v>
      </c>
      <c r="CA17" s="33">
        <v>1968.9008260000001</v>
      </c>
      <c r="CB17" s="33">
        <v>85.023293710000004</v>
      </c>
      <c r="CC17" s="33">
        <v>869.77444600000001</v>
      </c>
      <c r="CD17" s="33">
        <v>1190.1994360000001</v>
      </c>
      <c r="CE17" s="33">
        <v>758.45982189999995</v>
      </c>
      <c r="CF17" s="33">
        <v>85.023293710000004</v>
      </c>
      <c r="CG17" s="33">
        <v>869.77444600000001</v>
      </c>
      <c r="CH17" s="33">
        <v>1190.1994360000001</v>
      </c>
      <c r="CI17" s="33">
        <v>758.45982189999995</v>
      </c>
      <c r="CJ17" s="33">
        <v>85.023293710000004</v>
      </c>
      <c r="CK17" s="33">
        <v>869.77444600000001</v>
      </c>
      <c r="CL17" s="33">
        <v>1190.1994360000001</v>
      </c>
      <c r="CM17" s="33">
        <v>758.45982189999995</v>
      </c>
      <c r="CN17" s="33">
        <v>85.023293710000004</v>
      </c>
      <c r="CO17" s="33">
        <v>869.77444600000001</v>
      </c>
      <c r="CP17" s="33">
        <v>1190.1994360000001</v>
      </c>
      <c r="CQ17" s="33">
        <v>758.45982189999995</v>
      </c>
      <c r="CR17" s="33">
        <v>85.023293710000004</v>
      </c>
      <c r="CS17" s="33">
        <v>869.77444600000001</v>
      </c>
      <c r="CT17" s="33">
        <v>1190.1994360000001</v>
      </c>
      <c r="CU17" s="33">
        <v>758.45982189999995</v>
      </c>
      <c r="CV17" s="33">
        <v>39.909996739999997</v>
      </c>
      <c r="CW17" s="33">
        <v>408.27276610000001</v>
      </c>
      <c r="CX17" s="33">
        <v>558.68049250000001</v>
      </c>
      <c r="CY17" s="33">
        <v>356.02159949999998</v>
      </c>
      <c r="CZ17" s="33">
        <v>39.909996739999997</v>
      </c>
      <c r="DA17" s="33">
        <v>408.27276610000001</v>
      </c>
      <c r="DB17" s="33">
        <v>558.68049250000001</v>
      </c>
      <c r="DC17" s="33">
        <v>356.02159949999998</v>
      </c>
      <c r="DD17" s="33">
        <v>39.909996739999997</v>
      </c>
      <c r="DE17" s="33">
        <v>408.27276610000001</v>
      </c>
      <c r="DF17" s="33">
        <v>558.68049250000001</v>
      </c>
      <c r="DG17" s="33">
        <v>356.02159949999998</v>
      </c>
      <c r="DH17" s="33">
        <v>39.909996739999997</v>
      </c>
      <c r="DI17" s="33">
        <v>408.27276610000001</v>
      </c>
      <c r="DJ17" s="33">
        <v>558.68049250000001</v>
      </c>
      <c r="DK17" s="33">
        <v>356.02159949999998</v>
      </c>
      <c r="DL17" s="33">
        <v>39.909996739999997</v>
      </c>
      <c r="DM17" s="33">
        <v>408.27276610000001</v>
      </c>
      <c r="DN17" s="33">
        <v>558.68049250000001</v>
      </c>
      <c r="DO17" s="33">
        <v>356.02159949999998</v>
      </c>
      <c r="DP17" s="33">
        <v>39.909996739999997</v>
      </c>
      <c r="DQ17" s="33">
        <v>408.27276610000001</v>
      </c>
      <c r="DR17" s="33">
        <v>558.68049250000001</v>
      </c>
      <c r="DS17" s="33">
        <v>356.02159949999998</v>
      </c>
      <c r="DT17" s="33">
        <v>39.909996739999997</v>
      </c>
      <c r="DU17" s="33">
        <v>408.27276610000001</v>
      </c>
      <c r="DV17" s="33">
        <v>558.68049250000001</v>
      </c>
      <c r="DW17" s="33">
        <v>356.02159949999998</v>
      </c>
      <c r="DX17" s="33">
        <v>39.909996739999997</v>
      </c>
      <c r="DY17" s="33">
        <v>408.27276610000001</v>
      </c>
      <c r="DZ17" s="33">
        <v>558.68049250000001</v>
      </c>
      <c r="EA17" s="33">
        <v>356.02159949999998</v>
      </c>
      <c r="EB17" s="33">
        <v>39.909996739999997</v>
      </c>
      <c r="EC17" s="33">
        <v>408.27276610000001</v>
      </c>
      <c r="ED17" s="33">
        <v>558.68049250000001</v>
      </c>
      <c r="EE17" s="33">
        <v>356.02159949999998</v>
      </c>
      <c r="EF17" s="33">
        <v>39.909996739999997</v>
      </c>
      <c r="EG17" s="33">
        <v>408.27276610000001</v>
      </c>
      <c r="EH17" s="33">
        <v>558.68049250000001</v>
      </c>
      <c r="EI17" s="33">
        <v>356.02159949999998</v>
      </c>
      <c r="EJ17" s="33">
        <v>39.909996739999997</v>
      </c>
      <c r="EK17" s="33">
        <v>408.27276610000001</v>
      </c>
      <c r="EL17" s="33">
        <v>558.68049250000001</v>
      </c>
      <c r="EM17" s="33">
        <v>356.02159949999998</v>
      </c>
      <c r="EN17" s="33">
        <v>39.909996739999997</v>
      </c>
      <c r="EO17" s="33">
        <v>408.27276610000001</v>
      </c>
      <c r="EP17" s="33">
        <v>558.68049250000001</v>
      </c>
      <c r="EQ17" s="33">
        <v>356.02159949999998</v>
      </c>
      <c r="ER17" s="33">
        <v>39.909996739999997</v>
      </c>
      <c r="ES17" s="33">
        <v>408.27276610000001</v>
      </c>
      <c r="ET17" s="33">
        <v>558.68049250000001</v>
      </c>
      <c r="EU17" s="33">
        <v>356.02159949999998</v>
      </c>
      <c r="EV17" s="33">
        <v>39.909996739999997</v>
      </c>
      <c r="EW17" s="33">
        <v>408.27276610000001</v>
      </c>
      <c r="EX17" s="33">
        <v>558.68049250000001</v>
      </c>
      <c r="EY17" s="33">
        <v>356.02159949999998</v>
      </c>
      <c r="EZ17" s="33">
        <v>39.909996739999997</v>
      </c>
      <c r="FA17" s="33">
        <v>408.27276610000001</v>
      </c>
      <c r="FB17" s="33">
        <v>558.68049250000001</v>
      </c>
      <c r="FC17" s="33">
        <v>356.02159949999998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T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J33" s="33">
        <v>259.97242180000001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225.65062130000001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312.73459939999998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259.97242180000001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225.65062130000001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1363.609177</v>
      </c>
      <c r="AR55" s="33">
        <v>953.63414739999996</v>
      </c>
      <c r="AS55" s="33">
        <v>953.63414739999996</v>
      </c>
      <c r="AT55" s="33">
        <v>1141.59449</v>
      </c>
      <c r="AU55" s="33">
        <v>1363.609177</v>
      </c>
      <c r="AV55" s="33">
        <v>953.63414739999996</v>
      </c>
      <c r="AW55" s="33">
        <v>953.63414739999996</v>
      </c>
      <c r="AX55" s="33">
        <v>1141.580119</v>
      </c>
      <c r="AY55" s="33">
        <v>1360.900292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1363.609177</v>
      </c>
      <c r="AR65" s="33">
        <v>953.63414739999996</v>
      </c>
      <c r="AS65" s="33">
        <v>953.63414739999996</v>
      </c>
      <c r="AT65" s="33">
        <v>1141.59449</v>
      </c>
      <c r="AU65" s="33">
        <v>1363.609177</v>
      </c>
      <c r="AV65" s="33">
        <v>953.63414739999996</v>
      </c>
      <c r="AW65" s="33">
        <v>953.63414739999996</v>
      </c>
      <c r="AX65" s="33">
        <v>1141.580119</v>
      </c>
      <c r="AY65" s="33">
        <v>1360.900292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3010.485925</v>
      </c>
      <c r="AR102" s="33">
        <v>1819.358168</v>
      </c>
      <c r="AS102" s="33">
        <v>1819.358168</v>
      </c>
      <c r="AT102" s="33">
        <v>2063.4614539999998</v>
      </c>
      <c r="AU102" s="33">
        <v>3010.485925</v>
      </c>
      <c r="AV102" s="33">
        <v>1779.034296</v>
      </c>
      <c r="AW102" s="33">
        <v>1779.034296</v>
      </c>
      <c r="AX102" s="33">
        <v>1779.044296</v>
      </c>
      <c r="AY102" s="33">
        <v>2848.0904500000001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U103" s="33">
        <v>1130.959263</v>
      </c>
      <c r="AY103" s="33">
        <v>1130.959263</v>
      </c>
      <c r="BC103" s="33">
        <v>1151.6721230000001</v>
      </c>
      <c r="BG103" s="33">
        <v>1151.6721230000001</v>
      </c>
      <c r="BK103" s="33">
        <v>1519.5076039999999</v>
      </c>
      <c r="BO103" s="33">
        <v>2627.9300250000001</v>
      </c>
      <c r="BS103" s="33">
        <v>2654.7431240000001</v>
      </c>
      <c r="BW103" s="33">
        <v>2654.7431240000001</v>
      </c>
      <c r="CA103" s="33">
        <v>2654.7431240000001</v>
      </c>
      <c r="CE103" s="33">
        <v>2654.7431240000001</v>
      </c>
      <c r="CI103" s="33">
        <v>2654.7431240000001</v>
      </c>
      <c r="CM103" s="33">
        <v>2654.7431240000001</v>
      </c>
      <c r="CQ103" s="33">
        <v>2654.7431240000001</v>
      </c>
      <c r="CU103" s="33">
        <v>2654.7431240000001</v>
      </c>
      <c r="CY103" s="33">
        <v>2654.7431240000001</v>
      </c>
      <c r="DC103" s="33">
        <v>2654.7431240000001</v>
      </c>
      <c r="DG103" s="33">
        <v>2326.2198279999998</v>
      </c>
      <c r="DK103" s="33">
        <v>2654.7431240000001</v>
      </c>
    </row>
    <row r="104" spans="2:159" x14ac:dyDescent="0.25">
      <c r="B104" s="33" t="s">
        <v>763</v>
      </c>
      <c r="C104" s="33" t="s">
        <v>38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1951.947492</v>
      </c>
      <c r="AQ104" s="33">
        <v>2542.816229</v>
      </c>
      <c r="AR104" s="33">
        <v>1113.4040339999999</v>
      </c>
      <c r="AS104" s="33">
        <v>1113.4040339999999</v>
      </c>
      <c r="AT104" s="33">
        <v>1593.5198330000001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1985.774576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1177.906469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1289.786689</v>
      </c>
      <c r="AU105" s="33">
        <v>1374.172959</v>
      </c>
      <c r="AV105" s="33">
        <v>687.31863720000001</v>
      </c>
      <c r="AW105" s="33">
        <v>687.31863720000001</v>
      </c>
      <c r="AX105" s="33">
        <v>937.7951994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1493.7245089999999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982.30063910000001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591.31756189999999</v>
      </c>
      <c r="AG108" s="33">
        <v>558.84255159999998</v>
      </c>
      <c r="AH108" s="33">
        <v>559.86761650000005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956.23249769999995</v>
      </c>
      <c r="AR108" s="33">
        <v>558.84255159999998</v>
      </c>
      <c r="AS108" s="33">
        <v>591.31756189999999</v>
      </c>
      <c r="AT108" s="33">
        <v>844.36501850000002</v>
      </c>
      <c r="AU108" s="33">
        <v>1319.9992070000001</v>
      </c>
      <c r="AV108" s="33">
        <v>591.31756189999999</v>
      </c>
      <c r="AW108" s="33">
        <v>558.84255159999998</v>
      </c>
      <c r="AX108" s="33">
        <v>770.15501010000003</v>
      </c>
      <c r="AY108" s="33">
        <v>1319.9992070000001</v>
      </c>
      <c r="AZ108" s="33">
        <v>562.34933120000005</v>
      </c>
      <c r="BA108" s="33">
        <v>558.85149660000002</v>
      </c>
      <c r="BB108" s="33">
        <v>795.3306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1427.5745400000001</v>
      </c>
      <c r="BH108" s="33">
        <v>591.31756189999999</v>
      </c>
      <c r="BI108" s="33">
        <v>558.87956540000005</v>
      </c>
      <c r="BJ108" s="33">
        <v>844.36501850000002</v>
      </c>
      <c r="BK108" s="33">
        <v>1541.099831</v>
      </c>
      <c r="BL108" s="33">
        <v>591.31756189999999</v>
      </c>
      <c r="BM108" s="33">
        <v>591.28949309999996</v>
      </c>
      <c r="BN108" s="33">
        <v>844.36501850000002</v>
      </c>
      <c r="BO108" s="33">
        <v>1736.8535730000001</v>
      </c>
      <c r="BP108" s="33">
        <v>591.31756189999999</v>
      </c>
      <c r="BQ108" s="33">
        <v>591.31756189999999</v>
      </c>
      <c r="BR108" s="33">
        <v>844.36501850000002</v>
      </c>
      <c r="BS108" s="33">
        <v>1820.642386</v>
      </c>
      <c r="BT108" s="33">
        <v>591.31756189999999</v>
      </c>
      <c r="BU108" s="33">
        <v>591.31756189999999</v>
      </c>
      <c r="BV108" s="33">
        <v>844.36501850000002</v>
      </c>
      <c r="BW108" s="33">
        <v>1949.2019029999999</v>
      </c>
      <c r="BX108" s="33">
        <v>591.31756189999999</v>
      </c>
      <c r="BY108" s="33">
        <v>558.84255159999998</v>
      </c>
      <c r="BZ108" s="33">
        <v>591.31756189999999</v>
      </c>
      <c r="CA108" s="33">
        <v>1949.2019029999999</v>
      </c>
      <c r="CB108" s="33">
        <v>269.38775509999999</v>
      </c>
      <c r="CC108" s="33">
        <v>269.38775509999999</v>
      </c>
      <c r="CD108" s="33">
        <v>522.43521169999997</v>
      </c>
      <c r="CE108" s="33">
        <v>1627.2720959999999</v>
      </c>
      <c r="CF108" s="33">
        <v>522.43521169999997</v>
      </c>
      <c r="CG108" s="33">
        <v>269.38775509999999</v>
      </c>
      <c r="CH108" s="33">
        <v>522.43521169999997</v>
      </c>
      <c r="CI108" s="33">
        <v>1627.2720959999999</v>
      </c>
      <c r="CJ108" s="33">
        <v>522.43521169999997</v>
      </c>
      <c r="CK108" s="33">
        <v>269.38775509999999</v>
      </c>
      <c r="CL108" s="33">
        <v>522.43521169999997</v>
      </c>
      <c r="CM108" s="33">
        <v>1627.2720959999999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1459.3832379999999</v>
      </c>
      <c r="CR108" s="33">
        <v>522.43521169999997</v>
      </c>
      <c r="CS108" s="33">
        <v>269.38775509999999</v>
      </c>
      <c r="CT108" s="33">
        <v>522.43521169999997</v>
      </c>
      <c r="CU108" s="33">
        <v>1627.2720959999999</v>
      </c>
      <c r="CV108" s="33">
        <v>522.43521169999997</v>
      </c>
      <c r="CW108" s="33">
        <v>269.38775509999999</v>
      </c>
      <c r="CX108" s="33">
        <v>522.43521169999997</v>
      </c>
      <c r="CY108" s="33">
        <v>1627.2720959999999</v>
      </c>
      <c r="DC108" s="33">
        <v>1104.8368840000001</v>
      </c>
      <c r="DG108" s="33">
        <v>1104.8368840000001</v>
      </c>
      <c r="DK108" s="33">
        <v>1104.8368840000001</v>
      </c>
      <c r="DO108" s="33">
        <v>751.59093140000004</v>
      </c>
      <c r="DS108" s="33">
        <v>849.86224330000005</v>
      </c>
      <c r="DW108" s="33">
        <v>979.59499889999995</v>
      </c>
      <c r="EA108" s="33">
        <v>65.357875649999997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3994.6023970000001</v>
      </c>
      <c r="AG113" s="33">
        <v>3962.127387</v>
      </c>
      <c r="AH113" s="33">
        <v>3963.1524519999998</v>
      </c>
      <c r="AI113" s="33">
        <v>4882.9306740000002</v>
      </c>
      <c r="AJ113" s="33">
        <v>4549.8344619999998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5167.5165459999998</v>
      </c>
      <c r="AQ113" s="33">
        <v>8001.2822990000004</v>
      </c>
      <c r="AR113" s="33">
        <v>4178.9233910000003</v>
      </c>
      <c r="AS113" s="33">
        <v>4211.3984010000004</v>
      </c>
      <c r="AT113" s="33">
        <v>5791.1329939999996</v>
      </c>
      <c r="AU113" s="33">
        <v>8871.7608180000007</v>
      </c>
      <c r="AV113" s="33">
        <v>4171.0745290000004</v>
      </c>
      <c r="AW113" s="33">
        <v>4138.5995190000003</v>
      </c>
      <c r="AX113" s="33">
        <v>5185.6056140000001</v>
      </c>
      <c r="AY113" s="33">
        <v>8658.9964560000008</v>
      </c>
      <c r="AZ113" s="33">
        <v>3931.7912019999999</v>
      </c>
      <c r="BA113" s="33">
        <v>3928.2933680000001</v>
      </c>
      <c r="BB113" s="33">
        <v>5000.4661079999996</v>
      </c>
      <c r="BC113" s="33">
        <v>8273.1726870000002</v>
      </c>
      <c r="BD113" s="33">
        <v>2445.0225799999998</v>
      </c>
      <c r="BE113" s="33">
        <v>2445.0225799999998</v>
      </c>
      <c r="BF113" s="33">
        <v>3572.94308</v>
      </c>
      <c r="BG113" s="33">
        <v>6058.5583109999998</v>
      </c>
      <c r="BH113" s="33">
        <v>2346.571747</v>
      </c>
      <c r="BI113" s="33">
        <v>2314.1337509999998</v>
      </c>
      <c r="BJ113" s="33">
        <v>3461.4554480000002</v>
      </c>
      <c r="BK113" s="33">
        <v>6343.0174189999998</v>
      </c>
      <c r="BL113" s="33">
        <v>2346.571747</v>
      </c>
      <c r="BM113" s="33">
        <v>2346.5436789999999</v>
      </c>
      <c r="BN113" s="33">
        <v>4031.387616</v>
      </c>
      <c r="BO113" s="33">
        <v>7624.9301580000001</v>
      </c>
      <c r="BP113" s="33">
        <v>2264.2211609999999</v>
      </c>
      <c r="BQ113" s="33">
        <v>2264.2211609999999</v>
      </c>
      <c r="BR113" s="33">
        <v>3949.03703</v>
      </c>
      <c r="BS113" s="33">
        <v>7593.0943209999996</v>
      </c>
      <c r="BT113" s="33">
        <v>2264.2211609999999</v>
      </c>
      <c r="BU113" s="33">
        <v>2264.2211609999999</v>
      </c>
      <c r="BV113" s="33">
        <v>3379.1048620000001</v>
      </c>
      <c r="BW113" s="33">
        <v>7721.6538380000002</v>
      </c>
      <c r="BX113" s="33">
        <v>2843.8837560000002</v>
      </c>
      <c r="BY113" s="33">
        <v>2231.7461509999998</v>
      </c>
      <c r="BZ113" s="33">
        <v>3082.910167</v>
      </c>
      <c r="CA113" s="33">
        <v>7721.6538380000002</v>
      </c>
      <c r="CB113" s="33">
        <v>2344.235772</v>
      </c>
      <c r="CC113" s="33">
        <v>1508.5521349999999</v>
      </c>
      <c r="CD113" s="33">
        <v>2597.2832290000001</v>
      </c>
      <c r="CE113" s="33">
        <v>6613.9933229999997</v>
      </c>
      <c r="CF113" s="33">
        <v>2597.2832290000001</v>
      </c>
      <c r="CG113" s="33">
        <v>1508.5521349999999</v>
      </c>
      <c r="CH113" s="33">
        <v>2597.2832290000001</v>
      </c>
      <c r="CI113" s="33">
        <v>6613.9933229999997</v>
      </c>
      <c r="CJ113" s="33">
        <v>2597.2832290000001</v>
      </c>
      <c r="CK113" s="33">
        <v>1508.5521349999999</v>
      </c>
      <c r="CL113" s="33">
        <v>2597.2832290000001</v>
      </c>
      <c r="CM113" s="33">
        <v>6613.9933229999997</v>
      </c>
      <c r="CN113" s="33">
        <v>1852.2368180000001</v>
      </c>
      <c r="CO113" s="33">
        <v>1013.982287</v>
      </c>
      <c r="CP113" s="33">
        <v>1852.2368180000001</v>
      </c>
      <c r="CQ113" s="33">
        <v>5456.9647679999998</v>
      </c>
      <c r="CR113" s="33">
        <v>1852.2368180000001</v>
      </c>
      <c r="CS113" s="33">
        <v>1013.982287</v>
      </c>
      <c r="CT113" s="33">
        <v>1852.2368180000001</v>
      </c>
      <c r="CU113" s="33">
        <v>5624.8536260000001</v>
      </c>
      <c r="CV113" s="33">
        <v>1852.2368180000001</v>
      </c>
      <c r="CW113" s="33">
        <v>1013.982287</v>
      </c>
      <c r="CX113" s="33">
        <v>1852.2368180000001</v>
      </c>
      <c r="CY113" s="33">
        <v>5624.8536260000001</v>
      </c>
      <c r="CZ113" s="33">
        <v>1329.801606</v>
      </c>
      <c r="DA113" s="33">
        <v>744.59453180000003</v>
      </c>
      <c r="DB113" s="33">
        <v>1329.801606</v>
      </c>
      <c r="DC113" s="33">
        <v>5102.4184139999998</v>
      </c>
      <c r="DD113" s="33">
        <v>1342.8384060000001</v>
      </c>
      <c r="DE113" s="33">
        <v>744.59453180000003</v>
      </c>
      <c r="DF113" s="33">
        <v>744.59453180000003</v>
      </c>
      <c r="DG113" s="33">
        <v>4773.8951180000004</v>
      </c>
      <c r="DH113" s="33">
        <v>1316.7648059999999</v>
      </c>
      <c r="DI113" s="33">
        <v>731.55773180000006</v>
      </c>
      <c r="DJ113" s="33">
        <v>1316.7648059999999</v>
      </c>
      <c r="DK113" s="33">
        <v>5076.344814</v>
      </c>
      <c r="DL113" s="33">
        <v>1316.7648059999999</v>
      </c>
      <c r="DM113" s="33">
        <v>731.55773180000006</v>
      </c>
      <c r="DN113" s="33">
        <v>731.55773180000006</v>
      </c>
      <c r="DO113" s="33">
        <v>2068.3557380000002</v>
      </c>
      <c r="DP113" s="33">
        <v>143.85065729999999</v>
      </c>
      <c r="DQ113" s="33">
        <v>143.85065729999999</v>
      </c>
      <c r="DR113" s="33">
        <v>143.85065729999999</v>
      </c>
      <c r="DS113" s="33">
        <v>993.71290050000005</v>
      </c>
      <c r="DT113" s="33">
        <v>143.85065729999999</v>
      </c>
      <c r="DU113" s="33">
        <v>143.85065729999999</v>
      </c>
      <c r="DV113" s="33">
        <v>143.85065729999999</v>
      </c>
      <c r="DW113" s="33">
        <v>1123.4456560000001</v>
      </c>
      <c r="DX113" s="33">
        <v>143.85065729999999</v>
      </c>
      <c r="DY113" s="33">
        <v>143.85065729999999</v>
      </c>
      <c r="DZ113" s="33">
        <v>143.85065729999999</v>
      </c>
      <c r="EA113" s="33">
        <v>209.20853289999999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1786.1817080000001</v>
      </c>
      <c r="EE114" s="33">
        <v>1786.1817080000001</v>
      </c>
      <c r="EF114" s="33">
        <v>2411.1548699999998</v>
      </c>
      <c r="EI114" s="33">
        <v>2411.1548699999998</v>
      </c>
      <c r="EJ114" s="33">
        <v>2997.1823810000001</v>
      </c>
      <c r="EM114" s="33">
        <v>2997.1823810000001</v>
      </c>
      <c r="EN114" s="33">
        <v>3417.1640389999998</v>
      </c>
      <c r="EQ114" s="33">
        <v>3417.1640389999998</v>
      </c>
      <c r="ER114" s="33">
        <v>3902.0488009999999</v>
      </c>
      <c r="EU114" s="33">
        <v>3902.0488009999999</v>
      </c>
      <c r="EV114" s="33">
        <v>4552.4887529999996</v>
      </c>
      <c r="EX114" s="33">
        <v>160.78193479999999</v>
      </c>
      <c r="EY114" s="33">
        <v>4552.4887529999996</v>
      </c>
      <c r="EZ114" s="33">
        <v>5068.9728459999997</v>
      </c>
      <c r="FA114" s="33">
        <v>1013.794569</v>
      </c>
      <c r="FB114" s="33">
        <v>1520.6918539999999</v>
      </c>
      <c r="FC114" s="33">
        <v>5068.9728459999997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1018.293948</v>
      </c>
      <c r="FC116" s="33">
        <v>1018.293948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2326.2404969999998</v>
      </c>
      <c r="EC125" s="33">
        <v>0</v>
      </c>
      <c r="ED125" s="33">
        <v>0</v>
      </c>
      <c r="EE125" s="33">
        <v>2326.2404969999998</v>
      </c>
      <c r="EF125" s="33">
        <v>2951.213659</v>
      </c>
      <c r="EG125" s="33">
        <v>0</v>
      </c>
      <c r="EH125" s="33">
        <v>0</v>
      </c>
      <c r="EI125" s="33">
        <v>2951.213659</v>
      </c>
      <c r="EJ125" s="33">
        <v>3537.2411710000001</v>
      </c>
      <c r="EK125" s="33">
        <v>0</v>
      </c>
      <c r="EL125" s="33">
        <v>0</v>
      </c>
      <c r="EM125" s="33">
        <v>3537.2411710000001</v>
      </c>
      <c r="EN125" s="33">
        <v>3957.2228279999999</v>
      </c>
      <c r="EO125" s="33">
        <v>0</v>
      </c>
      <c r="EP125" s="33">
        <v>0</v>
      </c>
      <c r="EQ125" s="33">
        <v>3957.2228279999999</v>
      </c>
      <c r="ER125" s="33">
        <v>4442.1075899999996</v>
      </c>
      <c r="ES125" s="33">
        <v>0</v>
      </c>
      <c r="ET125" s="33">
        <v>0</v>
      </c>
      <c r="EU125" s="33">
        <v>4442.1075899999996</v>
      </c>
      <c r="EV125" s="33">
        <v>5092.5475429999997</v>
      </c>
      <c r="EW125" s="33">
        <v>0</v>
      </c>
      <c r="EX125" s="33">
        <v>160.78193479999999</v>
      </c>
      <c r="EY125" s="33">
        <v>5092.5475429999997</v>
      </c>
      <c r="EZ125" s="33">
        <v>6087.2667940000001</v>
      </c>
      <c r="FA125" s="33">
        <v>1013.794569</v>
      </c>
      <c r="FB125" s="33">
        <v>1520.6918539999999</v>
      </c>
      <c r="FC125" s="33">
        <v>6087.2667940000001</v>
      </c>
    </row>
    <row r="126" spans="2:159" x14ac:dyDescent="0.25">
      <c r="B126" s="33" t="s">
        <v>765</v>
      </c>
      <c r="C126" s="33" t="s">
        <v>36</v>
      </c>
      <c r="CE126" s="33">
        <v>506.89728459999998</v>
      </c>
      <c r="CF126" s="33">
        <v>347.26642149999998</v>
      </c>
      <c r="CI126" s="33">
        <v>1013.794569</v>
      </c>
      <c r="CM126" s="33">
        <v>1520.6918539999999</v>
      </c>
      <c r="CN126" s="33">
        <v>2027.589138</v>
      </c>
      <c r="CQ126" s="33">
        <v>2027.589138</v>
      </c>
      <c r="CR126" s="33">
        <v>2534.4864229999998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209.2332194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506.89728459999998</v>
      </c>
      <c r="EY126" s="33">
        <v>5068.9728459999997</v>
      </c>
      <c r="EZ126" s="33">
        <v>5068.9728459999997</v>
      </c>
      <c r="FA126" s="33">
        <v>642.44657549999999</v>
      </c>
      <c r="FB126" s="33">
        <v>635.45693059999996</v>
      </c>
      <c r="FC126" s="33">
        <v>5068.9728459999997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  <c r="CE128" s="33">
        <v>180.01959640000001</v>
      </c>
      <c r="CI128" s="33">
        <v>360.03919280000002</v>
      </c>
      <c r="CM128" s="33">
        <v>540.05878919999998</v>
      </c>
      <c r="CN128" s="33">
        <v>180.01959640000001</v>
      </c>
      <c r="CQ128" s="33">
        <v>720.07838560000005</v>
      </c>
      <c r="CU128" s="33">
        <v>900.097982</v>
      </c>
      <c r="CV128" s="33">
        <v>280.23996720000002</v>
      </c>
      <c r="CY128" s="33">
        <v>1080.1175780000001</v>
      </c>
      <c r="CZ128" s="33">
        <v>1154.0334600000001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347.26642149999998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2207.6087349999998</v>
      </c>
      <c r="CO137" s="33">
        <v>0</v>
      </c>
      <c r="CP137" s="33">
        <v>0</v>
      </c>
      <c r="CQ137" s="33">
        <v>2747.667524</v>
      </c>
      <c r="CR137" s="33">
        <v>2534.4864229999998</v>
      </c>
      <c r="CS137" s="33">
        <v>0</v>
      </c>
      <c r="CT137" s="33">
        <v>0</v>
      </c>
      <c r="CU137" s="33">
        <v>3434.5844050000001</v>
      </c>
      <c r="CV137" s="33">
        <v>3321.6236749999998</v>
      </c>
      <c r="CW137" s="33">
        <v>0</v>
      </c>
      <c r="CX137" s="33">
        <v>0</v>
      </c>
      <c r="CY137" s="33">
        <v>4121.5012859999997</v>
      </c>
      <c r="CZ137" s="33">
        <v>4702.3144519999996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209.2332194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506.89728459999998</v>
      </c>
      <c r="EY137" s="33">
        <v>6869.1688100000001</v>
      </c>
      <c r="EZ137" s="33">
        <v>6869.1688100000001</v>
      </c>
      <c r="FA137" s="33">
        <v>642.44657549999999</v>
      </c>
      <c r="FB137" s="33">
        <v>635.45693059999996</v>
      </c>
      <c r="FC137" s="33">
        <v>6869.1688100000001</v>
      </c>
    </row>
    <row r="138" spans="2:159" x14ac:dyDescent="0.25">
      <c r="B138" s="33" t="s">
        <v>20</v>
      </c>
      <c r="C138" s="33" t="s">
        <v>36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1303.748288</v>
      </c>
      <c r="AT138" s="33">
        <v>82.258750000000006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244.15612609999999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20</v>
      </c>
      <c r="C139" s="33" t="s">
        <v>37</v>
      </c>
    </row>
    <row r="140" spans="2:159" x14ac:dyDescent="0.25">
      <c r="B140" s="33" t="s">
        <v>20</v>
      </c>
      <c r="C140" s="33" t="s">
        <v>38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20</v>
      </c>
      <c r="C141" s="33" t="s">
        <v>39</v>
      </c>
    </row>
    <row r="142" spans="2:159" x14ac:dyDescent="0.25">
      <c r="B142" s="33" t="s">
        <v>20</v>
      </c>
      <c r="C142" s="33" t="s">
        <v>40</v>
      </c>
    </row>
    <row r="143" spans="2:159" x14ac:dyDescent="0.25">
      <c r="B143" s="33" t="s">
        <v>20</v>
      </c>
      <c r="C143" s="33" t="s">
        <v>41</v>
      </c>
    </row>
    <row r="144" spans="2:159" x14ac:dyDescent="0.25">
      <c r="B144" s="33" t="s">
        <v>20</v>
      </c>
      <c r="C144" s="33" t="s">
        <v>42</v>
      </c>
    </row>
    <row r="145" spans="2:159" x14ac:dyDescent="0.25">
      <c r="B145" s="33" t="s">
        <v>20</v>
      </c>
      <c r="C145" s="33" t="s">
        <v>43</v>
      </c>
    </row>
    <row r="146" spans="2:159" x14ac:dyDescent="0.25">
      <c r="B146" s="33" t="s">
        <v>20</v>
      </c>
      <c r="C146" s="33" t="s">
        <v>44</v>
      </c>
    </row>
    <row r="147" spans="2:159" x14ac:dyDescent="0.25">
      <c r="B147" s="33" t="s">
        <v>20</v>
      </c>
      <c r="C147" s="33" t="s">
        <v>45</v>
      </c>
    </row>
    <row r="148" spans="2:159" x14ac:dyDescent="0.25">
      <c r="B148" s="33" t="s">
        <v>20</v>
      </c>
      <c r="C148" s="33" t="s">
        <v>46</v>
      </c>
    </row>
    <row r="149" spans="2:159" x14ac:dyDescent="0.25">
      <c r="B149" s="33" t="s">
        <v>20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1471.349647</v>
      </c>
      <c r="AR149" s="33">
        <v>0</v>
      </c>
      <c r="AS149" s="33">
        <v>0</v>
      </c>
      <c r="AT149" s="33">
        <v>82.258750000000006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244.15612609999999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1769.944133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3024.336288</v>
      </c>
      <c r="BQ150" s="33">
        <v>2872.5200399999999</v>
      </c>
      <c r="BR150" s="33">
        <v>3052.6641730000001</v>
      </c>
      <c r="BS150" s="33">
        <v>3052.6641730000001</v>
      </c>
      <c r="BT150" s="33">
        <v>3048.486492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1769.944133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3024.336288</v>
      </c>
      <c r="BQ161" s="33">
        <v>2872.5200399999999</v>
      </c>
      <c r="BR161" s="33">
        <v>3052.6641730000001</v>
      </c>
      <c r="BS161" s="33">
        <v>3052.6641730000001</v>
      </c>
      <c r="BT161" s="33">
        <v>3048.486492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Q162" s="33">
        <v>160.9453895</v>
      </c>
      <c r="AU162" s="33">
        <v>160.9453895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Q164" s="33">
        <v>68.664940999999999</v>
      </c>
      <c r="AU164" s="33">
        <v>165.2696871</v>
      </c>
    </row>
    <row r="165" spans="2:159" x14ac:dyDescent="0.25">
      <c r="B165" s="33" t="s">
        <v>22</v>
      </c>
      <c r="C165" s="33" t="s">
        <v>39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229.6103305</v>
      </c>
      <c r="AR173" s="33">
        <v>0</v>
      </c>
      <c r="AS173" s="33">
        <v>0</v>
      </c>
      <c r="AT173" s="33">
        <v>0</v>
      </c>
      <c r="AU173" s="33">
        <v>326.21507659999997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18651.504079999999</v>
      </c>
      <c r="BJ234" s="33">
        <v>18566.521799999999</v>
      </c>
      <c r="BK234" s="33">
        <v>18933.158429999999</v>
      </c>
      <c r="BL234" s="33">
        <v>24221.979759999998</v>
      </c>
      <c r="BM234" s="33">
        <v>18584.95678</v>
      </c>
      <c r="BN234" s="33">
        <v>18652.596160000001</v>
      </c>
      <c r="BO234" s="33">
        <v>19061.8102</v>
      </c>
      <c r="BP234" s="33">
        <v>25028.037929999999</v>
      </c>
      <c r="BQ234" s="33">
        <v>18812.42756</v>
      </c>
      <c r="BR234" s="33">
        <v>19054.997380000001</v>
      </c>
      <c r="BS234" s="33">
        <v>19665.963609999999</v>
      </c>
      <c r="BT234" s="33">
        <v>25880.134730000002</v>
      </c>
      <c r="BU234" s="33">
        <v>19486.936799999999</v>
      </c>
      <c r="BV234" s="33">
        <v>19492.822069999998</v>
      </c>
      <c r="BW234" s="33">
        <v>20276.822479999999</v>
      </c>
      <c r="BX234" s="33">
        <v>25880.134730000002</v>
      </c>
      <c r="BY234" s="33">
        <v>19124.723539999999</v>
      </c>
      <c r="BZ234" s="33">
        <v>19492.822069999998</v>
      </c>
      <c r="CA234" s="33">
        <v>20276.822479999999</v>
      </c>
      <c r="CB234" s="33">
        <v>25880.134730000002</v>
      </c>
      <c r="CC234" s="33">
        <v>19914.56654</v>
      </c>
      <c r="CD234" s="33">
        <v>19492.822069999998</v>
      </c>
      <c r="CE234" s="33">
        <v>20276.822479999999</v>
      </c>
      <c r="CF234" s="33">
        <v>25880.134730000002</v>
      </c>
      <c r="CG234" s="33">
        <v>18683.745920000001</v>
      </c>
      <c r="CH234" s="33">
        <v>19492.822069999998</v>
      </c>
      <c r="CI234" s="33">
        <v>20276.822479999999</v>
      </c>
      <c r="CJ234" s="33">
        <v>25880.134730000002</v>
      </c>
      <c r="CK234" s="33">
        <v>19856.264889999999</v>
      </c>
      <c r="CL234" s="33">
        <v>19492.822069999998</v>
      </c>
      <c r="CM234" s="33">
        <v>20276.822479999999</v>
      </c>
      <c r="CN234" s="33">
        <v>25880.134730000002</v>
      </c>
      <c r="CO234" s="33">
        <v>20104.34791</v>
      </c>
      <c r="CP234" s="33">
        <v>19492.822069999998</v>
      </c>
      <c r="CQ234" s="33">
        <v>20276.822479999999</v>
      </c>
      <c r="CR234" s="33">
        <v>25880.134730000002</v>
      </c>
      <c r="CS234" s="33">
        <v>19466.42424</v>
      </c>
      <c r="CT234" s="33">
        <v>19492.822069999998</v>
      </c>
      <c r="CU234" s="33">
        <v>20276.822479999999</v>
      </c>
      <c r="CV234" s="33">
        <v>25880.134730000002</v>
      </c>
      <c r="CW234" s="33">
        <v>19918.491750000001</v>
      </c>
      <c r="CX234" s="33">
        <v>19492.822069999998</v>
      </c>
      <c r="CY234" s="33">
        <v>20276.822479999999</v>
      </c>
      <c r="CZ234" s="33">
        <v>25880.134730000002</v>
      </c>
      <c r="DA234" s="33">
        <v>19921.15842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19735.383470000001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37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8984.8203589999994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6844.0507449999996</v>
      </c>
      <c r="AW235" s="33">
        <v>7348.1427059999996</v>
      </c>
      <c r="AX235" s="33">
        <v>10175.3511</v>
      </c>
      <c r="AY235" s="33">
        <v>8971.9200390000005</v>
      </c>
      <c r="AZ235" s="33">
        <v>6953.7965489999997</v>
      </c>
      <c r="BA235" s="33">
        <v>7348.1427059999996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7618.7649019999999</v>
      </c>
      <c r="BJ235" s="33">
        <v>10773.62376</v>
      </c>
      <c r="BK235" s="33">
        <v>9500.8299609999995</v>
      </c>
      <c r="BL235" s="33">
        <v>7215.1182349999999</v>
      </c>
      <c r="BM235" s="33">
        <v>7203.9740000000002</v>
      </c>
      <c r="BN235" s="33">
        <v>10773.62376</v>
      </c>
      <c r="BO235" s="33">
        <v>9500.8299609999995</v>
      </c>
      <c r="BP235" s="33">
        <v>8090.3147120000003</v>
      </c>
      <c r="BQ235" s="33">
        <v>7744.933661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8437.7547200000008</v>
      </c>
      <c r="CD235" s="33">
        <v>12069.66353</v>
      </c>
      <c r="CE235" s="33">
        <v>10752.70385</v>
      </c>
      <c r="CF235" s="33">
        <v>8256.7927120000004</v>
      </c>
      <c r="CG235" s="33">
        <v>8493.7095559999998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8868.676367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7813.7564579999998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8874.2434190000004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38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2451.9222159999999</v>
      </c>
      <c r="AD236" s="33">
        <v>3069.6570590000001</v>
      </c>
      <c r="AE236" s="33">
        <v>4448.2909019999997</v>
      </c>
      <c r="AF236" s="33">
        <v>5403.3947840000001</v>
      </c>
      <c r="AG236" s="33">
        <v>3593.3833049999998</v>
      </c>
      <c r="AH236" s="33">
        <v>3002.0926880000002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3991.9991110000001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4353.3411569999998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793.43404280000004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4300.1268069999996</v>
      </c>
      <c r="BN236" s="33">
        <v>5795.8416079999997</v>
      </c>
      <c r="BO236" s="33">
        <v>4448.2909019999997</v>
      </c>
      <c r="BP236" s="33">
        <v>5588.2491760000003</v>
      </c>
      <c r="BQ236" s="33">
        <v>5154.8028629999999</v>
      </c>
      <c r="BR236" s="33">
        <v>5912.2407450000001</v>
      </c>
      <c r="BS236" s="33">
        <v>4605.6876469999997</v>
      </c>
      <c r="BT236" s="33">
        <v>5807.268118</v>
      </c>
      <c r="BU236" s="33">
        <v>1838.3779420000001</v>
      </c>
      <c r="BV236" s="33">
        <v>6023.2669409999999</v>
      </c>
      <c r="BW236" s="33">
        <v>4768.2582350000002</v>
      </c>
      <c r="BX236" s="33">
        <v>5807.268118</v>
      </c>
      <c r="BY236" s="33">
        <v>5196.1662349999997</v>
      </c>
      <c r="BZ236" s="33">
        <v>6023.2669409999999</v>
      </c>
      <c r="CA236" s="33">
        <v>4768.2582350000002</v>
      </c>
      <c r="CB236" s="33">
        <v>5807.268118</v>
      </c>
      <c r="CC236" s="33">
        <v>5275.7486269999999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4323.4121960000002</v>
      </c>
      <c r="CL236" s="33">
        <v>6023.2669409999999</v>
      </c>
      <c r="CM236" s="33">
        <v>4768.2582350000002</v>
      </c>
      <c r="CN236" s="33">
        <v>5807.268118</v>
      </c>
      <c r="CO236" s="33">
        <v>3114.6209570000001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5200.0542349999996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5413.4034510000001</v>
      </c>
      <c r="DJ236" s="33">
        <v>6023.2669409999999</v>
      </c>
      <c r="DK236" s="33">
        <v>4768.2582350000002</v>
      </c>
      <c r="DL236" s="33">
        <v>5807.268118</v>
      </c>
      <c r="DM236" s="33">
        <v>5334.8444310000004</v>
      </c>
      <c r="DN236" s="33">
        <v>3612.7753299999999</v>
      </c>
      <c r="DO236" s="33">
        <v>4768.2582350000002</v>
      </c>
      <c r="DP236" s="33">
        <v>5807.268118</v>
      </c>
      <c r="DQ236" s="33">
        <v>5275.7486269999999</v>
      </c>
      <c r="DR236" s="33">
        <v>4816.0818079999999</v>
      </c>
      <c r="DS236" s="33">
        <v>4768.2582350000002</v>
      </c>
      <c r="DT236" s="33">
        <v>5807.268118</v>
      </c>
      <c r="DU236" s="33">
        <v>5496.4175690000002</v>
      </c>
      <c r="DV236" s="33">
        <v>5361.2030640000003</v>
      </c>
      <c r="DW236" s="33">
        <v>4768.2582350000002</v>
      </c>
      <c r="DX236" s="33">
        <v>5807.268118</v>
      </c>
      <c r="DY236" s="33">
        <v>5496.4175690000002</v>
      </c>
      <c r="DZ236" s="33">
        <v>4884.8032940000003</v>
      </c>
      <c r="EA236" s="33">
        <v>4768.2582350000002</v>
      </c>
      <c r="EB236" s="33">
        <v>5807.268118</v>
      </c>
      <c r="EC236" s="33">
        <v>5496.4175690000002</v>
      </c>
      <c r="ED236" s="33">
        <v>4508.090185</v>
      </c>
      <c r="EE236" s="33">
        <v>4768.2582350000002</v>
      </c>
      <c r="EF236" s="33">
        <v>5807.268118</v>
      </c>
      <c r="EG236" s="33">
        <v>5496.4175690000002</v>
      </c>
      <c r="EH236" s="33">
        <v>3758.5551049999999</v>
      </c>
      <c r="EI236" s="33">
        <v>4768.2582350000002</v>
      </c>
      <c r="EJ236" s="33">
        <v>5807.268118</v>
      </c>
      <c r="EK236" s="33">
        <v>5496.4175690000002</v>
      </c>
      <c r="EL236" s="33">
        <v>2906.5867840000001</v>
      </c>
      <c r="EM236" s="33">
        <v>4768.2582350000002</v>
      </c>
      <c r="EN236" s="33">
        <v>5807.268118</v>
      </c>
      <c r="EO236" s="33">
        <v>5496.4175690000002</v>
      </c>
      <c r="EP236" s="33">
        <v>2260.4187780000002</v>
      </c>
      <c r="EQ236" s="33">
        <v>4768.2582350000002</v>
      </c>
      <c r="ER236" s="33">
        <v>5807.268118</v>
      </c>
      <c r="ES236" s="33">
        <v>5496.4175690000002</v>
      </c>
      <c r="ET236" s="33">
        <v>1558.1450769999999</v>
      </c>
      <c r="EU236" s="33">
        <v>4768.2582350000002</v>
      </c>
      <c r="EV236" s="33">
        <v>5807.268118</v>
      </c>
      <c r="EW236" s="33">
        <v>5496.4175690000002</v>
      </c>
      <c r="EX236" s="33">
        <v>133.883622</v>
      </c>
      <c r="EY236" s="33">
        <v>4768.2582350000002</v>
      </c>
      <c r="EZ236" s="33">
        <v>5807.268118</v>
      </c>
      <c r="FA236" s="33">
        <v>5496.4175690000002</v>
      </c>
      <c r="FB236" s="33">
        <v>134.9067565</v>
      </c>
      <c r="FC236" s="33">
        <v>4768.2582350000002</v>
      </c>
    </row>
    <row r="237" spans="2:159" x14ac:dyDescent="0.25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5083.1339230000003</v>
      </c>
      <c r="U237" s="33">
        <v>3821.8304109999999</v>
      </c>
      <c r="V237" s="33">
        <v>3330.4720000000002</v>
      </c>
      <c r="W237" s="33">
        <v>3370.521647</v>
      </c>
      <c r="X237" s="33">
        <v>8099.7751760000001</v>
      </c>
      <c r="Y237" s="33">
        <v>6160.955543</v>
      </c>
      <c r="Z237" s="33">
        <v>3330.4720000000002</v>
      </c>
      <c r="AA237" s="33">
        <v>3370.521647</v>
      </c>
      <c r="AB237" s="33">
        <v>7034.16608</v>
      </c>
      <c r="AC237" s="33">
        <v>9905.9607140000007</v>
      </c>
      <c r="AD237" s="33">
        <v>3616.0088420000002</v>
      </c>
      <c r="AE237" s="33">
        <v>3684.3380269999998</v>
      </c>
      <c r="AF237" s="33">
        <v>7992.5510420000001</v>
      </c>
      <c r="AG237" s="33">
        <v>8292.4564599999994</v>
      </c>
      <c r="AH237" s="33">
        <v>3963.4996080000001</v>
      </c>
      <c r="AI237" s="33">
        <v>4250.7534669999995</v>
      </c>
      <c r="AJ237" s="33">
        <v>5034.7383620000001</v>
      </c>
      <c r="AK237" s="33">
        <v>15256.008949999999</v>
      </c>
      <c r="AL237" s="33">
        <v>4253.8245999999999</v>
      </c>
      <c r="AM237" s="33">
        <v>4654.4535470000001</v>
      </c>
      <c r="AN237" s="33">
        <v>13953.11002</v>
      </c>
      <c r="AO237" s="33">
        <v>15256.008949999999</v>
      </c>
      <c r="AP237" s="33">
        <v>4253.8245999999999</v>
      </c>
      <c r="AQ237" s="33">
        <v>4654.4535470000001</v>
      </c>
      <c r="AR237" s="33">
        <v>15411.094059999999</v>
      </c>
      <c r="AS237" s="33">
        <v>13556.696749999999</v>
      </c>
      <c r="AT237" s="33">
        <v>4253.8245999999999</v>
      </c>
      <c r="AU237" s="33">
        <v>4654.4535470000001</v>
      </c>
      <c r="AV237" s="33">
        <v>16242.576880000001</v>
      </c>
      <c r="AW237" s="33">
        <v>14146.02046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14910.37887</v>
      </c>
      <c r="BF237" s="33">
        <v>4253.8245999999999</v>
      </c>
      <c r="BG237" s="33">
        <v>4654.4535470000001</v>
      </c>
      <c r="BH237" s="33">
        <v>16242.576880000001</v>
      </c>
      <c r="BI237" s="33">
        <v>11977.00272</v>
      </c>
      <c r="BJ237" s="33">
        <v>4253.8245999999999</v>
      </c>
      <c r="BK237" s="33">
        <v>4654.4535470000001</v>
      </c>
      <c r="BL237" s="33">
        <v>16242.576880000001</v>
      </c>
      <c r="BM237" s="33">
        <v>14843.17778</v>
      </c>
      <c r="BN237" s="33">
        <v>4253.8245999999999</v>
      </c>
      <c r="BO237" s="33">
        <v>4654.4535470000001</v>
      </c>
      <c r="BP237" s="33">
        <v>16242.576880000001</v>
      </c>
      <c r="BQ237" s="33">
        <v>14677.82574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7363.3493909999997</v>
      </c>
      <c r="S238" s="33">
        <v>9001.3516080000009</v>
      </c>
      <c r="T238" s="33">
        <v>9689.4322410000004</v>
      </c>
      <c r="U238" s="33">
        <v>9132.3163530000002</v>
      </c>
      <c r="V238" s="33">
        <v>6670.4321209999998</v>
      </c>
      <c r="W238" s="33">
        <v>9001.3516080000009</v>
      </c>
      <c r="X238" s="33">
        <v>7612.3450210000001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6330.3720540000004</v>
      </c>
      <c r="AD238" s="33">
        <v>5738.4571500000002</v>
      </c>
      <c r="AE238" s="33">
        <v>9001.3516080000009</v>
      </c>
      <c r="AF238" s="33">
        <v>6802.4168680000002</v>
      </c>
      <c r="AG238" s="33">
        <v>9132.3163530000002</v>
      </c>
      <c r="AH238" s="33">
        <v>6892.109015</v>
      </c>
      <c r="AI238" s="33">
        <v>9001.3516080000009</v>
      </c>
      <c r="AJ238" s="33">
        <v>10522.45298</v>
      </c>
      <c r="AK238" s="33">
        <v>3960.3948310000001</v>
      </c>
      <c r="AL238" s="33">
        <v>8432.1894900000007</v>
      </c>
      <c r="AM238" s="33">
        <v>9001.3516080000009</v>
      </c>
      <c r="AN238" s="33">
        <v>8075.3352720000003</v>
      </c>
      <c r="AO238" s="33">
        <v>9132.3163530000002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6964.0121349999999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1641.4137290000001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1026.196471</v>
      </c>
      <c r="AA239" s="33">
        <v>1269.763569</v>
      </c>
      <c r="AB239" s="33">
        <v>525.40917560000003</v>
      </c>
      <c r="AC239" s="33">
        <v>419.41103959999998</v>
      </c>
      <c r="AD239" s="33">
        <v>480.86223159999997</v>
      </c>
      <c r="AE239" s="33">
        <v>2466.8928460000002</v>
      </c>
      <c r="AF239" s="33">
        <v>6760.6702750000004</v>
      </c>
      <c r="AG239" s="33">
        <v>1749.571187</v>
      </c>
      <c r="AH239" s="33">
        <v>2404.2362349999999</v>
      </c>
      <c r="AI239" s="33">
        <v>3033.456549</v>
      </c>
      <c r="AJ239" s="33">
        <v>6760.6702750000004</v>
      </c>
      <c r="AK239" s="33">
        <v>466.61775230000001</v>
      </c>
      <c r="AL239" s="33">
        <v>457.31676099999999</v>
      </c>
      <c r="AM239" s="33">
        <v>3033.456549</v>
      </c>
      <c r="AN239" s="33">
        <v>6760.6702750000004</v>
      </c>
      <c r="AO239" s="33">
        <v>55.818526609999999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2082.0490260000001</v>
      </c>
      <c r="AX239" s="33">
        <v>2404.2362349999999</v>
      </c>
      <c r="AY239" s="33">
        <v>3033.456549</v>
      </c>
      <c r="AZ239" s="33">
        <v>5656.4612049999996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395.56854909999998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5978.4309599999997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42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D240" s="33">
        <v>228.36537250000001</v>
      </c>
      <c r="AF240" s="33">
        <v>340.78552939999997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BA240" s="33">
        <v>4.7845401599999997</v>
      </c>
      <c r="BB240" s="33">
        <v>340.89690200000001</v>
      </c>
      <c r="BC240" s="33">
        <v>166.65094120000001</v>
      </c>
      <c r="BD240" s="33">
        <v>340.78552939999997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115.9920923</v>
      </c>
      <c r="BJ240" s="33">
        <v>340.89690200000001</v>
      </c>
      <c r="BK240" s="33">
        <v>166.65094120000001</v>
      </c>
      <c r="BL240" s="33">
        <v>637.56583490000003</v>
      </c>
      <c r="BM240" s="33">
        <v>141.9878166</v>
      </c>
      <c r="BN240" s="33">
        <v>510.88404960000003</v>
      </c>
      <c r="BO240" s="33">
        <v>361.22384449999998</v>
      </c>
      <c r="BP240" s="33">
        <v>637.56583490000003</v>
      </c>
      <c r="BQ240" s="33">
        <v>499.14611760000003</v>
      </c>
      <c r="BR240" s="33">
        <v>510.88404960000003</v>
      </c>
      <c r="BS240" s="33">
        <v>361.22384449999998</v>
      </c>
      <c r="BT240" s="33">
        <v>1106.4936809999999</v>
      </c>
      <c r="BU240" s="33">
        <v>265.05866470000001</v>
      </c>
      <c r="BV240" s="33">
        <v>683.95720530000006</v>
      </c>
      <c r="BW240" s="33">
        <v>523.0264502</v>
      </c>
      <c r="BX240" s="33">
        <v>1106.4936809999999</v>
      </c>
      <c r="BY240" s="33">
        <v>471.31234610000001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970.45846370000004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893.20064030000003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746.04695549999997</v>
      </c>
      <c r="DN240" s="33">
        <v>683.95720530000006</v>
      </c>
      <c r="DO240" s="33">
        <v>523.0264502</v>
      </c>
      <c r="DP240" s="33">
        <v>1106.4936809999999</v>
      </c>
      <c r="DQ240" s="33">
        <v>950.26532159999999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43</v>
      </c>
      <c r="CB241" s="33">
        <v>1931.214745</v>
      </c>
      <c r="CD241" s="33">
        <v>598.74643140000001</v>
      </c>
      <c r="CE241" s="33">
        <v>844.1176471</v>
      </c>
      <c r="CF241" s="33">
        <v>1931.214745</v>
      </c>
      <c r="CG241" s="33">
        <v>1677.133333</v>
      </c>
      <c r="CH241" s="33">
        <v>598.74643140000001</v>
      </c>
      <c r="CI241" s="33">
        <v>844.1176471</v>
      </c>
      <c r="CJ241" s="33">
        <v>1931.214745</v>
      </c>
      <c r="CK241" s="33">
        <v>986.16671429999997</v>
      </c>
      <c r="CL241" s="33">
        <v>598.74643140000001</v>
      </c>
      <c r="CM241" s="33">
        <v>844.1176471</v>
      </c>
      <c r="CN241" s="33">
        <v>1931.214745</v>
      </c>
      <c r="CO241" s="33">
        <v>1677.133333</v>
      </c>
      <c r="CP241" s="33">
        <v>598.74643140000001</v>
      </c>
      <c r="CQ241" s="33">
        <v>844.1176471</v>
      </c>
      <c r="CR241" s="33">
        <v>1931.214745</v>
      </c>
      <c r="CS241" s="33">
        <v>1671.1562939999999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1582.9120250000001</v>
      </c>
      <c r="DJ241" s="33">
        <v>598.74643140000001</v>
      </c>
      <c r="DK241" s="33">
        <v>844.1176471</v>
      </c>
      <c r="DL241" s="33">
        <v>1931.214745</v>
      </c>
      <c r="DM241" s="33">
        <v>1275.0452969999999</v>
      </c>
      <c r="DN241" s="33">
        <v>598.74643140000001</v>
      </c>
      <c r="DO241" s="33">
        <v>844.1176471</v>
      </c>
      <c r="DP241" s="33">
        <v>1931.214745</v>
      </c>
      <c r="DQ241" s="33">
        <v>1669.9101000000001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44</v>
      </c>
      <c r="AJ242" s="33">
        <v>2594.3877990000001</v>
      </c>
      <c r="AL242" s="33">
        <v>117.5292283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S242" s="33">
        <v>2181.1181569999999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433.55554100000001</v>
      </c>
      <c r="BE242" s="33">
        <v>2181.1181569999999</v>
      </c>
      <c r="BF242" s="33">
        <v>843.2366667</v>
      </c>
      <c r="BG242" s="33">
        <v>1460.131294</v>
      </c>
      <c r="BH242" s="33">
        <v>1411.919731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Z242" s="33">
        <v>906.87400000000002</v>
      </c>
      <c r="CA242" s="33">
        <v>1590.6875689999999</v>
      </c>
      <c r="CB242" s="33">
        <v>3147.918784</v>
      </c>
      <c r="CC242" s="33">
        <v>159.18458820000001</v>
      </c>
      <c r="CD242" s="33">
        <v>906.87400000000002</v>
      </c>
      <c r="CE242" s="33">
        <v>1590.6875689999999</v>
      </c>
      <c r="CF242" s="33">
        <v>3147.918784</v>
      </c>
      <c r="CG242" s="33">
        <v>2181.1181569999999</v>
      </c>
      <c r="CH242" s="33">
        <v>906.87400000000002</v>
      </c>
      <c r="CI242" s="33">
        <v>1590.6875689999999</v>
      </c>
      <c r="CJ242" s="33">
        <v>3147.918784</v>
      </c>
      <c r="CK242" s="33">
        <v>42.829215689999998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634.02423720000002</v>
      </c>
      <c r="DF242" s="33">
        <v>906.87400000000002</v>
      </c>
      <c r="DG242" s="33">
        <v>1590.6875689999999</v>
      </c>
      <c r="DH242" s="33">
        <v>3147.918784</v>
      </c>
      <c r="DI242" s="33">
        <v>2223.947373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45462.804700000001</v>
      </c>
      <c r="K245" s="33">
        <v>44415.753109999998</v>
      </c>
      <c r="L245" s="33">
        <v>50427.354939999997</v>
      </c>
      <c r="M245" s="33">
        <v>44061.195959999997</v>
      </c>
      <c r="N245" s="33">
        <v>43500.019639999999</v>
      </c>
      <c r="O245" s="33">
        <v>44443.310389999999</v>
      </c>
      <c r="P245" s="33">
        <v>50608.426180000002</v>
      </c>
      <c r="Q245" s="33">
        <v>44242.387869999999</v>
      </c>
      <c r="R245" s="33">
        <v>45075.379979999998</v>
      </c>
      <c r="S245" s="33">
        <v>44400.424729999999</v>
      </c>
      <c r="T245" s="33">
        <v>53943.864280000002</v>
      </c>
      <c r="U245" s="33">
        <v>45262.232649999998</v>
      </c>
      <c r="V245" s="33">
        <v>42829.841630000003</v>
      </c>
      <c r="W245" s="33">
        <v>45172.438040000001</v>
      </c>
      <c r="X245" s="33">
        <v>54674.033730000003</v>
      </c>
      <c r="Y245" s="33">
        <v>46146.13508</v>
      </c>
      <c r="Z245" s="33">
        <v>43819.177649999998</v>
      </c>
      <c r="AA245" s="33">
        <v>45172.438040000001</v>
      </c>
      <c r="AB245" s="33">
        <v>53637.421289999998</v>
      </c>
      <c r="AC245" s="33">
        <v>44527.4974</v>
      </c>
      <c r="AD245" s="33">
        <v>41235.465279999997</v>
      </c>
      <c r="AE245" s="33">
        <v>46785.498870000003</v>
      </c>
      <c r="AF245" s="33">
        <v>57788.35901</v>
      </c>
      <c r="AG245" s="33">
        <v>48483.012990000003</v>
      </c>
      <c r="AH245" s="33">
        <v>45000.228060000001</v>
      </c>
      <c r="AI245" s="33">
        <v>48426.768210000002</v>
      </c>
      <c r="AJ245" s="33">
        <v>60804.184710000001</v>
      </c>
      <c r="AK245" s="33">
        <v>51052.256200000003</v>
      </c>
      <c r="AL245" s="33">
        <v>47794.992200000001</v>
      </c>
      <c r="AM245" s="33">
        <v>50290.599589999998</v>
      </c>
      <c r="AN245" s="33">
        <v>64681.050860000003</v>
      </c>
      <c r="AO245" s="33">
        <v>54650.57475</v>
      </c>
      <c r="AP245" s="33">
        <v>50467.61911</v>
      </c>
      <c r="AQ245" s="33">
        <v>50290.599589999998</v>
      </c>
      <c r="AR245" s="33">
        <v>67477.491089999996</v>
      </c>
      <c r="AS245" s="33">
        <v>56727.420299999998</v>
      </c>
      <c r="AT245" s="33">
        <v>50564.684759999996</v>
      </c>
      <c r="AU245" s="33">
        <v>50378.189980000003</v>
      </c>
      <c r="AV245" s="33">
        <v>68848.160430000004</v>
      </c>
      <c r="AW245" s="33">
        <v>56448.288200000003</v>
      </c>
      <c r="AX245" s="33">
        <v>50713.127229999998</v>
      </c>
      <c r="AY245" s="33">
        <v>50546.707119999999</v>
      </c>
      <c r="AZ245" s="33">
        <v>68660.418239999999</v>
      </c>
      <c r="BA245" s="33">
        <v>57505.370439999999</v>
      </c>
      <c r="BB245" s="33">
        <v>50819.429929999998</v>
      </c>
      <c r="BC245" s="33">
        <v>50668.106209999998</v>
      </c>
      <c r="BD245" s="33">
        <v>70538.968380000006</v>
      </c>
      <c r="BE245" s="33">
        <v>57840.709949999997</v>
      </c>
      <c r="BF245" s="33">
        <v>50819.429929999998</v>
      </c>
      <c r="BG245" s="33">
        <v>50668.106209999998</v>
      </c>
      <c r="BH245" s="33">
        <v>71942.065159999998</v>
      </c>
      <c r="BI245" s="33">
        <v>59048.923999999999</v>
      </c>
      <c r="BJ245" s="33">
        <v>51410.371070000001</v>
      </c>
      <c r="BK245" s="33">
        <v>51198.323230000002</v>
      </c>
      <c r="BL245" s="33">
        <v>73912.053459999996</v>
      </c>
      <c r="BM245" s="33">
        <v>60592.266600000003</v>
      </c>
      <c r="BN245" s="33">
        <v>51666.432569999997</v>
      </c>
      <c r="BO245" s="33">
        <v>51521.547899999998</v>
      </c>
      <c r="BP245" s="33">
        <v>76017.786569999997</v>
      </c>
      <c r="BQ245" s="33">
        <v>62407.179340000002</v>
      </c>
      <c r="BR245" s="33">
        <v>53391.39733</v>
      </c>
      <c r="BS245" s="33">
        <v>53486.292840000002</v>
      </c>
      <c r="BT245" s="33">
        <v>77724.30816</v>
      </c>
      <c r="BU245" s="33">
        <v>63595.523309999997</v>
      </c>
      <c r="BV245" s="33">
        <v>54266.834080000001</v>
      </c>
      <c r="BW245" s="33">
        <v>54600.760289999998</v>
      </c>
      <c r="BX245" s="33">
        <v>77724.30816</v>
      </c>
      <c r="BY245" s="33">
        <v>64457.049290000003</v>
      </c>
      <c r="BZ245" s="33">
        <v>54266.834080000001</v>
      </c>
      <c r="CA245" s="33">
        <v>54600.760289999998</v>
      </c>
      <c r="CB245" s="33">
        <v>79655.52291</v>
      </c>
      <c r="CC245" s="33">
        <v>65285.555399999997</v>
      </c>
      <c r="CD245" s="33">
        <v>54865.58051</v>
      </c>
      <c r="CE245" s="33">
        <v>55444.877939999998</v>
      </c>
      <c r="CF245" s="33">
        <v>79655.52291</v>
      </c>
      <c r="CG245" s="33">
        <v>67763.936849999998</v>
      </c>
      <c r="CH245" s="33">
        <v>54865.58051</v>
      </c>
      <c r="CI245" s="33">
        <v>55444.877939999998</v>
      </c>
      <c r="CJ245" s="33">
        <v>79655.52291</v>
      </c>
      <c r="CK245" s="33">
        <v>65843.978640000001</v>
      </c>
      <c r="CL245" s="33">
        <v>54865.58051</v>
      </c>
      <c r="CM245" s="33">
        <v>55444.877939999998</v>
      </c>
      <c r="CN245" s="33">
        <v>79655.52291</v>
      </c>
      <c r="CO245" s="33">
        <v>68118.611409999998</v>
      </c>
      <c r="CP245" s="33">
        <v>54865.58051</v>
      </c>
      <c r="CQ245" s="33">
        <v>55444.877939999998</v>
      </c>
      <c r="CR245" s="33">
        <v>79655.52291</v>
      </c>
      <c r="CS245" s="33">
        <v>69190.733940000006</v>
      </c>
      <c r="CT245" s="33">
        <v>54865.58051</v>
      </c>
      <c r="CU245" s="33">
        <v>55444.877939999998</v>
      </c>
      <c r="CV245" s="33">
        <v>79655.52291</v>
      </c>
      <c r="CW245" s="33">
        <v>67632.634409999999</v>
      </c>
      <c r="CX245" s="33">
        <v>54865.58051</v>
      </c>
      <c r="CY245" s="33">
        <v>55444.877939999998</v>
      </c>
      <c r="CZ245" s="33">
        <v>79655.52291</v>
      </c>
      <c r="DA245" s="33">
        <v>68321.603430000003</v>
      </c>
      <c r="DB245" s="33">
        <v>54865.58051</v>
      </c>
      <c r="DC245" s="33">
        <v>55444.877939999998</v>
      </c>
      <c r="DD245" s="33">
        <v>79655.52291</v>
      </c>
      <c r="DE245" s="33">
        <v>68794.129509999999</v>
      </c>
      <c r="DF245" s="33">
        <v>54865.58051</v>
      </c>
      <c r="DG245" s="33">
        <v>55444.877939999998</v>
      </c>
      <c r="DH245" s="33">
        <v>79679.858890000003</v>
      </c>
      <c r="DI245" s="33">
        <v>70227.063089999996</v>
      </c>
      <c r="DJ245" s="33">
        <v>54879.519460000003</v>
      </c>
      <c r="DK245" s="33">
        <v>55460.832920000001</v>
      </c>
      <c r="DL245" s="33">
        <v>79679.858890000003</v>
      </c>
      <c r="DM245" s="33">
        <v>68019.431719999993</v>
      </c>
      <c r="DN245" s="33">
        <v>52469.027849999999</v>
      </c>
      <c r="DO245" s="33">
        <v>55460.832920000001</v>
      </c>
      <c r="DP245" s="33">
        <v>79679.858890000003</v>
      </c>
      <c r="DQ245" s="33">
        <v>69618.371629999994</v>
      </c>
      <c r="DR245" s="33">
        <v>53672.334320000002</v>
      </c>
      <c r="DS245" s="33">
        <v>55460.832920000001</v>
      </c>
      <c r="DT245" s="33">
        <v>79679.858890000003</v>
      </c>
      <c r="DU245" s="33">
        <v>70504.102509999997</v>
      </c>
      <c r="DV245" s="33">
        <v>54217.455580000002</v>
      </c>
      <c r="DW245" s="33">
        <v>55460.832920000001</v>
      </c>
      <c r="DX245" s="33">
        <v>79679.858890000003</v>
      </c>
      <c r="DY245" s="33">
        <v>70520.653890000001</v>
      </c>
      <c r="DZ245" s="33">
        <v>53741.055809999998</v>
      </c>
      <c r="EA245" s="33">
        <v>55460.832920000001</v>
      </c>
      <c r="EB245" s="33">
        <v>79679.858890000003</v>
      </c>
      <c r="EC245" s="33">
        <v>70520.653890000001</v>
      </c>
      <c r="ED245" s="33">
        <v>53364.342700000001</v>
      </c>
      <c r="EE245" s="33">
        <v>55460.832920000001</v>
      </c>
      <c r="EF245" s="33">
        <v>79679.858890000003</v>
      </c>
      <c r="EG245" s="33">
        <v>70520.653890000001</v>
      </c>
      <c r="EH245" s="33">
        <v>52614.80762</v>
      </c>
      <c r="EI245" s="33">
        <v>55460.832920000001</v>
      </c>
      <c r="EJ245" s="33">
        <v>79679.858890000003</v>
      </c>
      <c r="EK245" s="33">
        <v>70520.653890000001</v>
      </c>
      <c r="EL245" s="33">
        <v>51762.8393</v>
      </c>
      <c r="EM245" s="33">
        <v>55460.832920000001</v>
      </c>
      <c r="EN245" s="33">
        <v>79679.858890000003</v>
      </c>
      <c r="EO245" s="33">
        <v>70520.653890000001</v>
      </c>
      <c r="EP245" s="33">
        <v>51116.671289999998</v>
      </c>
      <c r="EQ245" s="33">
        <v>55460.832920000001</v>
      </c>
      <c r="ER245" s="33">
        <v>79679.858890000003</v>
      </c>
      <c r="ES245" s="33">
        <v>70520.653890000001</v>
      </c>
      <c r="ET245" s="33">
        <v>50414.39759</v>
      </c>
      <c r="EU245" s="33">
        <v>55460.832920000001</v>
      </c>
      <c r="EV245" s="33">
        <v>79679.858890000003</v>
      </c>
      <c r="EW245" s="33">
        <v>70520.653890000001</v>
      </c>
      <c r="EX245" s="33">
        <v>48990.136140000002</v>
      </c>
      <c r="EY245" s="33">
        <v>55460.832920000001</v>
      </c>
      <c r="EZ245" s="33">
        <v>79743.916889999993</v>
      </c>
      <c r="FA245" s="33">
        <v>70563.08498</v>
      </c>
      <c r="FB245" s="33">
        <v>49006.659740000003</v>
      </c>
      <c r="FC245" s="33">
        <v>55500.074719999997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2342.7673100000002</v>
      </c>
      <c r="AW246" s="33">
        <v>3219.7005389999999</v>
      </c>
      <c r="AX246" s="33">
        <v>2258.6772860000001</v>
      </c>
      <c r="AY246" s="33">
        <v>2772.312864</v>
      </c>
      <c r="AZ246" s="33">
        <v>4969.5392400000001</v>
      </c>
      <c r="BA246" s="33">
        <v>3911.6630329999998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3589.3195850000002</v>
      </c>
      <c r="BZ246" s="33">
        <v>3207.1786219999999</v>
      </c>
      <c r="CA246" s="33">
        <v>3915.3822460000001</v>
      </c>
      <c r="CB246" s="33">
        <v>4969.5392400000001</v>
      </c>
      <c r="CC246" s="33">
        <v>4593.021796</v>
      </c>
      <c r="CD246" s="33">
        <v>3207.1786219999999</v>
      </c>
      <c r="CE246" s="33">
        <v>3915.3822460000001</v>
      </c>
      <c r="CF246" s="33">
        <v>4969.5392400000001</v>
      </c>
      <c r="CG246" s="33">
        <v>2124.3119839999999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2806.7607739999999</v>
      </c>
      <c r="CP246" s="33">
        <v>3207.1786219999999</v>
      </c>
      <c r="CQ246" s="33">
        <v>3915.3822460000001</v>
      </c>
      <c r="CR246" s="33">
        <v>4969.5392400000001</v>
      </c>
      <c r="CS246" s="33">
        <v>2124.3119839999999</v>
      </c>
      <c r="CT246" s="33">
        <v>3207.1786219999999</v>
      </c>
      <c r="CU246" s="33">
        <v>3915.3822460000001</v>
      </c>
      <c r="CV246" s="33">
        <v>4969.5392400000001</v>
      </c>
      <c r="CW246" s="33">
        <v>4488.145246</v>
      </c>
      <c r="CX246" s="33">
        <v>3207.1786219999999</v>
      </c>
      <c r="CY246" s="33">
        <v>3915.3822460000001</v>
      </c>
      <c r="CZ246" s="33">
        <v>4969.5392400000001</v>
      </c>
      <c r="DA246" s="33">
        <v>4590.6151609999997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716.50744110000005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756.40940279999995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1130.1575210000001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1130.1575210000001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990.78436850000003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990.78436850000003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991.70724199999995</v>
      </c>
      <c r="DA247" s="33">
        <v>990.78436850000003</v>
      </c>
      <c r="DB247" s="33">
        <v>1130.1575210000001</v>
      </c>
      <c r="DC247" s="33">
        <v>1048.9915410000001</v>
      </c>
      <c r="DD247" s="33">
        <v>991.70724199999995</v>
      </c>
      <c r="DE247" s="33">
        <v>990.78436850000003</v>
      </c>
      <c r="DF247" s="33">
        <v>1130.1575210000001</v>
      </c>
      <c r="DG247" s="33">
        <v>1048.9915410000001</v>
      </c>
      <c r="DH247" s="33">
        <v>991.70724199999995</v>
      </c>
      <c r="DI247" s="33">
        <v>990.78436850000003</v>
      </c>
      <c r="DJ247" s="33">
        <v>1130.1575210000001</v>
      </c>
      <c r="DK247" s="33">
        <v>1048.9915410000001</v>
      </c>
      <c r="DL247" s="33">
        <v>991.70724199999995</v>
      </c>
      <c r="DM247" s="33">
        <v>990.78436850000003</v>
      </c>
      <c r="DN247" s="33">
        <v>1130.1575210000001</v>
      </c>
      <c r="DO247" s="33">
        <v>1048.9915410000001</v>
      </c>
      <c r="DP247" s="33">
        <v>991.70724199999995</v>
      </c>
      <c r="DQ247" s="33">
        <v>990.78436850000003</v>
      </c>
      <c r="DR247" s="33">
        <v>1130.1575210000001</v>
      </c>
      <c r="DS247" s="33">
        <v>1048.9915410000001</v>
      </c>
      <c r="DT247" s="33">
        <v>991.70724199999995</v>
      </c>
      <c r="DU247" s="33">
        <v>990.78436850000003</v>
      </c>
      <c r="DV247" s="33">
        <v>1130.1575210000001</v>
      </c>
      <c r="DW247" s="33">
        <v>1048.9915410000001</v>
      </c>
      <c r="DX247" s="33">
        <v>991.70724199999995</v>
      </c>
      <c r="DY247" s="33">
        <v>990.78436850000003</v>
      </c>
      <c r="DZ247" s="33">
        <v>1130.1575210000001</v>
      </c>
      <c r="EA247" s="33">
        <v>1048.9915410000001</v>
      </c>
      <c r="EB247" s="33">
        <v>991.70724199999995</v>
      </c>
      <c r="EC247" s="33">
        <v>990.78436850000003</v>
      </c>
      <c r="ED247" s="33">
        <v>1130.1575210000001</v>
      </c>
      <c r="EE247" s="33">
        <v>1048.9915410000001</v>
      </c>
      <c r="EF247" s="33">
        <v>991.70724199999995</v>
      </c>
      <c r="EG247" s="33">
        <v>990.78436850000003</v>
      </c>
      <c r="EH247" s="33">
        <v>1130.1575210000001</v>
      </c>
      <c r="EI247" s="33">
        <v>1048.9915410000001</v>
      </c>
      <c r="EJ247" s="33">
        <v>991.70724199999995</v>
      </c>
      <c r="EK247" s="33">
        <v>990.78436850000003</v>
      </c>
      <c r="EL247" s="33">
        <v>1130.1575210000001</v>
      </c>
      <c r="EM247" s="33">
        <v>1048.9915410000001</v>
      </c>
      <c r="EN247" s="33">
        <v>991.70724199999995</v>
      </c>
      <c r="EO247" s="33">
        <v>990.78436850000003</v>
      </c>
      <c r="EP247" s="33">
        <v>1130.1575210000001</v>
      </c>
      <c r="EQ247" s="33">
        <v>1048.9915410000001</v>
      </c>
      <c r="ER247" s="33">
        <v>991.70724199999995</v>
      </c>
      <c r="ES247" s="33">
        <v>990.78436850000003</v>
      </c>
      <c r="ET247" s="33">
        <v>1130.1575210000001</v>
      </c>
      <c r="EU247" s="33">
        <v>1048.9915410000001</v>
      </c>
      <c r="EV247" s="33">
        <v>991.70724199999995</v>
      </c>
      <c r="EW247" s="33">
        <v>990.78436850000003</v>
      </c>
      <c r="EX247" s="33">
        <v>1130.1575210000001</v>
      </c>
      <c r="EY247" s="33">
        <v>1048.9915410000001</v>
      </c>
      <c r="EZ247" s="33">
        <v>991.70724199999995</v>
      </c>
      <c r="FA247" s="33">
        <v>990.78436850000003</v>
      </c>
      <c r="FB247" s="33">
        <v>1130.1575210000001</v>
      </c>
      <c r="FC247" s="33">
        <v>1048.9915410000001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1.7976075739999999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56.387713519999998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56.022339039999999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0.55203657189999999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C249" s="33">
        <v>99.9955444</v>
      </c>
      <c r="AD249" s="33">
        <v>75.928631600000003</v>
      </c>
      <c r="AE249" s="33">
        <v>59.030023819999997</v>
      </c>
      <c r="AH249" s="33">
        <v>75.928631600000003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O249" s="33">
        <v>99.9955444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1.1142498519999999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47.186964250000003</v>
      </c>
      <c r="AF251" s="33">
        <v>189.3327165</v>
      </c>
      <c r="AG251" s="33">
        <v>90.477961089999994</v>
      </c>
      <c r="AH251" s="33">
        <v>105.1966548</v>
      </c>
      <c r="AI251" s="33">
        <v>127.60236399999999</v>
      </c>
      <c r="AJ251" s="33">
        <v>279.91480610000002</v>
      </c>
      <c r="AK251" s="33">
        <v>85.398142489999998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187.63575539999999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G253" s="33">
        <v>1.3544028420000001</v>
      </c>
      <c r="AH253" s="33">
        <v>1.4807809949999999</v>
      </c>
      <c r="AI253" s="33">
        <v>1.706231469</v>
      </c>
      <c r="AJ253" s="33">
        <v>1.706231469</v>
      </c>
      <c r="AL253" s="33">
        <v>1.3544028420000001</v>
      </c>
      <c r="AM253" s="33">
        <v>1.706231469</v>
      </c>
      <c r="AP253" s="33">
        <v>1.4807809949999999</v>
      </c>
      <c r="AQ253" s="33">
        <v>1.706231469</v>
      </c>
      <c r="AS253" s="33">
        <v>1.503424688</v>
      </c>
      <c r="AT253" s="33">
        <v>1.4807809949999999</v>
      </c>
      <c r="AU253" s="33">
        <v>1.706231469</v>
      </c>
      <c r="AW253" s="33">
        <v>2.2643692989999999E-2</v>
      </c>
      <c r="AX253" s="33">
        <v>1.4807809949999999</v>
      </c>
      <c r="AY253" s="33">
        <v>1.706231469</v>
      </c>
      <c r="AZ253" s="33">
        <v>1.4807809949999999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1.8735475559999999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1.683587776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2217.1195910000001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2428.3310139999999</v>
      </c>
      <c r="AA257" s="33">
        <v>3015.8324349999998</v>
      </c>
      <c r="AB257" s="33">
        <v>3405.6543000000001</v>
      </c>
      <c r="AC257" s="33">
        <v>3236.9096989999998</v>
      </c>
      <c r="AD257" s="33">
        <v>2747.0047690000001</v>
      </c>
      <c r="AE257" s="33">
        <v>3011.9002829999999</v>
      </c>
      <c r="AF257" s="33">
        <v>3577.1675919999998</v>
      </c>
      <c r="AG257" s="33">
        <v>3259.7886309999999</v>
      </c>
      <c r="AH257" s="33">
        <v>2869.4556349999998</v>
      </c>
      <c r="AI257" s="33">
        <v>3184.5163849999999</v>
      </c>
      <c r="AJ257" s="33">
        <v>3723.4254729999998</v>
      </c>
      <c r="AK257" s="33">
        <v>3405.1527120000001</v>
      </c>
      <c r="AL257" s="33">
        <v>2931.5514039999998</v>
      </c>
      <c r="AM257" s="33">
        <v>3314.0706719999998</v>
      </c>
      <c r="AN257" s="33">
        <v>3719.6660419999998</v>
      </c>
      <c r="AO257" s="33">
        <v>3499.6446959999998</v>
      </c>
      <c r="AP257" s="33">
        <v>2992.3819739999999</v>
      </c>
      <c r="AQ257" s="33">
        <v>3314.0706719999998</v>
      </c>
      <c r="AR257" s="33">
        <v>3721.7192420000001</v>
      </c>
      <c r="AS257" s="33">
        <v>3406.687962</v>
      </c>
      <c r="AT257" s="33">
        <v>2992.3819739999999</v>
      </c>
      <c r="AU257" s="33">
        <v>3314.0706719999998</v>
      </c>
      <c r="AV257" s="33">
        <v>3784.6064620000002</v>
      </c>
      <c r="AW257" s="33">
        <v>4502.8059800000001</v>
      </c>
      <c r="AX257" s="33">
        <v>3744.6890250000001</v>
      </c>
      <c r="AY257" s="33">
        <v>4220.7000280000002</v>
      </c>
      <c r="AZ257" s="33">
        <v>6181.8333359999997</v>
      </c>
      <c r="BA257" s="33">
        <v>5275.4768439999998</v>
      </c>
      <c r="BB257" s="33">
        <v>4693.1903609999999</v>
      </c>
      <c r="BC257" s="33">
        <v>5363.7694110000002</v>
      </c>
      <c r="BD257" s="33">
        <v>6464.4195589999999</v>
      </c>
      <c r="BE257" s="33">
        <v>6071.0359280000002</v>
      </c>
      <c r="BF257" s="33">
        <v>4693.1903609999999</v>
      </c>
      <c r="BG257" s="33">
        <v>5363.7694110000002</v>
      </c>
      <c r="BH257" s="33">
        <v>6464.194109</v>
      </c>
      <c r="BI257" s="33">
        <v>5971.0403839999999</v>
      </c>
      <c r="BJ257" s="33">
        <v>4693.1903609999999</v>
      </c>
      <c r="BK257" s="33">
        <v>5363.7694110000002</v>
      </c>
      <c r="BL257" s="33">
        <v>6464.4195589999999</v>
      </c>
      <c r="BM257" s="33">
        <v>6069.2321480000001</v>
      </c>
      <c r="BN257" s="33">
        <v>4693.1903609999999</v>
      </c>
      <c r="BO257" s="33">
        <v>5363.7694110000002</v>
      </c>
      <c r="BP257" s="33">
        <v>6464.4195589999999</v>
      </c>
      <c r="BQ257" s="33">
        <v>5970.3508540000003</v>
      </c>
      <c r="BR257" s="33">
        <v>4693.1903609999999</v>
      </c>
      <c r="BS257" s="33">
        <v>5363.7694110000002</v>
      </c>
      <c r="BT257" s="33">
        <v>6464.4195589999999</v>
      </c>
      <c r="BU257" s="33">
        <v>5968.0568430000003</v>
      </c>
      <c r="BV257" s="33">
        <v>4693.1903609999999</v>
      </c>
      <c r="BW257" s="33">
        <v>5363.7694110000002</v>
      </c>
      <c r="BX257" s="33">
        <v>6464.4195589999999</v>
      </c>
      <c r="BY257" s="33">
        <v>5057.796069</v>
      </c>
      <c r="BZ257" s="33">
        <v>4693.1903609999999</v>
      </c>
      <c r="CA257" s="33">
        <v>5363.7694110000002</v>
      </c>
      <c r="CB257" s="33">
        <v>6464.4195589999999</v>
      </c>
      <c r="CC257" s="33">
        <v>6061.4982790000004</v>
      </c>
      <c r="CD257" s="33">
        <v>4693.1903609999999</v>
      </c>
      <c r="CE257" s="33">
        <v>5363.7694110000002</v>
      </c>
      <c r="CF257" s="33">
        <v>6464.4195589999999</v>
      </c>
      <c r="CG257" s="33">
        <v>3594.592247</v>
      </c>
      <c r="CH257" s="33">
        <v>4693.1903609999999</v>
      </c>
      <c r="CI257" s="33">
        <v>5363.7694110000002</v>
      </c>
      <c r="CJ257" s="33">
        <v>6464.4195589999999</v>
      </c>
      <c r="CK257" s="33">
        <v>6020.5918149999998</v>
      </c>
      <c r="CL257" s="33">
        <v>4693.1903609999999</v>
      </c>
      <c r="CM257" s="33">
        <v>5363.7694110000002</v>
      </c>
      <c r="CN257" s="33">
        <v>6464.4195589999999</v>
      </c>
      <c r="CO257" s="33">
        <v>4279.0122389999997</v>
      </c>
      <c r="CP257" s="33">
        <v>4693.1903609999999</v>
      </c>
      <c r="CQ257" s="33">
        <v>5363.7694110000002</v>
      </c>
      <c r="CR257" s="33">
        <v>6464.4195589999999</v>
      </c>
      <c r="CS257" s="33">
        <v>3594.592247</v>
      </c>
      <c r="CT257" s="33">
        <v>4693.1903609999999</v>
      </c>
      <c r="CU257" s="33">
        <v>5363.7694110000002</v>
      </c>
      <c r="CV257" s="33">
        <v>6464.4195589999999</v>
      </c>
      <c r="CW257" s="33">
        <v>5956.6217299999998</v>
      </c>
      <c r="CX257" s="33">
        <v>4693.1903609999999</v>
      </c>
      <c r="CY257" s="33">
        <v>5363.7694110000002</v>
      </c>
      <c r="CZ257" s="33">
        <v>6464.4195589999999</v>
      </c>
      <c r="DA257" s="33">
        <v>6062.866626</v>
      </c>
      <c r="DB257" s="33">
        <v>4693.1903609999999</v>
      </c>
      <c r="DC257" s="33">
        <v>5363.7694110000002</v>
      </c>
      <c r="DD257" s="33">
        <v>6464.4195589999999</v>
      </c>
      <c r="DE257" s="33">
        <v>6073.00713</v>
      </c>
      <c r="DF257" s="33">
        <v>4693.1903609999999</v>
      </c>
      <c r="DG257" s="33">
        <v>5363.7694110000002</v>
      </c>
      <c r="DH257" s="33">
        <v>6464.4195589999999</v>
      </c>
      <c r="DI257" s="33">
        <v>6073.00713</v>
      </c>
      <c r="DJ257" s="33">
        <v>4693.1903609999999</v>
      </c>
      <c r="DK257" s="33">
        <v>5363.7694110000002</v>
      </c>
      <c r="DL257" s="33">
        <v>6464.4195589999999</v>
      </c>
      <c r="DM257" s="33">
        <v>6073.00713</v>
      </c>
      <c r="DN257" s="33">
        <v>4636.4392189999999</v>
      </c>
      <c r="DO257" s="33">
        <v>5363.7694110000002</v>
      </c>
      <c r="DP257" s="33">
        <v>6464.4195589999999</v>
      </c>
      <c r="DQ257" s="33">
        <v>5985.6377860000002</v>
      </c>
      <c r="DR257" s="33">
        <v>4636.4392189999999</v>
      </c>
      <c r="DS257" s="33">
        <v>5363.7694110000002</v>
      </c>
      <c r="DT257" s="33">
        <v>6464.4195589999999</v>
      </c>
      <c r="DU257" s="33">
        <v>6073.00713</v>
      </c>
      <c r="DV257" s="33">
        <v>4636.4392189999999</v>
      </c>
      <c r="DW257" s="33">
        <v>5363.7694110000002</v>
      </c>
      <c r="DX257" s="33">
        <v>6464.4195589999999</v>
      </c>
      <c r="DY257" s="33">
        <v>6073.00713</v>
      </c>
      <c r="DZ257" s="33">
        <v>4636.4392189999999</v>
      </c>
      <c r="EA257" s="33">
        <v>5363.7694110000002</v>
      </c>
      <c r="EB257" s="33">
        <v>6464.4195589999999</v>
      </c>
      <c r="EC257" s="33">
        <v>6073.00713</v>
      </c>
      <c r="ED257" s="33">
        <v>4636.4392189999999</v>
      </c>
      <c r="EE257" s="33">
        <v>5363.7694110000002</v>
      </c>
      <c r="EF257" s="33">
        <v>6464.4195589999999</v>
      </c>
      <c r="EG257" s="33">
        <v>6073.00713</v>
      </c>
      <c r="EH257" s="33">
        <v>4636.4392189999999</v>
      </c>
      <c r="EI257" s="33">
        <v>5363.7694110000002</v>
      </c>
      <c r="EJ257" s="33">
        <v>6464.4195589999999</v>
      </c>
      <c r="EK257" s="33">
        <v>6073.00713</v>
      </c>
      <c r="EL257" s="33">
        <v>4581.1984380000004</v>
      </c>
      <c r="EM257" s="33">
        <v>5363.7694110000002</v>
      </c>
      <c r="EN257" s="33">
        <v>6464.4195589999999</v>
      </c>
      <c r="EO257" s="33">
        <v>6073.00713</v>
      </c>
      <c r="EP257" s="33">
        <v>4580.6464020000003</v>
      </c>
      <c r="EQ257" s="33">
        <v>5363.7694110000002</v>
      </c>
      <c r="ER257" s="33">
        <v>6464.4195589999999</v>
      </c>
      <c r="ES257" s="33">
        <v>6073.00713</v>
      </c>
      <c r="ET257" s="33">
        <v>4580.6464020000003</v>
      </c>
      <c r="EU257" s="33">
        <v>5363.7694110000002</v>
      </c>
      <c r="EV257" s="33">
        <v>6464.4195589999999</v>
      </c>
      <c r="EW257" s="33">
        <v>6073.00713</v>
      </c>
      <c r="EX257" s="33">
        <v>4580.6464020000003</v>
      </c>
      <c r="EY257" s="33">
        <v>5363.7694110000002</v>
      </c>
      <c r="EZ257" s="33">
        <v>6464.4195589999999</v>
      </c>
      <c r="FA257" s="33">
        <v>6073.00713</v>
      </c>
      <c r="FB257" s="33">
        <v>4580.6464020000003</v>
      </c>
      <c r="FC257" s="33">
        <v>5363.7694110000002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8207.3864790000007</v>
      </c>
      <c r="CW294" s="33">
        <v>8152.3221389999999</v>
      </c>
      <c r="CX294" s="33">
        <v>7962.8634789999996</v>
      </c>
      <c r="CY294" s="33">
        <v>8152.3221389999999</v>
      </c>
      <c r="CZ294" s="33">
        <v>8207.3864790000007</v>
      </c>
      <c r="DA294" s="33">
        <v>8152.3221389999999</v>
      </c>
      <c r="DB294" s="33">
        <v>7962.8634789999996</v>
      </c>
      <c r="DC294" s="33">
        <v>8152.3221389999999</v>
      </c>
      <c r="DD294" s="33">
        <v>8207.3864790000007</v>
      </c>
      <c r="DE294" s="33">
        <v>8152.3221389999999</v>
      </c>
      <c r="DF294" s="33">
        <v>7962.8634789999996</v>
      </c>
      <c r="DG294" s="33">
        <v>8152.3221389999999</v>
      </c>
      <c r="DH294" s="33">
        <v>8207.3864790000007</v>
      </c>
      <c r="DI294" s="33">
        <v>8152.3221389999999</v>
      </c>
      <c r="DJ294" s="33">
        <v>7962.8634789999996</v>
      </c>
      <c r="DK294" s="33">
        <v>8152.3221389999999</v>
      </c>
      <c r="DL294" s="33">
        <v>8207.3864790000007</v>
      </c>
      <c r="DM294" s="33">
        <v>8152.3221389999999</v>
      </c>
      <c r="DN294" s="33">
        <v>7962.8634789999996</v>
      </c>
      <c r="DO294" s="33">
        <v>8152.3221389999999</v>
      </c>
      <c r="DP294" s="33">
        <v>8207.3864790000007</v>
      </c>
      <c r="DQ294" s="33">
        <v>8152.3221389999999</v>
      </c>
      <c r="DR294" s="33">
        <v>7962.8634789999996</v>
      </c>
      <c r="DS294" s="33">
        <v>8152.3221389999999</v>
      </c>
      <c r="DT294" s="33">
        <v>8207.3864790000007</v>
      </c>
      <c r="DU294" s="33">
        <v>8152.3221389999999</v>
      </c>
      <c r="DV294" s="33">
        <v>7962.8634789999996</v>
      </c>
      <c r="DW294" s="33">
        <v>8152.3221389999999</v>
      </c>
      <c r="DX294" s="33">
        <v>8207.3864790000007</v>
      </c>
      <c r="DY294" s="33">
        <v>8152.3221389999999</v>
      </c>
      <c r="DZ294" s="33">
        <v>7962.8634789999996</v>
      </c>
      <c r="EA294" s="33">
        <v>8152.3221389999999</v>
      </c>
      <c r="EB294" s="33">
        <v>8207.3864790000007</v>
      </c>
      <c r="EC294" s="33">
        <v>8152.3221389999999</v>
      </c>
      <c r="ED294" s="33">
        <v>7962.8634789999996</v>
      </c>
      <c r="EE294" s="33">
        <v>8152.3221389999999</v>
      </c>
      <c r="EF294" s="33">
        <v>8207.3864790000007</v>
      </c>
      <c r="EG294" s="33">
        <v>8152.3221389999999</v>
      </c>
      <c r="EH294" s="33">
        <v>7962.8634789999996</v>
      </c>
      <c r="EI294" s="33">
        <v>8152.3221389999999</v>
      </c>
      <c r="EJ294" s="33">
        <v>8207.3864790000007</v>
      </c>
      <c r="EK294" s="33">
        <v>8152.3221389999999</v>
      </c>
      <c r="EL294" s="33">
        <v>7962.8634789999996</v>
      </c>
      <c r="EM294" s="33">
        <v>8152.3221389999999</v>
      </c>
      <c r="EN294" s="33">
        <v>8207.3864790000007</v>
      </c>
      <c r="EO294" s="33">
        <v>8152.3221389999999</v>
      </c>
      <c r="EP294" s="33">
        <v>7962.8634789999996</v>
      </c>
      <c r="EQ294" s="33">
        <v>8152.3221389999999</v>
      </c>
      <c r="ER294" s="33">
        <v>8207.3864790000007</v>
      </c>
      <c r="ES294" s="33">
        <v>8152.3221389999999</v>
      </c>
      <c r="ET294" s="33">
        <v>7962.8634789999996</v>
      </c>
      <c r="EU294" s="33">
        <v>8152.3221389999999</v>
      </c>
      <c r="EV294" s="33">
        <v>8207.3864790000007</v>
      </c>
      <c r="EW294" s="33">
        <v>8152.3221389999999</v>
      </c>
      <c r="EX294" s="33">
        <v>7962.8634789999996</v>
      </c>
      <c r="EY294" s="33">
        <v>8152.3221389999999</v>
      </c>
      <c r="EZ294" s="33">
        <v>8207.3864790000007</v>
      </c>
      <c r="FA294" s="33">
        <v>8152.3221389999999</v>
      </c>
      <c r="FB294" s="33">
        <v>7962.8634789999996</v>
      </c>
      <c r="FC294" s="33">
        <v>8152.3221389999999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8207.3864790000007</v>
      </c>
      <c r="CW305" s="33">
        <v>8152.3221389999999</v>
      </c>
      <c r="CX305" s="33">
        <v>7962.8634789999996</v>
      </c>
      <c r="CY305" s="33">
        <v>8152.3221389999999</v>
      </c>
      <c r="CZ305" s="33">
        <v>8207.3864790000007</v>
      </c>
      <c r="DA305" s="33">
        <v>8152.3221389999999</v>
      </c>
      <c r="DB305" s="33">
        <v>7962.8634789999996</v>
      </c>
      <c r="DC305" s="33">
        <v>8152.3221389999999</v>
      </c>
      <c r="DD305" s="33">
        <v>8207.3864790000007</v>
      </c>
      <c r="DE305" s="33">
        <v>8152.3221389999999</v>
      </c>
      <c r="DF305" s="33">
        <v>7962.8634789999996</v>
      </c>
      <c r="DG305" s="33">
        <v>8152.3221389999999</v>
      </c>
      <c r="DH305" s="33">
        <v>8207.3864790000007</v>
      </c>
      <c r="DI305" s="33">
        <v>8152.3221389999999</v>
      </c>
      <c r="DJ305" s="33">
        <v>7962.8634789999996</v>
      </c>
      <c r="DK305" s="33">
        <v>8152.3221389999999</v>
      </c>
      <c r="DL305" s="33">
        <v>8207.3864790000007</v>
      </c>
      <c r="DM305" s="33">
        <v>8152.3221389999999</v>
      </c>
      <c r="DN305" s="33">
        <v>7962.8634789999996</v>
      </c>
      <c r="DO305" s="33">
        <v>8152.3221389999999</v>
      </c>
      <c r="DP305" s="33">
        <v>8207.3864790000007</v>
      </c>
      <c r="DQ305" s="33">
        <v>8152.3221389999999</v>
      </c>
      <c r="DR305" s="33">
        <v>7962.8634789999996</v>
      </c>
      <c r="DS305" s="33">
        <v>8152.3221389999999</v>
      </c>
      <c r="DT305" s="33">
        <v>8207.3864790000007</v>
      </c>
      <c r="DU305" s="33">
        <v>8152.3221389999999</v>
      </c>
      <c r="DV305" s="33">
        <v>7962.8634789999996</v>
      </c>
      <c r="DW305" s="33">
        <v>8152.3221389999999</v>
      </c>
      <c r="DX305" s="33">
        <v>8207.3864790000007</v>
      </c>
      <c r="DY305" s="33">
        <v>8152.3221389999999</v>
      </c>
      <c r="DZ305" s="33">
        <v>7962.8634789999996</v>
      </c>
      <c r="EA305" s="33">
        <v>8152.3221389999999</v>
      </c>
      <c r="EB305" s="33">
        <v>8207.3864790000007</v>
      </c>
      <c r="EC305" s="33">
        <v>8152.3221389999999</v>
      </c>
      <c r="ED305" s="33">
        <v>7962.8634789999996</v>
      </c>
      <c r="EE305" s="33">
        <v>8152.3221389999999</v>
      </c>
      <c r="EF305" s="33">
        <v>8207.3864790000007</v>
      </c>
      <c r="EG305" s="33">
        <v>8152.3221389999999</v>
      </c>
      <c r="EH305" s="33">
        <v>7962.8634789999996</v>
      </c>
      <c r="EI305" s="33">
        <v>8152.3221389999999</v>
      </c>
      <c r="EJ305" s="33">
        <v>8207.3864790000007</v>
      </c>
      <c r="EK305" s="33">
        <v>8152.3221389999999</v>
      </c>
      <c r="EL305" s="33">
        <v>7962.8634789999996</v>
      </c>
      <c r="EM305" s="33">
        <v>8152.3221389999999</v>
      </c>
      <c r="EN305" s="33">
        <v>8207.3864790000007</v>
      </c>
      <c r="EO305" s="33">
        <v>8152.3221389999999</v>
      </c>
      <c r="EP305" s="33">
        <v>7962.8634789999996</v>
      </c>
      <c r="EQ305" s="33">
        <v>8152.3221389999999</v>
      </c>
      <c r="ER305" s="33">
        <v>8207.3864790000007</v>
      </c>
      <c r="ES305" s="33">
        <v>8152.3221389999999</v>
      </c>
      <c r="ET305" s="33">
        <v>7962.8634789999996</v>
      </c>
      <c r="EU305" s="33">
        <v>8152.3221389999999</v>
      </c>
      <c r="EV305" s="33">
        <v>8207.3864790000007</v>
      </c>
      <c r="EW305" s="33">
        <v>8152.3221389999999</v>
      </c>
      <c r="EX305" s="33">
        <v>7962.8634789999996</v>
      </c>
      <c r="EY305" s="33">
        <v>8152.3221389999999</v>
      </c>
      <c r="EZ305" s="33">
        <v>8207.3864790000007</v>
      </c>
      <c r="FA305" s="33">
        <v>8152.3221389999999</v>
      </c>
      <c r="FB305" s="33">
        <v>7962.8634789999996</v>
      </c>
      <c r="FC305" s="33">
        <v>8152.3221389999999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/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23.76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23.76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129.0126411</v>
      </c>
      <c r="CL368" s="58">
        <v>158.05994999999999</v>
      </c>
      <c r="CM368" s="58">
        <v>158.05994999999999</v>
      </c>
      <c r="CN368" s="58">
        <v>158.05994999999999</v>
      </c>
      <c r="CO368" s="58">
        <v>23.76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38.816044009999999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254.79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254.79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28.663499999999999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320.61190920000001</v>
      </c>
      <c r="AD377" s="58">
        <v>483.57535919999998</v>
      </c>
      <c r="AE377" s="58">
        <v>483.56535919999999</v>
      </c>
      <c r="AF377" s="58">
        <v>625.26135920000002</v>
      </c>
      <c r="AG377" s="58">
        <v>462.29790919999999</v>
      </c>
      <c r="AH377" s="58">
        <v>596.60785920000001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673.45856990000004</v>
      </c>
      <c r="AO377" s="58">
        <v>510.50511990000001</v>
      </c>
      <c r="AP377" s="58">
        <v>673.46856990000003</v>
      </c>
      <c r="AQ377" s="58">
        <v>673.46856990000003</v>
      </c>
      <c r="AR377" s="58">
        <v>673.45856990000004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510.50511990000001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510.49511990000002</v>
      </c>
      <c r="BN377" s="58">
        <v>644.80506990000003</v>
      </c>
      <c r="BO377" s="58">
        <v>644.80506990000003</v>
      </c>
      <c r="BP377" s="58">
        <v>644.80506990000003</v>
      </c>
      <c r="BQ377" s="58">
        <v>644.79506990000004</v>
      </c>
      <c r="BR377" s="58">
        <v>644.80506990000003</v>
      </c>
      <c r="BS377" s="58">
        <v>644.80506990000003</v>
      </c>
      <c r="BT377" s="58">
        <v>644.80506990000003</v>
      </c>
      <c r="BU377" s="58">
        <v>510.50511990000001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325.75017179999998</v>
      </c>
      <c r="CL377" s="58">
        <v>354.79748069999999</v>
      </c>
      <c r="CM377" s="58">
        <v>354.79748069999999</v>
      </c>
      <c r="CN377" s="58">
        <v>354.79748069999999</v>
      </c>
      <c r="CO377" s="58">
        <v>220.4975307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213.65321069999999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228.7092547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968.54797770000005</v>
      </c>
      <c r="AS416" s="33">
        <v>1176.390891</v>
      </c>
      <c r="AT416" s="33">
        <v>1562.978711</v>
      </c>
      <c r="AU416" s="33">
        <v>1284.469206</v>
      </c>
      <c r="AV416" s="33">
        <v>3109.1787300000001</v>
      </c>
      <c r="AW416" s="33">
        <v>3776.384466</v>
      </c>
      <c r="AX416" s="33">
        <v>5017.3871339999996</v>
      </c>
      <c r="AY416" s="33">
        <v>4123.3314479999999</v>
      </c>
      <c r="AZ416" s="33">
        <v>4782.1286490000002</v>
      </c>
      <c r="BA416" s="33">
        <v>5808.3365130000002</v>
      </c>
      <c r="BB416" s="33">
        <v>7717.0831410000001</v>
      </c>
      <c r="BC416" s="33">
        <v>6341.9646030000004</v>
      </c>
      <c r="BD416" s="33">
        <v>7840.7231030000003</v>
      </c>
      <c r="BE416" s="33">
        <v>9523.2817090000008</v>
      </c>
      <c r="BF416" s="33">
        <v>12652.84072</v>
      </c>
      <c r="BG416" s="33">
        <v>10398.21218</v>
      </c>
      <c r="BH416" s="33">
        <v>8458.1945930000002</v>
      </c>
      <c r="BI416" s="33">
        <v>10273.257809999999</v>
      </c>
      <c r="BJ416" s="33">
        <v>13649.275390000001</v>
      </c>
      <c r="BK416" s="33">
        <v>11217.090679999999</v>
      </c>
      <c r="BL416" s="33">
        <v>9575.644569</v>
      </c>
      <c r="BM416" s="33">
        <v>11630.503919999999</v>
      </c>
      <c r="BN416" s="33">
        <v>15452.542310000001</v>
      </c>
      <c r="BO416" s="33">
        <v>12699.030779999999</v>
      </c>
      <c r="BP416" s="33">
        <v>10534.59786</v>
      </c>
      <c r="BQ416" s="33">
        <v>12795.241169999999</v>
      </c>
      <c r="BR416" s="33">
        <v>17000.03774</v>
      </c>
      <c r="BS416" s="33">
        <v>13970.7757</v>
      </c>
      <c r="BT416" s="33">
        <v>12773.89597</v>
      </c>
      <c r="BU416" s="33">
        <v>15515.075360000001</v>
      </c>
      <c r="BV416" s="33">
        <v>20613.669030000001</v>
      </c>
      <c r="BW416" s="33">
        <v>16940.48864</v>
      </c>
      <c r="BX416" s="33">
        <v>12773.89597</v>
      </c>
      <c r="BY416" s="33">
        <v>15515.075360000001</v>
      </c>
      <c r="BZ416" s="33">
        <v>20613.669030000001</v>
      </c>
      <c r="CA416" s="33">
        <v>16940.48864</v>
      </c>
      <c r="CB416" s="33">
        <v>12773.89597</v>
      </c>
      <c r="CC416" s="33">
        <v>15515.075360000001</v>
      </c>
      <c r="CD416" s="33">
        <v>20613.669030000001</v>
      </c>
      <c r="CE416" s="33">
        <v>16940.48864</v>
      </c>
      <c r="CF416" s="33">
        <v>12773.89597</v>
      </c>
      <c r="CG416" s="33">
        <v>15515.075360000001</v>
      </c>
      <c r="CH416" s="33">
        <v>20613.669030000001</v>
      </c>
      <c r="CI416" s="33">
        <v>16940.48864</v>
      </c>
      <c r="CJ416" s="33">
        <v>12773.89597</v>
      </c>
      <c r="CK416" s="33">
        <v>15515.075360000001</v>
      </c>
      <c r="CL416" s="33">
        <v>20613.669030000001</v>
      </c>
      <c r="CM416" s="33">
        <v>16940.48864</v>
      </c>
      <c r="CN416" s="33">
        <v>12773.89597</v>
      </c>
      <c r="CO416" s="33">
        <v>15515.075360000001</v>
      </c>
      <c r="CP416" s="33">
        <v>20613.669030000001</v>
      </c>
      <c r="CQ416" s="33">
        <v>16940.48864</v>
      </c>
      <c r="CR416" s="33">
        <v>12773.89597</v>
      </c>
      <c r="CS416" s="33">
        <v>15515.075360000001</v>
      </c>
      <c r="CT416" s="33">
        <v>20613.669030000001</v>
      </c>
      <c r="CU416" s="33">
        <v>16940.48864</v>
      </c>
      <c r="CV416" s="33">
        <v>12773.89597</v>
      </c>
      <c r="CW416" s="33">
        <v>15515.075360000001</v>
      </c>
      <c r="CX416" s="33">
        <v>20613.669030000001</v>
      </c>
      <c r="CY416" s="33">
        <v>16940.48864</v>
      </c>
      <c r="CZ416" s="33">
        <v>12773.89597</v>
      </c>
      <c r="DA416" s="33">
        <v>15515.075360000001</v>
      </c>
      <c r="DB416" s="33">
        <v>20613.669030000001</v>
      </c>
      <c r="DC416" s="33">
        <v>16940.48864</v>
      </c>
      <c r="DD416" s="33">
        <v>12773.89597</v>
      </c>
      <c r="DE416" s="33">
        <v>15515.075360000001</v>
      </c>
      <c r="DF416" s="33">
        <v>20613.669030000001</v>
      </c>
      <c r="DG416" s="33">
        <v>16940.48864</v>
      </c>
      <c r="DH416" s="33">
        <v>12773.89597</v>
      </c>
      <c r="DI416" s="33">
        <v>15515.075360000001</v>
      </c>
      <c r="DJ416" s="33">
        <v>20613.669030000001</v>
      </c>
      <c r="DK416" s="33">
        <v>16940.48864</v>
      </c>
      <c r="DL416" s="33">
        <v>12773.89597</v>
      </c>
      <c r="DM416" s="33">
        <v>15515.075360000001</v>
      </c>
      <c r="DN416" s="33">
        <v>20613.669030000001</v>
      </c>
      <c r="DO416" s="33">
        <v>16940.48864</v>
      </c>
      <c r="DP416" s="33">
        <v>12773.89597</v>
      </c>
      <c r="DQ416" s="33">
        <v>15515.075360000001</v>
      </c>
      <c r="DR416" s="33">
        <v>20613.669030000001</v>
      </c>
      <c r="DS416" s="33">
        <v>16940.48864</v>
      </c>
      <c r="DT416" s="33">
        <v>12773.89597</v>
      </c>
      <c r="DU416" s="33">
        <v>15515.075360000001</v>
      </c>
      <c r="DV416" s="33">
        <v>20613.669030000001</v>
      </c>
      <c r="DW416" s="33">
        <v>16940.48864</v>
      </c>
      <c r="DX416" s="33">
        <v>12773.89597</v>
      </c>
      <c r="DY416" s="33">
        <v>15515.075360000001</v>
      </c>
      <c r="DZ416" s="33">
        <v>20613.669030000001</v>
      </c>
      <c r="EA416" s="33">
        <v>16940.48864</v>
      </c>
      <c r="EB416" s="33">
        <v>12773.89597</v>
      </c>
      <c r="EC416" s="33">
        <v>15515.075360000001</v>
      </c>
      <c r="ED416" s="33">
        <v>20613.669030000001</v>
      </c>
      <c r="EE416" s="33">
        <v>16940.48864</v>
      </c>
      <c r="EF416" s="33">
        <v>12773.89597</v>
      </c>
      <c r="EG416" s="33">
        <v>15515.075360000001</v>
      </c>
      <c r="EH416" s="33">
        <v>20613.669030000001</v>
      </c>
      <c r="EI416" s="33">
        <v>16940.48864</v>
      </c>
      <c r="EJ416" s="33">
        <v>12773.89597</v>
      </c>
      <c r="EK416" s="33">
        <v>15515.075360000001</v>
      </c>
      <c r="EL416" s="33">
        <v>20613.669030000001</v>
      </c>
      <c r="EM416" s="33">
        <v>16940.48864</v>
      </c>
      <c r="EN416" s="33">
        <v>12773.89597</v>
      </c>
      <c r="EO416" s="33">
        <v>15515.075360000001</v>
      </c>
      <c r="EP416" s="33">
        <v>20613.669030000001</v>
      </c>
      <c r="EQ416" s="33">
        <v>16940.48864</v>
      </c>
      <c r="ER416" s="33">
        <v>12773.89597</v>
      </c>
      <c r="ES416" s="33">
        <v>15515.075360000001</v>
      </c>
      <c r="ET416" s="33">
        <v>20613.669030000001</v>
      </c>
      <c r="EU416" s="33">
        <v>16940.48864</v>
      </c>
      <c r="EV416" s="33">
        <v>12773.89597</v>
      </c>
      <c r="EW416" s="33">
        <v>15515.075360000001</v>
      </c>
      <c r="EX416" s="33">
        <v>20613.669030000001</v>
      </c>
      <c r="EY416" s="33">
        <v>16940.48864</v>
      </c>
      <c r="EZ416" s="33">
        <v>12773.89597</v>
      </c>
      <c r="FA416" s="33">
        <v>15515.075360000001</v>
      </c>
      <c r="FB416" s="33">
        <v>20613.669030000001</v>
      </c>
      <c r="FC416" s="33">
        <v>16940.48864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968.54797770000005</v>
      </c>
      <c r="AS425" s="33">
        <v>1176.390891</v>
      </c>
      <c r="AT425" s="33">
        <v>1562.978711</v>
      </c>
      <c r="AU425" s="33">
        <v>1284.469206</v>
      </c>
      <c r="AV425" s="33">
        <v>3109.1787300000001</v>
      </c>
      <c r="AW425" s="33">
        <v>3776.384466</v>
      </c>
      <c r="AX425" s="33">
        <v>5017.3871339999996</v>
      </c>
      <c r="AY425" s="33">
        <v>4123.3314479999999</v>
      </c>
      <c r="AZ425" s="33">
        <v>4782.1286490000002</v>
      </c>
      <c r="BA425" s="33">
        <v>5808.3365130000002</v>
      </c>
      <c r="BB425" s="33">
        <v>7717.0831410000001</v>
      </c>
      <c r="BC425" s="33">
        <v>6341.9646030000004</v>
      </c>
      <c r="BD425" s="33">
        <v>7840.7231030000003</v>
      </c>
      <c r="BE425" s="33">
        <v>9523.2817090000008</v>
      </c>
      <c r="BF425" s="33">
        <v>12652.84072</v>
      </c>
      <c r="BG425" s="33">
        <v>10398.21218</v>
      </c>
      <c r="BH425" s="33">
        <v>8458.1945930000002</v>
      </c>
      <c r="BI425" s="33">
        <v>10273.257809999999</v>
      </c>
      <c r="BJ425" s="33">
        <v>13649.275390000001</v>
      </c>
      <c r="BK425" s="33">
        <v>11217.090679999999</v>
      </c>
      <c r="BL425" s="33">
        <v>9575.644569</v>
      </c>
      <c r="BM425" s="33">
        <v>11630.503919999999</v>
      </c>
      <c r="BN425" s="33">
        <v>15452.542310000001</v>
      </c>
      <c r="BO425" s="33">
        <v>12699.030779999999</v>
      </c>
      <c r="BP425" s="33">
        <v>10534.59786</v>
      </c>
      <c r="BQ425" s="33">
        <v>12795.241169999999</v>
      </c>
      <c r="BR425" s="33">
        <v>17000.03774</v>
      </c>
      <c r="BS425" s="33">
        <v>13970.7757</v>
      </c>
      <c r="BT425" s="33">
        <v>12773.89597</v>
      </c>
      <c r="BU425" s="33">
        <v>15515.075360000001</v>
      </c>
      <c r="BV425" s="33">
        <v>20613.669030000001</v>
      </c>
      <c r="BW425" s="33">
        <v>16940.48864</v>
      </c>
      <c r="BX425" s="33">
        <v>12773.89597</v>
      </c>
      <c r="BY425" s="33">
        <v>15515.075360000001</v>
      </c>
      <c r="BZ425" s="33">
        <v>20613.669030000001</v>
      </c>
      <c r="CA425" s="33">
        <v>16940.48864</v>
      </c>
      <c r="CB425" s="33">
        <v>12773.89597</v>
      </c>
      <c r="CC425" s="33">
        <v>15515.075360000001</v>
      </c>
      <c r="CD425" s="33">
        <v>20613.669030000001</v>
      </c>
      <c r="CE425" s="33">
        <v>16940.48864</v>
      </c>
      <c r="CF425" s="33">
        <v>12773.89597</v>
      </c>
      <c r="CG425" s="33">
        <v>15515.075360000001</v>
      </c>
      <c r="CH425" s="33">
        <v>20613.669030000001</v>
      </c>
      <c r="CI425" s="33">
        <v>16940.48864</v>
      </c>
      <c r="CJ425" s="33">
        <v>12773.89597</v>
      </c>
      <c r="CK425" s="33">
        <v>15515.075360000001</v>
      </c>
      <c r="CL425" s="33">
        <v>20613.669030000001</v>
      </c>
      <c r="CM425" s="33">
        <v>16940.48864</v>
      </c>
      <c r="CN425" s="33">
        <v>12773.89597</v>
      </c>
      <c r="CO425" s="33">
        <v>15515.075360000001</v>
      </c>
      <c r="CP425" s="33">
        <v>20613.669030000001</v>
      </c>
      <c r="CQ425" s="33">
        <v>16940.48864</v>
      </c>
      <c r="CR425" s="33">
        <v>12773.89597</v>
      </c>
      <c r="CS425" s="33">
        <v>15515.075360000001</v>
      </c>
      <c r="CT425" s="33">
        <v>20613.669030000001</v>
      </c>
      <c r="CU425" s="33">
        <v>16940.48864</v>
      </c>
      <c r="CV425" s="33">
        <v>12773.89597</v>
      </c>
      <c r="CW425" s="33">
        <v>15515.075360000001</v>
      </c>
      <c r="CX425" s="33">
        <v>20613.669030000001</v>
      </c>
      <c r="CY425" s="33">
        <v>16940.48864</v>
      </c>
      <c r="CZ425" s="33">
        <v>12773.89597</v>
      </c>
      <c r="DA425" s="33">
        <v>15515.075360000001</v>
      </c>
      <c r="DB425" s="33">
        <v>20613.669030000001</v>
      </c>
      <c r="DC425" s="33">
        <v>16940.48864</v>
      </c>
      <c r="DD425" s="33">
        <v>12773.89597</v>
      </c>
      <c r="DE425" s="33">
        <v>15515.075360000001</v>
      </c>
      <c r="DF425" s="33">
        <v>20613.669030000001</v>
      </c>
      <c r="DG425" s="33">
        <v>16940.48864</v>
      </c>
      <c r="DH425" s="33">
        <v>12773.89597</v>
      </c>
      <c r="DI425" s="33">
        <v>15515.075360000001</v>
      </c>
      <c r="DJ425" s="33">
        <v>20613.669030000001</v>
      </c>
      <c r="DK425" s="33">
        <v>16940.48864</v>
      </c>
      <c r="DL425" s="33">
        <v>12773.89597</v>
      </c>
      <c r="DM425" s="33">
        <v>15515.075360000001</v>
      </c>
      <c r="DN425" s="33">
        <v>20613.669030000001</v>
      </c>
      <c r="DO425" s="33">
        <v>16940.48864</v>
      </c>
      <c r="DP425" s="33">
        <v>12773.89597</v>
      </c>
      <c r="DQ425" s="33">
        <v>15515.075360000001</v>
      </c>
      <c r="DR425" s="33">
        <v>20613.669030000001</v>
      </c>
      <c r="DS425" s="33">
        <v>16940.48864</v>
      </c>
      <c r="DT425" s="33">
        <v>12773.89597</v>
      </c>
      <c r="DU425" s="33">
        <v>15515.075360000001</v>
      </c>
      <c r="DV425" s="33">
        <v>20613.669030000001</v>
      </c>
      <c r="DW425" s="33">
        <v>16940.48864</v>
      </c>
      <c r="DX425" s="33">
        <v>12773.89597</v>
      </c>
      <c r="DY425" s="33">
        <v>15515.075360000001</v>
      </c>
      <c r="DZ425" s="33">
        <v>20613.669030000001</v>
      </c>
      <c r="EA425" s="33">
        <v>16940.48864</v>
      </c>
      <c r="EB425" s="33">
        <v>12773.89597</v>
      </c>
      <c r="EC425" s="33">
        <v>15515.075360000001</v>
      </c>
      <c r="ED425" s="33">
        <v>20613.669030000001</v>
      </c>
      <c r="EE425" s="33">
        <v>16940.48864</v>
      </c>
      <c r="EF425" s="33">
        <v>12773.89597</v>
      </c>
      <c r="EG425" s="33">
        <v>15515.075360000001</v>
      </c>
      <c r="EH425" s="33">
        <v>20613.669030000001</v>
      </c>
      <c r="EI425" s="33">
        <v>16940.48864</v>
      </c>
      <c r="EJ425" s="33">
        <v>12773.89597</v>
      </c>
      <c r="EK425" s="33">
        <v>15515.075360000001</v>
      </c>
      <c r="EL425" s="33">
        <v>20613.669030000001</v>
      </c>
      <c r="EM425" s="33">
        <v>16940.48864</v>
      </c>
      <c r="EN425" s="33">
        <v>12773.89597</v>
      </c>
      <c r="EO425" s="33">
        <v>15515.075360000001</v>
      </c>
      <c r="EP425" s="33">
        <v>20613.669030000001</v>
      </c>
      <c r="EQ425" s="33">
        <v>16940.48864</v>
      </c>
      <c r="ER425" s="33">
        <v>12773.89597</v>
      </c>
      <c r="ES425" s="33">
        <v>15515.075360000001</v>
      </c>
      <c r="ET425" s="33">
        <v>20613.669030000001</v>
      </c>
      <c r="EU425" s="33">
        <v>16940.48864</v>
      </c>
      <c r="EV425" s="33">
        <v>12773.89597</v>
      </c>
      <c r="EW425" s="33">
        <v>15515.075360000001</v>
      </c>
      <c r="EX425" s="33">
        <v>20613.669030000001</v>
      </c>
      <c r="EY425" s="33">
        <v>16940.48864</v>
      </c>
      <c r="EZ425" s="33">
        <v>12773.89597</v>
      </c>
      <c r="FA425" s="33">
        <v>15515.075360000001</v>
      </c>
      <c r="FB425" s="33">
        <v>20613.669030000001</v>
      </c>
      <c r="FC425" s="33">
        <v>16940.48864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DD427" s="33">
        <v>365.54406080000001</v>
      </c>
      <c r="DE427" s="33">
        <v>361.59934070000003</v>
      </c>
      <c r="DF427" s="33">
        <v>441.808649</v>
      </c>
      <c r="DG427" s="33">
        <v>410.25088829999999</v>
      </c>
      <c r="DH427" s="33">
        <v>2521.0865229999999</v>
      </c>
      <c r="DI427" s="33">
        <v>2493.8805539999998</v>
      </c>
      <c r="DJ427" s="33">
        <v>3047.0686040000001</v>
      </c>
      <c r="DK427" s="33">
        <v>2829.420846</v>
      </c>
      <c r="DL427" s="33">
        <v>2521.0865229999999</v>
      </c>
      <c r="DM427" s="33">
        <v>2493.8805539999998</v>
      </c>
      <c r="DN427" s="33">
        <v>3047.0686040000001</v>
      </c>
      <c r="DO427" s="33">
        <v>2829.420846</v>
      </c>
      <c r="DP427" s="33">
        <v>2521.0865229999999</v>
      </c>
      <c r="DQ427" s="33">
        <v>2493.8805539999998</v>
      </c>
      <c r="DR427" s="33">
        <v>3047.0686040000001</v>
      </c>
      <c r="DS427" s="33">
        <v>2829.420846</v>
      </c>
      <c r="DT427" s="33">
        <v>2521.0865229999999</v>
      </c>
      <c r="DU427" s="33">
        <v>2493.8805539999998</v>
      </c>
      <c r="DV427" s="33">
        <v>3047.0686040000001</v>
      </c>
      <c r="DW427" s="33">
        <v>2829.420846</v>
      </c>
      <c r="DX427" s="33">
        <v>2521.0865229999999</v>
      </c>
      <c r="DY427" s="33">
        <v>2493.8805539999998</v>
      </c>
      <c r="DZ427" s="33">
        <v>3047.0686040000001</v>
      </c>
      <c r="EA427" s="33">
        <v>2829.420846</v>
      </c>
      <c r="EB427" s="33">
        <v>2521.0865229999999</v>
      </c>
      <c r="EC427" s="33">
        <v>2493.8805539999998</v>
      </c>
      <c r="ED427" s="33">
        <v>3047.0686040000001</v>
      </c>
      <c r="EE427" s="33">
        <v>2829.420846</v>
      </c>
      <c r="EF427" s="33">
        <v>2521.0865229999999</v>
      </c>
      <c r="EG427" s="33">
        <v>2493.8805539999998</v>
      </c>
      <c r="EH427" s="33">
        <v>3047.0686040000001</v>
      </c>
      <c r="EI427" s="33">
        <v>2829.420846</v>
      </c>
      <c r="EJ427" s="33">
        <v>2521.0865229999999</v>
      </c>
      <c r="EK427" s="33">
        <v>2493.8805539999998</v>
      </c>
      <c r="EL427" s="33">
        <v>3047.0686040000001</v>
      </c>
      <c r="EM427" s="33">
        <v>2829.420846</v>
      </c>
      <c r="EN427" s="33">
        <v>2521.0865229999999</v>
      </c>
      <c r="EO427" s="33">
        <v>2493.8805539999998</v>
      </c>
      <c r="EP427" s="33">
        <v>3047.0686040000001</v>
      </c>
      <c r="EQ427" s="33">
        <v>2829.420846</v>
      </c>
      <c r="ER427" s="33">
        <v>2521.0865229999999</v>
      </c>
      <c r="ES427" s="33">
        <v>2493.8805539999998</v>
      </c>
      <c r="ET427" s="33">
        <v>3047.0686040000001</v>
      </c>
      <c r="EU427" s="33">
        <v>2829.420846</v>
      </c>
      <c r="EV427" s="33">
        <v>2521.0865229999999</v>
      </c>
      <c r="EW427" s="33">
        <v>2493.8805539999998</v>
      </c>
      <c r="EX427" s="33">
        <v>3047.0686040000001</v>
      </c>
      <c r="EY427" s="33">
        <v>2829.420846</v>
      </c>
      <c r="EZ427" s="33">
        <v>2521.0865229999999</v>
      </c>
      <c r="FA427" s="33">
        <v>2493.8805539999998</v>
      </c>
      <c r="FB427" s="33">
        <v>3047.0686040000001</v>
      </c>
      <c r="FC427" s="33">
        <v>2829.420846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365.54406080000001</v>
      </c>
      <c r="DE437" s="33">
        <v>361.59934070000003</v>
      </c>
      <c r="DF437" s="33">
        <v>441.808649</v>
      </c>
      <c r="DG437" s="33">
        <v>410.25088829999999</v>
      </c>
      <c r="DH437" s="33">
        <v>2521.0865229999999</v>
      </c>
      <c r="DI437" s="33">
        <v>2493.8805539999998</v>
      </c>
      <c r="DJ437" s="33">
        <v>3047.0686040000001</v>
      </c>
      <c r="DK437" s="33">
        <v>2829.420846</v>
      </c>
      <c r="DL437" s="33">
        <v>2521.0865229999999</v>
      </c>
      <c r="DM437" s="33">
        <v>2493.8805539999998</v>
      </c>
      <c r="DN437" s="33">
        <v>3047.0686040000001</v>
      </c>
      <c r="DO437" s="33">
        <v>2829.420846</v>
      </c>
      <c r="DP437" s="33">
        <v>2521.0865229999999</v>
      </c>
      <c r="DQ437" s="33">
        <v>2493.8805539999998</v>
      </c>
      <c r="DR437" s="33">
        <v>3047.0686040000001</v>
      </c>
      <c r="DS437" s="33">
        <v>2829.420846</v>
      </c>
      <c r="DT437" s="33">
        <v>2521.0865229999999</v>
      </c>
      <c r="DU437" s="33">
        <v>2493.8805539999998</v>
      </c>
      <c r="DV437" s="33">
        <v>3047.0686040000001</v>
      </c>
      <c r="DW437" s="33">
        <v>2829.420846</v>
      </c>
      <c r="DX437" s="33">
        <v>2521.0865229999999</v>
      </c>
      <c r="DY437" s="33">
        <v>2493.8805539999998</v>
      </c>
      <c r="DZ437" s="33">
        <v>3047.0686040000001</v>
      </c>
      <c r="EA437" s="33">
        <v>2829.420846</v>
      </c>
      <c r="EB437" s="33">
        <v>2521.0865229999999</v>
      </c>
      <c r="EC437" s="33">
        <v>2493.8805539999998</v>
      </c>
      <c r="ED437" s="33">
        <v>3047.0686040000001</v>
      </c>
      <c r="EE437" s="33">
        <v>2829.420846</v>
      </c>
      <c r="EF437" s="33">
        <v>2521.0865229999999</v>
      </c>
      <c r="EG437" s="33">
        <v>2493.8805539999998</v>
      </c>
      <c r="EH437" s="33">
        <v>3047.0686040000001</v>
      </c>
      <c r="EI437" s="33">
        <v>2829.420846</v>
      </c>
      <c r="EJ437" s="33">
        <v>2521.0865229999999</v>
      </c>
      <c r="EK437" s="33">
        <v>2493.8805539999998</v>
      </c>
      <c r="EL437" s="33">
        <v>3047.0686040000001</v>
      </c>
      <c r="EM437" s="33">
        <v>2829.420846</v>
      </c>
      <c r="EN437" s="33">
        <v>2521.0865229999999</v>
      </c>
      <c r="EO437" s="33">
        <v>2493.8805539999998</v>
      </c>
      <c r="EP437" s="33">
        <v>3047.0686040000001</v>
      </c>
      <c r="EQ437" s="33">
        <v>2829.420846</v>
      </c>
      <c r="ER437" s="33">
        <v>2521.0865229999999</v>
      </c>
      <c r="ES437" s="33">
        <v>2493.8805539999998</v>
      </c>
      <c r="ET437" s="33">
        <v>3047.0686040000001</v>
      </c>
      <c r="EU437" s="33">
        <v>2829.420846</v>
      </c>
      <c r="EV437" s="33">
        <v>2521.0865229999999</v>
      </c>
      <c r="EW437" s="33">
        <v>2493.8805539999998</v>
      </c>
      <c r="EX437" s="33">
        <v>3047.0686040000001</v>
      </c>
      <c r="EY437" s="33">
        <v>2829.420846</v>
      </c>
      <c r="EZ437" s="33">
        <v>2521.0865229999999</v>
      </c>
      <c r="FA437" s="33">
        <v>2493.8805539999998</v>
      </c>
      <c r="FB437" s="33">
        <v>3047.0686040000001</v>
      </c>
      <c r="FC437" s="33">
        <v>2829.420846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1635.8442809999999</v>
      </c>
      <c r="BY440" s="33">
        <v>1986.883826</v>
      </c>
      <c r="BZ440" s="33">
        <v>2639.81738</v>
      </c>
      <c r="CA440" s="33">
        <v>2169.4243889999998</v>
      </c>
      <c r="CB440" s="33">
        <v>2730.4195770000001</v>
      </c>
      <c r="CC440" s="33">
        <v>3316.3465249999999</v>
      </c>
      <c r="CD440" s="33">
        <v>4406.1706469999999</v>
      </c>
      <c r="CE440" s="33">
        <v>3621.0285370000001</v>
      </c>
      <c r="CF440" s="33">
        <v>4525.0958259999998</v>
      </c>
      <c r="CG440" s="33">
        <v>5496.1464329999999</v>
      </c>
      <c r="CH440" s="33">
        <v>7302.300561</v>
      </c>
      <c r="CI440" s="33">
        <v>6001.092748</v>
      </c>
      <c r="CJ440" s="33">
        <v>6431.6521860000003</v>
      </c>
      <c r="CK440" s="33">
        <v>7811.835059</v>
      </c>
      <c r="CL440" s="33">
        <v>10378.975200000001</v>
      </c>
      <c r="CM440" s="33">
        <v>8529.5301519999994</v>
      </c>
      <c r="CN440" s="33">
        <v>8703.1150720000005</v>
      </c>
      <c r="CO440" s="33">
        <v>10570.73633</v>
      </c>
      <c r="CP440" s="33">
        <v>14044.51188</v>
      </c>
      <c r="CQ440" s="33">
        <v>11541.89939</v>
      </c>
      <c r="CR440" s="33">
        <v>10555.18383</v>
      </c>
      <c r="CS440" s="33">
        <v>12820.24473</v>
      </c>
      <c r="CT440" s="33">
        <v>17033.258020000001</v>
      </c>
      <c r="CU440" s="33">
        <v>13998.07641</v>
      </c>
      <c r="CV440" s="33">
        <v>12835.60255</v>
      </c>
      <c r="CW440" s="33">
        <v>15590.0237</v>
      </c>
      <c r="CX440" s="33">
        <v>20713.247029999999</v>
      </c>
      <c r="CY440" s="33">
        <v>17022.322690000001</v>
      </c>
      <c r="CZ440" s="33">
        <v>16662.562089999999</v>
      </c>
      <c r="DA440" s="33">
        <v>20238.21919</v>
      </c>
      <c r="DB440" s="33">
        <v>26888.9414</v>
      </c>
      <c r="DC440" s="33">
        <v>22097.560890000001</v>
      </c>
      <c r="DD440" s="33">
        <v>19250.013009999999</v>
      </c>
      <c r="DE440" s="33">
        <v>23380.917089999999</v>
      </c>
      <c r="DF440" s="33">
        <v>31064.398669999999</v>
      </c>
      <c r="DG440" s="33">
        <v>25528.987209999999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1635.8442809999999</v>
      </c>
      <c r="BY449" s="33">
        <v>1986.883826</v>
      </c>
      <c r="BZ449" s="33">
        <v>2639.81738</v>
      </c>
      <c r="CA449" s="33">
        <v>2169.4243889999998</v>
      </c>
      <c r="CB449" s="33">
        <v>2730.4195770000001</v>
      </c>
      <c r="CC449" s="33">
        <v>3316.3465249999999</v>
      </c>
      <c r="CD449" s="33">
        <v>4406.1706469999999</v>
      </c>
      <c r="CE449" s="33">
        <v>3621.0285370000001</v>
      </c>
      <c r="CF449" s="33">
        <v>4525.0958259999998</v>
      </c>
      <c r="CG449" s="33">
        <v>5496.1464329999999</v>
      </c>
      <c r="CH449" s="33">
        <v>7302.300561</v>
      </c>
      <c r="CI449" s="33">
        <v>6001.092748</v>
      </c>
      <c r="CJ449" s="33">
        <v>6431.6521860000003</v>
      </c>
      <c r="CK449" s="33">
        <v>7811.835059</v>
      </c>
      <c r="CL449" s="33">
        <v>10378.975200000001</v>
      </c>
      <c r="CM449" s="33">
        <v>8529.5301519999994</v>
      </c>
      <c r="CN449" s="33">
        <v>8703.1150720000005</v>
      </c>
      <c r="CO449" s="33">
        <v>10570.73633</v>
      </c>
      <c r="CP449" s="33">
        <v>14044.51188</v>
      </c>
      <c r="CQ449" s="33">
        <v>11541.89939</v>
      </c>
      <c r="CR449" s="33">
        <v>10555.18383</v>
      </c>
      <c r="CS449" s="33">
        <v>12820.24473</v>
      </c>
      <c r="CT449" s="33">
        <v>17033.258020000001</v>
      </c>
      <c r="CU449" s="33">
        <v>13998.07641</v>
      </c>
      <c r="CV449" s="33">
        <v>12835.60255</v>
      </c>
      <c r="CW449" s="33">
        <v>15590.0237</v>
      </c>
      <c r="CX449" s="33">
        <v>20713.247029999999</v>
      </c>
      <c r="CY449" s="33">
        <v>17022.322690000001</v>
      </c>
      <c r="CZ449" s="33">
        <v>16662.562089999999</v>
      </c>
      <c r="DA449" s="33">
        <v>20238.21919</v>
      </c>
      <c r="DB449" s="33">
        <v>26888.9414</v>
      </c>
      <c r="DC449" s="33">
        <v>22097.560890000001</v>
      </c>
      <c r="DD449" s="33">
        <v>19250.013009999999</v>
      </c>
      <c r="DE449" s="33">
        <v>23380.917089999999</v>
      </c>
      <c r="DF449" s="33">
        <v>31064.398669999999</v>
      </c>
      <c r="DG449" s="33">
        <v>25528.987209999999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4143.4893380000003</v>
      </c>
      <c r="DM464" s="33">
        <v>5032.6501399999997</v>
      </c>
      <c r="DN464" s="33">
        <v>6686.4892319999999</v>
      </c>
      <c r="DO464" s="33">
        <v>5495.0137580000001</v>
      </c>
      <c r="DP464" s="33">
        <v>5057.0233200000002</v>
      </c>
      <c r="DQ464" s="33">
        <v>6142.221458</v>
      </c>
      <c r="DR464" s="33">
        <v>8160.689993</v>
      </c>
      <c r="DS464" s="33">
        <v>6706.5244890000004</v>
      </c>
      <c r="DT464" s="33">
        <v>5891.510601</v>
      </c>
      <c r="DU464" s="33">
        <v>7155.7832619999999</v>
      </c>
      <c r="DV464" s="33">
        <v>9507.3304110000008</v>
      </c>
      <c r="DW464" s="33">
        <v>7813.2050449999997</v>
      </c>
      <c r="DX464" s="33">
        <v>7525.5074619999996</v>
      </c>
      <c r="DY464" s="33">
        <v>9140.4232260000008</v>
      </c>
      <c r="DZ464" s="33">
        <v>12144.16655</v>
      </c>
      <c r="EA464" s="33">
        <v>9980.1794239999999</v>
      </c>
      <c r="EB464" s="33">
        <v>9058.5494710000003</v>
      </c>
      <c r="EC464" s="33">
        <v>11002.44421</v>
      </c>
      <c r="ED464" s="33">
        <v>14618.08842</v>
      </c>
      <c r="EE464" s="33">
        <v>12013.269469999999</v>
      </c>
      <c r="EF464" s="33">
        <v>11036.786239999999</v>
      </c>
      <c r="EG464" s="33">
        <v>13405.195299999999</v>
      </c>
      <c r="EH464" s="33">
        <v>17810.436160000001</v>
      </c>
      <c r="EI464" s="33">
        <v>14636.76801</v>
      </c>
      <c r="EJ464" s="33">
        <v>12942.116410000001</v>
      </c>
      <c r="EK464" s="33">
        <v>15719.394609999999</v>
      </c>
      <c r="EL464" s="33">
        <v>20885.13206</v>
      </c>
      <c r="EM464" s="33">
        <v>17163.579280000002</v>
      </c>
      <c r="EN464" s="33">
        <v>14662.32854</v>
      </c>
      <c r="EO464" s="33">
        <v>17808.750970000001</v>
      </c>
      <c r="EP464" s="33">
        <v>23661.096689999998</v>
      </c>
      <c r="EQ464" s="33">
        <v>19444.890630000002</v>
      </c>
      <c r="ER464" s="33">
        <v>16533.894100000001</v>
      </c>
      <c r="ES464" s="33">
        <v>20081.940050000001</v>
      </c>
      <c r="ET464" s="33">
        <v>26681.305509999998</v>
      </c>
      <c r="EU464" s="33">
        <v>21926.923940000001</v>
      </c>
      <c r="EV464" s="33">
        <v>18339.624510000001</v>
      </c>
      <c r="EW464" s="33">
        <v>22275.166249999998</v>
      </c>
      <c r="EX464" s="33">
        <v>29595.27389</v>
      </c>
      <c r="EY464" s="33">
        <v>24321.647959999998</v>
      </c>
      <c r="EZ464" s="33">
        <v>18739.779699999999</v>
      </c>
      <c r="FA464" s="33">
        <v>22761.19166</v>
      </c>
      <c r="FB464" s="33">
        <v>30241.017889999999</v>
      </c>
      <c r="FC464" s="33">
        <v>24852.325870000001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4143.4893380000003</v>
      </c>
      <c r="DM473" s="33">
        <v>5032.6501399999997</v>
      </c>
      <c r="DN473" s="33">
        <v>6686.4892319999999</v>
      </c>
      <c r="DO473" s="33">
        <v>5495.0137580000001</v>
      </c>
      <c r="DP473" s="33">
        <v>5057.0233200000002</v>
      </c>
      <c r="DQ473" s="33">
        <v>6142.221458</v>
      </c>
      <c r="DR473" s="33">
        <v>8160.689993</v>
      </c>
      <c r="DS473" s="33">
        <v>6706.5244890000004</v>
      </c>
      <c r="DT473" s="33">
        <v>5891.510601</v>
      </c>
      <c r="DU473" s="33">
        <v>7155.7832619999999</v>
      </c>
      <c r="DV473" s="33">
        <v>9507.3304110000008</v>
      </c>
      <c r="DW473" s="33">
        <v>7813.2050449999997</v>
      </c>
      <c r="DX473" s="33">
        <v>7525.5074619999996</v>
      </c>
      <c r="DY473" s="33">
        <v>9140.4232260000008</v>
      </c>
      <c r="DZ473" s="33">
        <v>12144.16655</v>
      </c>
      <c r="EA473" s="33">
        <v>9980.1794239999999</v>
      </c>
      <c r="EB473" s="33">
        <v>9058.5494710000003</v>
      </c>
      <c r="EC473" s="33">
        <v>11002.44421</v>
      </c>
      <c r="ED473" s="33">
        <v>14618.08842</v>
      </c>
      <c r="EE473" s="33">
        <v>12013.269469999999</v>
      </c>
      <c r="EF473" s="33">
        <v>11036.786239999999</v>
      </c>
      <c r="EG473" s="33">
        <v>13405.195299999999</v>
      </c>
      <c r="EH473" s="33">
        <v>17810.436160000001</v>
      </c>
      <c r="EI473" s="33">
        <v>14636.76801</v>
      </c>
      <c r="EJ473" s="33">
        <v>12942.116410000001</v>
      </c>
      <c r="EK473" s="33">
        <v>15719.394609999999</v>
      </c>
      <c r="EL473" s="33">
        <v>20885.13206</v>
      </c>
      <c r="EM473" s="33">
        <v>17163.579280000002</v>
      </c>
      <c r="EN473" s="33">
        <v>14662.32854</v>
      </c>
      <c r="EO473" s="33">
        <v>17808.750970000001</v>
      </c>
      <c r="EP473" s="33">
        <v>23661.096689999998</v>
      </c>
      <c r="EQ473" s="33">
        <v>19444.890630000002</v>
      </c>
      <c r="ER473" s="33">
        <v>16533.894100000001</v>
      </c>
      <c r="ES473" s="33">
        <v>20081.940050000001</v>
      </c>
      <c r="ET473" s="33">
        <v>26681.305509999998</v>
      </c>
      <c r="EU473" s="33">
        <v>21926.923940000001</v>
      </c>
      <c r="EV473" s="33">
        <v>18339.624510000001</v>
      </c>
      <c r="EW473" s="33">
        <v>22275.166249999998</v>
      </c>
      <c r="EX473" s="33">
        <v>29595.27389</v>
      </c>
      <c r="EY473" s="33">
        <v>24321.647959999998</v>
      </c>
      <c r="EZ473" s="33">
        <v>18739.779699999999</v>
      </c>
      <c r="FA473" s="33">
        <v>22761.19166</v>
      </c>
      <c r="FB473" s="33">
        <v>30241.017889999999</v>
      </c>
      <c r="FC473" s="33">
        <v>24852.325870000001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D654" s="33">
        <v>621.34191390000001</v>
      </c>
      <c r="CE654" s="33">
        <v>1359.6216890000001</v>
      </c>
      <c r="CI654" s="33">
        <v>1359.6216890000001</v>
      </c>
      <c r="CJ654" s="33">
        <v>1321.194344</v>
      </c>
      <c r="CM654" s="33">
        <v>1359.6216890000001</v>
      </c>
      <c r="CN654" s="33">
        <v>414.05592799999999</v>
      </c>
      <c r="CQ654" s="33">
        <v>1861.7816150000001</v>
      </c>
      <c r="CR654" s="33">
        <v>1165.995629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621.34191390000001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1321.194344</v>
      </c>
      <c r="CK665" s="33">
        <v>0</v>
      </c>
      <c r="CL665" s="33">
        <v>0</v>
      </c>
      <c r="CM665" s="33">
        <v>1359.6216890000001</v>
      </c>
      <c r="CN665" s="33">
        <v>414.05592799999999</v>
      </c>
      <c r="CO665" s="33">
        <v>0</v>
      </c>
      <c r="CP665" s="33">
        <v>0</v>
      </c>
      <c r="CQ665" s="33">
        <v>1861.7816150000001</v>
      </c>
      <c r="CR665" s="33">
        <v>1165.995629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768</v>
      </c>
      <c r="C666" s="33" t="s">
        <v>36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2545.5275200000001</v>
      </c>
      <c r="CM666" s="33">
        <v>2126.2968420000002</v>
      </c>
      <c r="CQ666" s="33">
        <v>1275.858931</v>
      </c>
      <c r="CU666" s="33">
        <v>738.81915030000005</v>
      </c>
      <c r="CY666" s="33">
        <v>567.10047940000004</v>
      </c>
      <c r="DC666" s="33">
        <v>25.239154469999999</v>
      </c>
    </row>
    <row r="667" spans="2:159" x14ac:dyDescent="0.25">
      <c r="B667" s="33" t="s">
        <v>768</v>
      </c>
      <c r="C667" s="33" t="s">
        <v>37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768</v>
      </c>
      <c r="C668" s="33" t="s">
        <v>38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1141.489335</v>
      </c>
      <c r="BW668" s="33">
        <v>1008.95382</v>
      </c>
      <c r="CA668" s="33">
        <v>1005.520721</v>
      </c>
      <c r="CE668" s="33">
        <v>755.43481139999994</v>
      </c>
    </row>
    <row r="669" spans="2:159" x14ac:dyDescent="0.25">
      <c r="B669" s="33" t="s">
        <v>768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K669" s="33">
        <v>95.795633240000001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4260.5657110000002</v>
      </c>
      <c r="BT677" s="33">
        <v>0</v>
      </c>
      <c r="BU677" s="33">
        <v>0</v>
      </c>
      <c r="BV677" s="33">
        <v>0</v>
      </c>
      <c r="BW677" s="33">
        <v>4128.0301959999997</v>
      </c>
      <c r="BX677" s="33">
        <v>0</v>
      </c>
      <c r="BY677" s="33">
        <v>0</v>
      </c>
      <c r="BZ677" s="33">
        <v>0</v>
      </c>
      <c r="CA677" s="33">
        <v>4124.5970960000004</v>
      </c>
      <c r="CB677" s="33">
        <v>0</v>
      </c>
      <c r="CC677" s="33">
        <v>0</v>
      </c>
      <c r="CD677" s="33">
        <v>0</v>
      </c>
      <c r="CE677" s="33">
        <v>3874.5111870000001</v>
      </c>
      <c r="CF677" s="33">
        <v>0</v>
      </c>
      <c r="CG677" s="33">
        <v>0</v>
      </c>
      <c r="CH677" s="33">
        <v>0</v>
      </c>
      <c r="CI677" s="33">
        <v>2950.0978759999998</v>
      </c>
      <c r="CJ677" s="33">
        <v>0</v>
      </c>
      <c r="CK677" s="33">
        <v>0</v>
      </c>
      <c r="CL677" s="33">
        <v>0</v>
      </c>
      <c r="CM677" s="33">
        <v>2530.8671979999999</v>
      </c>
      <c r="CN677" s="33">
        <v>0</v>
      </c>
      <c r="CO677" s="33">
        <v>0</v>
      </c>
      <c r="CP677" s="33">
        <v>0</v>
      </c>
      <c r="CQ677" s="33">
        <v>1680.4292869999999</v>
      </c>
      <c r="CR677" s="33">
        <v>0</v>
      </c>
      <c r="CS677" s="33">
        <v>0</v>
      </c>
      <c r="CT677" s="33">
        <v>0</v>
      </c>
      <c r="CU677" s="33">
        <v>1143.389506</v>
      </c>
      <c r="CV677" s="33">
        <v>0</v>
      </c>
      <c r="CW677" s="33">
        <v>0</v>
      </c>
      <c r="CX677" s="33">
        <v>0</v>
      </c>
      <c r="CY677" s="33">
        <v>971.67083549999995</v>
      </c>
      <c r="CZ677" s="33">
        <v>0</v>
      </c>
      <c r="DA677" s="33">
        <v>0</v>
      </c>
      <c r="DB677" s="33">
        <v>0</v>
      </c>
      <c r="DC677" s="33">
        <v>429.80951060000001</v>
      </c>
      <c r="DD677" s="33">
        <v>0</v>
      </c>
      <c r="DE677" s="33">
        <v>0</v>
      </c>
      <c r="DF677" s="33">
        <v>0</v>
      </c>
      <c r="DG677" s="33">
        <v>235.92041839999999</v>
      </c>
      <c r="DH677" s="33">
        <v>0</v>
      </c>
      <c r="DI677" s="33">
        <v>0</v>
      </c>
      <c r="DJ677" s="33">
        <v>0</v>
      </c>
      <c r="DK677" s="33">
        <v>331.71605169999998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K678" s="33">
        <v>11.95118461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11.95118461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771</v>
      </c>
      <c r="C750" s="33" t="s">
        <v>36</v>
      </c>
    </row>
    <row r="751" spans="2:159" x14ac:dyDescent="0.25">
      <c r="B751" s="33" t="s">
        <v>771</v>
      </c>
      <c r="C751" s="33" t="s">
        <v>37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CZ751" s="33">
        <v>498.65502029999999</v>
      </c>
      <c r="DC751" s="33">
        <v>1326.460184</v>
      </c>
      <c r="DD751" s="33">
        <v>1045.173605</v>
      </c>
      <c r="DG751" s="33">
        <v>1515.9544960000001</v>
      </c>
      <c r="DH751" s="33">
        <v>1705.4488080000001</v>
      </c>
      <c r="DK751" s="33">
        <v>1705.4488080000001</v>
      </c>
      <c r="DL751" s="33">
        <v>277.3011467</v>
      </c>
      <c r="DO751" s="33">
        <v>1894.9431199999999</v>
      </c>
      <c r="DP751" s="33">
        <v>948.90016790000004</v>
      </c>
      <c r="DS751" s="33">
        <v>2084.4374320000002</v>
      </c>
      <c r="DT751" s="33">
        <v>1635.51928</v>
      </c>
      <c r="DW751" s="33">
        <v>2273.931744</v>
      </c>
      <c r="DX751" s="33">
        <v>1539.7019479999999</v>
      </c>
      <c r="EA751" s="33">
        <v>2463.4260559999998</v>
      </c>
      <c r="EB751" s="33">
        <v>2014.5079040000001</v>
      </c>
      <c r="EE751" s="33">
        <v>2409.6806660000002</v>
      </c>
      <c r="EF751" s="33">
        <v>2204.0022159999999</v>
      </c>
      <c r="EI751" s="33">
        <v>2344.0298189999999</v>
      </c>
      <c r="EJ751" s="33">
        <v>2393.4965280000001</v>
      </c>
      <c r="EM751" s="33">
        <v>2273.931744</v>
      </c>
      <c r="EN751" s="33">
        <v>2582.9908399999999</v>
      </c>
      <c r="EQ751" s="33">
        <v>1426.284482</v>
      </c>
      <c r="ER751" s="33">
        <v>2772.4851520000002</v>
      </c>
      <c r="EU751" s="33">
        <v>1376.023997</v>
      </c>
      <c r="EV751" s="33">
        <v>2772.4851520000002</v>
      </c>
      <c r="EY751" s="33">
        <v>568.482936</v>
      </c>
      <c r="EZ751" s="33">
        <v>3410.8976160000002</v>
      </c>
      <c r="FC751" s="33">
        <v>744.43578560000003</v>
      </c>
    </row>
    <row r="752" spans="2:159" x14ac:dyDescent="0.25">
      <c r="B752" s="33" t="s">
        <v>771</v>
      </c>
      <c r="C752" s="33" t="s">
        <v>38</v>
      </c>
    </row>
    <row r="753" spans="2:159" x14ac:dyDescent="0.25">
      <c r="B753" s="33" t="s">
        <v>771</v>
      </c>
      <c r="C753" s="33" t="s">
        <v>39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1185.286922</v>
      </c>
      <c r="EI753" s="33">
        <v>693.54918190000001</v>
      </c>
      <c r="EM753" s="33">
        <v>119.44671150000001</v>
      </c>
      <c r="EQ753" s="33">
        <v>491.7377396</v>
      </c>
      <c r="EY753" s="33">
        <v>103.20984989999999</v>
      </c>
      <c r="FC753" s="33">
        <v>693.54918190000001</v>
      </c>
    </row>
    <row r="754" spans="2:159" x14ac:dyDescent="0.25">
      <c r="B754" s="33" t="s">
        <v>771</v>
      </c>
      <c r="C754" s="33" t="s">
        <v>40</v>
      </c>
    </row>
    <row r="755" spans="2:159" x14ac:dyDescent="0.25">
      <c r="B755" s="33" t="s">
        <v>771</v>
      </c>
      <c r="C755" s="33" t="s">
        <v>41</v>
      </c>
    </row>
    <row r="756" spans="2:159" x14ac:dyDescent="0.25">
      <c r="B756" s="33" t="s">
        <v>771</v>
      </c>
      <c r="C756" s="33" t="s">
        <v>42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H756" s="33">
        <v>408.04431870000002</v>
      </c>
      <c r="DJ756" s="33">
        <v>87.920127859999994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X756" s="33">
        <v>78.220715220000002</v>
      </c>
      <c r="EY756" s="33">
        <v>926.62718570000004</v>
      </c>
      <c r="EZ756" s="33">
        <v>346.04565530000002</v>
      </c>
      <c r="FB756" s="33">
        <v>153.7477433</v>
      </c>
      <c r="FC756" s="33">
        <v>926.62718570000004</v>
      </c>
    </row>
    <row r="757" spans="2:159" x14ac:dyDescent="0.25">
      <c r="B757" s="33" t="s">
        <v>771</v>
      </c>
      <c r="C757" s="33" t="s">
        <v>43</v>
      </c>
    </row>
    <row r="758" spans="2:159" x14ac:dyDescent="0.25">
      <c r="B758" s="33" t="s">
        <v>771</v>
      </c>
      <c r="C758" s="33" t="s">
        <v>44</v>
      </c>
    </row>
    <row r="759" spans="2:159" x14ac:dyDescent="0.25">
      <c r="B759" s="33" t="s">
        <v>771</v>
      </c>
      <c r="C759" s="33" t="s">
        <v>45</v>
      </c>
    </row>
    <row r="760" spans="2:159" x14ac:dyDescent="0.25">
      <c r="B760" s="33" t="s">
        <v>771</v>
      </c>
      <c r="C760" s="33" t="s">
        <v>46</v>
      </c>
    </row>
    <row r="761" spans="2:159" x14ac:dyDescent="0.25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498.65502029999999</v>
      </c>
      <c r="DA761" s="33">
        <v>0</v>
      </c>
      <c r="DB761" s="33">
        <v>0</v>
      </c>
      <c r="DC761" s="33">
        <v>3438.3742910000001</v>
      </c>
      <c r="DD761" s="33">
        <v>1045.173605</v>
      </c>
      <c r="DE761" s="33">
        <v>0</v>
      </c>
      <c r="DF761" s="33">
        <v>0</v>
      </c>
      <c r="DG761" s="33">
        <v>3627.8686029999999</v>
      </c>
      <c r="DH761" s="33">
        <v>2113.4931270000002</v>
      </c>
      <c r="DI761" s="33">
        <v>0</v>
      </c>
      <c r="DJ761" s="33">
        <v>87.920127859999994</v>
      </c>
      <c r="DK761" s="33">
        <v>3817.3629150000002</v>
      </c>
      <c r="DL761" s="33">
        <v>277.3011467</v>
      </c>
      <c r="DM761" s="33">
        <v>0</v>
      </c>
      <c r="DN761" s="33">
        <v>0</v>
      </c>
      <c r="DO761" s="33">
        <v>4006.857227</v>
      </c>
      <c r="DP761" s="33">
        <v>948.90016790000004</v>
      </c>
      <c r="DQ761" s="33">
        <v>0</v>
      </c>
      <c r="DR761" s="33">
        <v>0</v>
      </c>
      <c r="DS761" s="33">
        <v>4202.0363690000004</v>
      </c>
      <c r="DT761" s="33">
        <v>1635.51928</v>
      </c>
      <c r="DU761" s="33">
        <v>0</v>
      </c>
      <c r="DV761" s="33">
        <v>0</v>
      </c>
      <c r="DW761" s="33">
        <v>4391.5306810000002</v>
      </c>
      <c r="DX761" s="33">
        <v>1539.7019479999999</v>
      </c>
      <c r="DY761" s="33">
        <v>0</v>
      </c>
      <c r="DZ761" s="33">
        <v>0</v>
      </c>
      <c r="EA761" s="33">
        <v>4581.024993</v>
      </c>
      <c r="EB761" s="33">
        <v>2014.5079040000001</v>
      </c>
      <c r="EC761" s="33">
        <v>0</v>
      </c>
      <c r="ED761" s="33">
        <v>0</v>
      </c>
      <c r="EE761" s="33">
        <v>4521.5947740000001</v>
      </c>
      <c r="EF761" s="33">
        <v>2204.0022159999999</v>
      </c>
      <c r="EG761" s="33">
        <v>0</v>
      </c>
      <c r="EH761" s="33">
        <v>0</v>
      </c>
      <c r="EI761" s="33">
        <v>3964.2061859999999</v>
      </c>
      <c r="EJ761" s="33">
        <v>2393.4965280000001</v>
      </c>
      <c r="EK761" s="33">
        <v>0</v>
      </c>
      <c r="EL761" s="33">
        <v>0</v>
      </c>
      <c r="EM761" s="33">
        <v>3320.0056410000002</v>
      </c>
      <c r="EN761" s="33">
        <v>2582.9908399999999</v>
      </c>
      <c r="EO761" s="33">
        <v>0</v>
      </c>
      <c r="EP761" s="33">
        <v>0</v>
      </c>
      <c r="EQ761" s="33">
        <v>2844.6494080000002</v>
      </c>
      <c r="ER761" s="33">
        <v>2772.4851520000002</v>
      </c>
      <c r="ES761" s="33">
        <v>0</v>
      </c>
      <c r="ET761" s="33">
        <v>0</v>
      </c>
      <c r="EU761" s="33">
        <v>2302.6511820000001</v>
      </c>
      <c r="EV761" s="33">
        <v>2772.4851520000002</v>
      </c>
      <c r="EW761" s="33">
        <v>0</v>
      </c>
      <c r="EX761" s="33">
        <v>78.220715220000002</v>
      </c>
      <c r="EY761" s="33">
        <v>1598.319972</v>
      </c>
      <c r="EZ761" s="33">
        <v>3756.9432710000001</v>
      </c>
      <c r="FA761" s="33">
        <v>0</v>
      </c>
      <c r="FB761" s="33">
        <v>153.7477433</v>
      </c>
      <c r="FC761" s="33">
        <v>2364.612153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64437.859170000003</v>
      </c>
      <c r="S762" s="33">
        <v>66440.042549999998</v>
      </c>
      <c r="T762" s="33">
        <v>68315.537580000004</v>
      </c>
      <c r="U762" s="33">
        <v>64242.568469999998</v>
      </c>
      <c r="V762" s="33">
        <v>64484.470130000002</v>
      </c>
      <c r="W762" s="33">
        <v>66486.229420000003</v>
      </c>
      <c r="X762" s="33">
        <v>69555.948180000007</v>
      </c>
      <c r="Y762" s="33">
        <v>65414.328650000003</v>
      </c>
      <c r="Z762" s="33">
        <v>65659.043260000006</v>
      </c>
      <c r="AA762" s="33">
        <v>67692.905960000004</v>
      </c>
      <c r="AB762" s="33">
        <v>70679.143389999997</v>
      </c>
      <c r="AC762" s="33">
        <v>66462.666620000004</v>
      </c>
      <c r="AD762" s="33">
        <v>66706.310360000003</v>
      </c>
      <c r="AE762" s="33">
        <v>68778.383459999997</v>
      </c>
      <c r="AF762" s="33">
        <v>75854.244860000006</v>
      </c>
      <c r="AG762" s="33">
        <v>71336.478610000006</v>
      </c>
      <c r="AH762" s="33">
        <v>71606.274820000006</v>
      </c>
      <c r="AI762" s="33">
        <v>73824.958480000001</v>
      </c>
      <c r="AJ762" s="33">
        <v>79651.312550000002</v>
      </c>
      <c r="AK762" s="33">
        <v>74921.983080000005</v>
      </c>
      <c r="AL762" s="33">
        <v>75213.342220000006</v>
      </c>
      <c r="AM762" s="33">
        <v>77536.344979999994</v>
      </c>
      <c r="AN762" s="33">
        <v>83543.561149999994</v>
      </c>
      <c r="AO762" s="33">
        <v>78603.968970000002</v>
      </c>
      <c r="AP762" s="33">
        <v>78918.594240000006</v>
      </c>
      <c r="AQ762" s="33">
        <v>81343.343800000002</v>
      </c>
      <c r="AR762" s="33">
        <v>86965.192030000006</v>
      </c>
      <c r="AS762" s="33">
        <v>81817.157439999995</v>
      </c>
      <c r="AT762" s="33">
        <v>82142.178320000006</v>
      </c>
      <c r="AU762" s="33">
        <v>84670.786760000003</v>
      </c>
      <c r="AV762" s="33">
        <v>90531.540470000007</v>
      </c>
      <c r="AW762" s="33">
        <v>85161.338050000006</v>
      </c>
      <c r="AX762" s="33">
        <v>85496.801170000006</v>
      </c>
      <c r="AY762" s="33">
        <v>88136.416310000001</v>
      </c>
      <c r="AZ762" s="33">
        <v>94135.40569</v>
      </c>
      <c r="BA762" s="33">
        <v>88541.116510000007</v>
      </c>
      <c r="BB762" s="33">
        <v>88888.798160000006</v>
      </c>
      <c r="BC762" s="33">
        <v>91640.137180000005</v>
      </c>
      <c r="BD762" s="33">
        <v>97866.641699999993</v>
      </c>
      <c r="BE762" s="33">
        <v>92036.271909999996</v>
      </c>
      <c r="BF762" s="33">
        <v>92394.946389999997</v>
      </c>
      <c r="BG762" s="33">
        <v>95265.38334</v>
      </c>
      <c r="BH762" s="33">
        <v>101071.2537</v>
      </c>
      <c r="BI762" s="33">
        <v>95046.297730000006</v>
      </c>
      <c r="BJ762" s="33">
        <v>95413.527029999997</v>
      </c>
      <c r="BK762" s="33">
        <v>98386.893389999997</v>
      </c>
      <c r="BL762" s="33">
        <v>104084.2779</v>
      </c>
      <c r="BM762" s="33">
        <v>97865.418919999996</v>
      </c>
      <c r="BN762" s="33">
        <v>98242.435440000001</v>
      </c>
      <c r="BO762" s="33">
        <v>101312.65330000001</v>
      </c>
      <c r="BP762" s="33">
        <v>107212.5576</v>
      </c>
      <c r="BQ762" s="33">
        <v>100791.2026</v>
      </c>
      <c r="BR762" s="33">
        <v>101179.2182</v>
      </c>
      <c r="BS762" s="33">
        <v>104349.3368</v>
      </c>
      <c r="BT762" s="33">
        <v>110429.5114</v>
      </c>
      <c r="BU762" s="33">
        <v>103802.3974</v>
      </c>
      <c r="BV762" s="33">
        <v>104202.8282</v>
      </c>
      <c r="BW762" s="33">
        <v>107473.7611</v>
      </c>
      <c r="BX762" s="33">
        <v>113747.8401</v>
      </c>
      <c r="BY762" s="33">
        <v>106913.52340000001</v>
      </c>
      <c r="BZ762" s="33">
        <v>107328.2015</v>
      </c>
      <c r="CA762" s="33">
        <v>110700.7585</v>
      </c>
      <c r="CB762" s="33">
        <v>117231.1841</v>
      </c>
      <c r="CC762" s="33">
        <v>110175.3118</v>
      </c>
      <c r="CD762" s="33">
        <v>110601.69160000001</v>
      </c>
      <c r="CE762" s="33">
        <v>114084.1587</v>
      </c>
      <c r="CF762" s="33">
        <v>120773.2259</v>
      </c>
      <c r="CG762" s="33">
        <v>113496.08229999999</v>
      </c>
      <c r="CH762" s="33">
        <v>113934.5255</v>
      </c>
      <c r="CI762" s="33">
        <v>117526.6058</v>
      </c>
      <c r="CJ762" s="33">
        <v>124311.97229999999</v>
      </c>
      <c r="CK762" s="33">
        <v>116817.68889999999</v>
      </c>
      <c r="CL762" s="33">
        <v>117268.8463</v>
      </c>
      <c r="CM762" s="33">
        <v>120968.5779</v>
      </c>
      <c r="CN762" s="33">
        <v>127965.1566</v>
      </c>
      <c r="CO762" s="33">
        <v>120238.9544</v>
      </c>
      <c r="CP762" s="33">
        <v>120702.52989999999</v>
      </c>
      <c r="CQ762" s="33">
        <v>124514.8122</v>
      </c>
      <c r="CR762" s="33">
        <v>131740.5337</v>
      </c>
      <c r="CS762" s="33">
        <v>123779.85490000001</v>
      </c>
      <c r="CT762" s="33">
        <v>124256.3316</v>
      </c>
      <c r="CU762" s="33">
        <v>128184.1581</v>
      </c>
      <c r="CV762" s="33">
        <v>135761.75159999999</v>
      </c>
      <c r="CW762" s="33">
        <v>127557.48880000001</v>
      </c>
      <c r="CX762" s="33">
        <v>128050.2458</v>
      </c>
      <c r="CY762" s="33">
        <v>132096.7507</v>
      </c>
      <c r="CZ762" s="33">
        <v>139735.0914</v>
      </c>
      <c r="DA762" s="33">
        <v>131282.59849999999</v>
      </c>
      <c r="DB762" s="33">
        <v>131788.47519999999</v>
      </c>
      <c r="DC762" s="33">
        <v>135958.02590000001</v>
      </c>
      <c r="DD762" s="33">
        <v>143746.78880000001</v>
      </c>
      <c r="DE762" s="33">
        <v>135029.4184</v>
      </c>
      <c r="DF762" s="33">
        <v>135549.67060000001</v>
      </c>
      <c r="DG762" s="33">
        <v>139850.76459999999</v>
      </c>
      <c r="DH762" s="33">
        <v>147605.6839</v>
      </c>
      <c r="DI762" s="33">
        <v>138631.15609999999</v>
      </c>
      <c r="DJ762" s="33">
        <v>139165.0111</v>
      </c>
      <c r="DK762" s="33">
        <v>143594.1495</v>
      </c>
      <c r="DL762" s="33">
        <v>151431.61410000001</v>
      </c>
      <c r="DM762" s="33">
        <v>142203.25529999999</v>
      </c>
      <c r="DN762" s="33">
        <v>142751.7499</v>
      </c>
      <c r="DO762" s="33">
        <v>147307.15549999999</v>
      </c>
      <c r="DP762" s="33">
        <v>154810.86600000001</v>
      </c>
      <c r="DQ762" s="33">
        <v>145355.62880000001</v>
      </c>
      <c r="DR762" s="33">
        <v>145917.0791</v>
      </c>
      <c r="DS762" s="33">
        <v>150585.05910000001</v>
      </c>
      <c r="DT762" s="33">
        <v>158200.9982</v>
      </c>
      <c r="DU762" s="33">
        <v>148516.4688</v>
      </c>
      <c r="DV762" s="33">
        <v>149090.03099999999</v>
      </c>
      <c r="DW762" s="33">
        <v>153872.06159999999</v>
      </c>
      <c r="DX762" s="33">
        <v>161604.41880000001</v>
      </c>
      <c r="DY762" s="33">
        <v>151688.07889999999</v>
      </c>
      <c r="DZ762" s="33">
        <v>152274.4418</v>
      </c>
      <c r="EA762" s="33">
        <v>157171.6287</v>
      </c>
      <c r="EB762" s="33">
        <v>165074.9669</v>
      </c>
      <c r="EC762" s="33">
        <v>154919.4221</v>
      </c>
      <c r="ED762" s="33">
        <v>155518.13630000001</v>
      </c>
      <c r="EE762" s="33">
        <v>160534.5986</v>
      </c>
      <c r="EF762" s="33">
        <v>168614.62719999999</v>
      </c>
      <c r="EG762" s="33">
        <v>158214.78649999999</v>
      </c>
      <c r="EH762" s="33">
        <v>158825.52420000001</v>
      </c>
      <c r="EI762" s="33">
        <v>163964.48879999999</v>
      </c>
      <c r="EJ762" s="33">
        <v>172178.07120000001</v>
      </c>
      <c r="EK762" s="33">
        <v>161531.04209999999</v>
      </c>
      <c r="EL762" s="33">
        <v>162153.3928</v>
      </c>
      <c r="EM762" s="33">
        <v>167417.07980000001</v>
      </c>
      <c r="EN762" s="33">
        <v>175710.14290000001</v>
      </c>
      <c r="EO762" s="33">
        <v>164814.71520000001</v>
      </c>
      <c r="EP762" s="33">
        <v>165449.19839999999</v>
      </c>
      <c r="EQ762" s="33">
        <v>170837.33319999999</v>
      </c>
      <c r="ER762" s="33">
        <v>179590.80989999999</v>
      </c>
      <c r="ES762" s="33">
        <v>168413.67180000001</v>
      </c>
      <c r="ET762" s="33">
        <v>169062.09039999999</v>
      </c>
      <c r="EU762" s="33">
        <v>174588.02059999999</v>
      </c>
      <c r="EV762" s="33">
        <v>183320.04569999999</v>
      </c>
      <c r="EW762" s="33">
        <v>171871.42230000001</v>
      </c>
      <c r="EX762" s="33">
        <v>172532.83420000001</v>
      </c>
      <c r="EY762" s="33">
        <v>178193.37770000001</v>
      </c>
      <c r="EZ762" s="33">
        <v>187005.18369999999</v>
      </c>
      <c r="FA762" s="33">
        <v>175289.53630000001</v>
      </c>
      <c r="FB762" s="33">
        <v>175963.8504</v>
      </c>
      <c r="FC762" s="33">
        <v>181757.72519999999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45075.379979999998</v>
      </c>
      <c r="F4" s="1">
        <f>PLANEL_GerMED_Trim_Resultado!S245</f>
        <v>44400.424729999999</v>
      </c>
      <c r="G4" s="1">
        <f>PLANEL_GerMED_Trim_Resultado!T245</f>
        <v>53943.864280000002</v>
      </c>
      <c r="H4" s="1">
        <f>PLANEL_GerMED_Trim_Resultado!U245</f>
        <v>45262.232649999998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54674.033730000003</v>
      </c>
      <c r="L4" s="1">
        <f>PLANEL_GerMED_Trim_Resultado!Y245</f>
        <v>46146.13508</v>
      </c>
      <c r="M4" s="1">
        <f>PLANEL_GerMED_Trim_Resultado!Z245</f>
        <v>43819.177649999998</v>
      </c>
      <c r="N4" s="1">
        <f>PLANEL_GerMED_Trim_Resultado!AA245</f>
        <v>45172.438040000001</v>
      </c>
      <c r="O4" s="1">
        <f>PLANEL_GerMED_Trim_Resultado!AB245</f>
        <v>53637.421289999998</v>
      </c>
      <c r="P4" s="1">
        <f>PLANEL_GerMED_Trim_Resultado!AC245</f>
        <v>44527.4974</v>
      </c>
      <c r="Q4" s="1">
        <f>PLANEL_GerMED_Trim_Resultado!AD245</f>
        <v>41235.465279999997</v>
      </c>
      <c r="R4" s="1">
        <f>PLANEL_GerMED_Trim_Resultado!AE245</f>
        <v>46785.498870000003</v>
      </c>
      <c r="S4" s="1">
        <f>PLANEL_GerMED_Trim_Resultado!AF245</f>
        <v>57788.35901</v>
      </c>
      <c r="T4" s="1">
        <f>PLANEL_GerMED_Trim_Resultado!AG245</f>
        <v>48483.012990000003</v>
      </c>
      <c r="U4" s="1">
        <f>PLANEL_GerMED_Trim_Resultado!AH245</f>
        <v>45000.228060000001</v>
      </c>
      <c r="V4" s="1">
        <f>PLANEL_GerMED_Trim_Resultado!AI245</f>
        <v>48426.768210000002</v>
      </c>
      <c r="W4" s="1">
        <f>PLANEL_GerMED_Trim_Resultado!AJ245</f>
        <v>60804.184710000001</v>
      </c>
      <c r="X4" s="1">
        <f>PLANEL_GerMED_Trim_Resultado!AK245</f>
        <v>51052.256200000003</v>
      </c>
      <c r="Y4" s="1">
        <f>PLANEL_GerMED_Trim_Resultado!AL245</f>
        <v>47794.992200000001</v>
      </c>
      <c r="Z4" s="1">
        <f>PLANEL_GerMED_Trim_Resultado!AM245</f>
        <v>50290.599589999998</v>
      </c>
      <c r="AA4" s="1">
        <f>PLANEL_GerMED_Trim_Resultado!AN245</f>
        <v>64681.050860000003</v>
      </c>
      <c r="AB4" s="1">
        <f>PLANEL_GerMED_Trim_Resultado!AO245</f>
        <v>54650.57475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67477.491089999996</v>
      </c>
      <c r="AF4" s="1">
        <f>PLANEL_GerMED_Trim_Resultado!AS245</f>
        <v>56727.420299999998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68848.160430000004</v>
      </c>
      <c r="AJ4" s="1">
        <f>PLANEL_GerMED_Trim_Resultado!AW245</f>
        <v>56448.288200000003</v>
      </c>
      <c r="AK4" s="1">
        <f>PLANEL_GerMED_Trim_Resultado!AX245</f>
        <v>50713.127229999998</v>
      </c>
      <c r="AL4" s="1">
        <f>PLANEL_GerMED_Trim_Resultado!AY245</f>
        <v>50546.707119999999</v>
      </c>
      <c r="AM4" s="1">
        <f>PLANEL_GerMED_Trim_Resultado!AZ245</f>
        <v>68660.418239999999</v>
      </c>
      <c r="AN4" s="1">
        <f>PLANEL_GerMED_Trim_Resultado!BA245</f>
        <v>57505.370439999999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70538.968380000006</v>
      </c>
      <c r="AR4" s="1">
        <f>PLANEL_GerMED_Trim_Resultado!BE245</f>
        <v>57840.709949999997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71942.065159999998</v>
      </c>
      <c r="AV4" s="1">
        <f>PLANEL_GerMED_Trim_Resultado!BI245</f>
        <v>59048.923999999999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73912.053459999996</v>
      </c>
      <c r="AZ4" s="1">
        <f>PLANEL_GerMED_Trim_Resultado!BM245</f>
        <v>60592.266600000003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76017.786569999997</v>
      </c>
      <c r="BD4" s="1">
        <f>PLANEL_GerMED_Trim_Resultado!BQ245</f>
        <v>62407.179340000002</v>
      </c>
      <c r="BE4" s="1">
        <f>PLANEL_GerMED_Trim_Resultado!BR245</f>
        <v>53391.39733</v>
      </c>
      <c r="BF4" s="1">
        <f>PLANEL_GerMED_Trim_Resultado!BS245</f>
        <v>53486.292840000002</v>
      </c>
      <c r="BG4" s="1">
        <f>PLANEL_GerMED_Trim_Resultado!BT245</f>
        <v>77724.30816</v>
      </c>
      <c r="BH4" s="1">
        <f>PLANEL_GerMED_Trim_Resultado!BU245</f>
        <v>63595.523309999997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77724.30816</v>
      </c>
      <c r="BL4" s="1">
        <f>PLANEL_GerMED_Trim_Resultado!BY245</f>
        <v>64457.049290000003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79655.52291</v>
      </c>
      <c r="BP4" s="1">
        <f>PLANEL_GerMED_Trim_Resultado!CC245</f>
        <v>65285.555399999997</v>
      </c>
      <c r="BQ4" s="1">
        <f>PLANEL_GerMED_Trim_Resultado!CD245</f>
        <v>54865.58051</v>
      </c>
      <c r="BR4" s="1">
        <f>PLANEL_GerMED_Trim_Resultado!CE245</f>
        <v>55444.877939999998</v>
      </c>
      <c r="BS4" s="1">
        <f>PLANEL_GerMED_Trim_Resultado!CF245</f>
        <v>79655.52291</v>
      </c>
      <c r="BT4" s="1">
        <f>PLANEL_GerMED_Trim_Resultado!CG245</f>
        <v>67763.936849999998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65843.978640000001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68118.611409999998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69190.733940000006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67632.634409999999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68321.603430000003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68794.129509999999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79679.858890000003</v>
      </c>
      <c r="CV4" s="1">
        <f>PLANEL_GerMED_Trim_Resultado!DI245</f>
        <v>70227.063089999996</v>
      </c>
      <c r="CW4" s="1">
        <f>PLANEL_GerMED_Trim_Resultado!DJ245</f>
        <v>54879.519460000003</v>
      </c>
      <c r="CX4" s="1">
        <f>PLANEL_GerMED_Trim_Resultado!DK245</f>
        <v>55460.832920000001</v>
      </c>
      <c r="CY4" s="68">
        <f>PLANEL_GerMED_Trim_Resultado!DL245</f>
        <v>79679.858890000003</v>
      </c>
      <c r="CZ4" s="68">
        <f>PLANEL_GerMED_Trim_Resultado!DM245</f>
        <v>68019.431719999993</v>
      </c>
      <c r="DA4" s="68">
        <f>PLANEL_GerMED_Trim_Resultado!DN245</f>
        <v>52469.027849999999</v>
      </c>
      <c r="DB4" s="68">
        <f>PLANEL_GerMED_Trim_Resultado!DO245</f>
        <v>55460.832920000001</v>
      </c>
      <c r="DC4" s="1">
        <f>PLANEL_GerMED_Trim_Resultado!DP245</f>
        <v>79679.858890000003</v>
      </c>
      <c r="DD4" s="1">
        <f>PLANEL_GerMED_Trim_Resultado!DQ245</f>
        <v>69618.371629999994</v>
      </c>
      <c r="DE4" s="1">
        <f>PLANEL_GerMED_Trim_Resultado!DR245</f>
        <v>53672.334320000002</v>
      </c>
      <c r="DF4" s="1">
        <f>PLANEL_GerMED_Trim_Resultado!DS245</f>
        <v>55460.832920000001</v>
      </c>
      <c r="DG4" s="1">
        <f>PLANEL_GerMED_Trim_Resultado!DT245</f>
        <v>79679.858890000003</v>
      </c>
      <c r="DH4" s="1">
        <f>PLANEL_GerMED_Trim_Resultado!DU245</f>
        <v>70504.102509999997</v>
      </c>
      <c r="DI4" s="1">
        <f>PLANEL_GerMED_Trim_Resultado!DV245</f>
        <v>54217.455580000002</v>
      </c>
      <c r="DJ4" s="1">
        <f>PLANEL_GerMED_Trim_Resultado!DW245</f>
        <v>55460.832920000001</v>
      </c>
      <c r="DK4" s="1">
        <f>PLANEL_GerMED_Trim_Resultado!DX245</f>
        <v>79679.858890000003</v>
      </c>
      <c r="DL4" s="1">
        <f>PLANEL_GerMED_Trim_Resultado!DY245</f>
        <v>70520.653890000001</v>
      </c>
      <c r="DM4" s="1">
        <f>PLANEL_GerMED_Trim_Resultado!DZ245</f>
        <v>53741.055809999998</v>
      </c>
      <c r="DN4" s="1">
        <f>PLANEL_GerMED_Trim_Resultado!EA245</f>
        <v>55460.832920000001</v>
      </c>
      <c r="DO4" s="1">
        <f>PLANEL_GerMED_Trim_Resultado!EB245</f>
        <v>79679.858890000003</v>
      </c>
      <c r="DP4" s="1">
        <f>PLANEL_GerMED_Trim_Resultado!EC245</f>
        <v>70520.653890000001</v>
      </c>
      <c r="DQ4" s="1">
        <f>PLANEL_GerMED_Trim_Resultado!ED245</f>
        <v>53364.342700000001</v>
      </c>
      <c r="DR4" s="1">
        <f>PLANEL_GerMED_Trim_Resultado!EE245</f>
        <v>55460.832920000001</v>
      </c>
      <c r="DS4" s="1">
        <f>PLANEL_GerMED_Trim_Resultado!EF245</f>
        <v>79679.858890000003</v>
      </c>
      <c r="DT4" s="1">
        <f>PLANEL_GerMED_Trim_Resultado!EG245</f>
        <v>70520.653890000001</v>
      </c>
      <c r="DU4" s="1">
        <f>PLANEL_GerMED_Trim_Resultado!EH245</f>
        <v>52614.80762</v>
      </c>
      <c r="DV4" s="1">
        <f>PLANEL_GerMED_Trim_Resultado!EI245</f>
        <v>55460.832920000001</v>
      </c>
      <c r="DW4" s="1">
        <f>PLANEL_GerMED_Trim_Resultado!EJ245</f>
        <v>79679.858890000003</v>
      </c>
      <c r="DX4" s="1">
        <f>PLANEL_GerMED_Trim_Resultado!EK245</f>
        <v>70520.653890000001</v>
      </c>
      <c r="DY4" s="1">
        <f>PLANEL_GerMED_Trim_Resultado!EL245</f>
        <v>51762.8393</v>
      </c>
      <c r="DZ4" s="1">
        <f>PLANEL_GerMED_Trim_Resultado!EM245</f>
        <v>55460.832920000001</v>
      </c>
      <c r="EA4" s="1">
        <f>PLANEL_GerMED_Trim_Resultado!EN245</f>
        <v>79679.858890000003</v>
      </c>
      <c r="EB4" s="1">
        <f>PLANEL_GerMED_Trim_Resultado!EO245</f>
        <v>70520.653890000001</v>
      </c>
      <c r="EC4" s="1">
        <f>PLANEL_GerMED_Trim_Resultado!EP245</f>
        <v>51116.671289999998</v>
      </c>
      <c r="ED4" s="1">
        <f>PLANEL_GerMED_Trim_Resultado!EQ245</f>
        <v>55460.832920000001</v>
      </c>
      <c r="EE4" s="1">
        <f>PLANEL_GerMED_Trim_Resultado!ER245</f>
        <v>79679.858890000003</v>
      </c>
      <c r="EF4" s="1">
        <f>PLANEL_GerMED_Trim_Resultado!ES245</f>
        <v>70520.653890000001</v>
      </c>
      <c r="EG4" s="1">
        <f>PLANEL_GerMED_Trim_Resultado!ET245</f>
        <v>50414.39759</v>
      </c>
      <c r="EH4" s="1">
        <f>PLANEL_GerMED_Trim_Resultado!EU245</f>
        <v>55460.832920000001</v>
      </c>
      <c r="EI4" s="1">
        <f>PLANEL_GerMED_Trim_Resultado!EV245</f>
        <v>79679.858890000003</v>
      </c>
      <c r="EJ4" s="1">
        <f>PLANEL_GerMED_Trim_Resultado!EW245</f>
        <v>70520.653890000001</v>
      </c>
      <c r="EK4" s="1">
        <f>PLANEL_GerMED_Trim_Resultado!EX245</f>
        <v>48990.136140000002</v>
      </c>
      <c r="EL4" s="1">
        <f>PLANEL_GerMED_Trim_Resultado!EY245</f>
        <v>55460.832920000001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49006.659740000003</v>
      </c>
      <c r="EP4" s="1">
        <f>PLANEL_GerMED_Trim_Resultado!FC245</f>
        <v>55500.074719999997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2428.3310139999999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3236.9096989999998</v>
      </c>
      <c r="Q5" s="1">
        <f>PLANEL_GerMED_Trim_Resultado!AD257</f>
        <v>2747.0047690000001</v>
      </c>
      <c r="R5" s="1">
        <f>PLANEL_GerMED_Trim_Resultado!AE257</f>
        <v>3011.9002829999999</v>
      </c>
      <c r="S5" s="1">
        <f>PLANEL_GerMED_Trim_Resultado!AF257</f>
        <v>3577.1675919999998</v>
      </c>
      <c r="T5" s="1">
        <f>PLANEL_GerMED_Trim_Resultado!AG257</f>
        <v>3259.7886309999999</v>
      </c>
      <c r="U5" s="1">
        <f>PLANEL_GerMED_Trim_Resultado!AH257</f>
        <v>2869.4556349999998</v>
      </c>
      <c r="V5" s="1">
        <f>PLANEL_GerMED_Trim_Resultado!AI257</f>
        <v>3184.5163849999999</v>
      </c>
      <c r="W5" s="1">
        <f>PLANEL_GerMED_Trim_Resultado!AJ257</f>
        <v>3723.4254729999998</v>
      </c>
      <c r="X5" s="1">
        <f>PLANEL_GerMED_Trim_Resultado!AK257</f>
        <v>3405.1527120000001</v>
      </c>
      <c r="Y5" s="1">
        <f>PLANEL_GerMED_Trim_Resultado!AL257</f>
        <v>2931.5514039999998</v>
      </c>
      <c r="Z5" s="1">
        <f>PLANEL_GerMED_Trim_Resultado!AM257</f>
        <v>3314.0706719999998</v>
      </c>
      <c r="AA5" s="1">
        <f>PLANEL_GerMED_Trim_Resultado!AN257</f>
        <v>3719.6660419999998</v>
      </c>
      <c r="AB5" s="1">
        <f>PLANEL_GerMED_Trim_Resultado!AO257</f>
        <v>3499.6446959999998</v>
      </c>
      <c r="AC5" s="1">
        <f>PLANEL_GerMED_Trim_Resultado!AP257</f>
        <v>2992.3819739999999</v>
      </c>
      <c r="AD5" s="1">
        <f>PLANEL_GerMED_Trim_Resultado!AQ257</f>
        <v>3314.0706719999998</v>
      </c>
      <c r="AE5" s="1">
        <f>PLANEL_GerMED_Trim_Resultado!AR257</f>
        <v>3721.7192420000001</v>
      </c>
      <c r="AF5" s="1">
        <f>PLANEL_GerMED_Trim_Resultado!AS257</f>
        <v>3406.687962</v>
      </c>
      <c r="AG5" s="1">
        <f>PLANEL_GerMED_Trim_Resultado!AT257</f>
        <v>2992.3819739999999</v>
      </c>
      <c r="AH5" s="1">
        <f>PLANEL_GerMED_Trim_Resultado!AU257</f>
        <v>3314.0706719999998</v>
      </c>
      <c r="AI5" s="1">
        <f>PLANEL_GerMED_Trim_Resultado!AV257</f>
        <v>3784.6064620000002</v>
      </c>
      <c r="AJ5" s="1">
        <f>PLANEL_GerMED_Trim_Resultado!AW257</f>
        <v>4502.8059800000001</v>
      </c>
      <c r="AK5" s="1">
        <f>PLANEL_GerMED_Trim_Resultado!AX257</f>
        <v>3744.6890250000001</v>
      </c>
      <c r="AL5" s="1">
        <f>PLANEL_GerMED_Trim_Resultado!AY257</f>
        <v>4220.7000280000002</v>
      </c>
      <c r="AM5" s="1">
        <f>PLANEL_GerMED_Trim_Resultado!AZ257</f>
        <v>6181.8333359999997</v>
      </c>
      <c r="AN5" s="1">
        <f>PLANEL_GerMED_Trim_Resultado!BA257</f>
        <v>5275.4768439999998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6464.4195589999999</v>
      </c>
      <c r="AR5" s="1">
        <f>PLANEL_GerMED_Trim_Resultado!BE257</f>
        <v>6071.0359280000002</v>
      </c>
      <c r="AS5" s="1">
        <f>PLANEL_GerMED_Trim_Resultado!BF257</f>
        <v>4693.1903609999999</v>
      </c>
      <c r="AT5" s="1">
        <f>PLANEL_GerMED_Trim_Resultado!BG257</f>
        <v>5363.7694110000002</v>
      </c>
      <c r="AU5" s="1">
        <f>PLANEL_GerMED_Trim_Resultado!BH257</f>
        <v>6464.194109</v>
      </c>
      <c r="AV5" s="1">
        <f>PLANEL_GerMED_Trim_Resultado!BI257</f>
        <v>5971.0403839999999</v>
      </c>
      <c r="AW5" s="1">
        <f>PLANEL_GerMED_Trim_Resultado!BJ257</f>
        <v>4693.1903609999999</v>
      </c>
      <c r="AX5" s="1">
        <f>PLANEL_GerMED_Trim_Resultado!BK257</f>
        <v>5363.7694110000002</v>
      </c>
      <c r="AY5" s="1">
        <f>PLANEL_GerMED_Trim_Resultado!BL257</f>
        <v>6464.4195589999999</v>
      </c>
      <c r="AZ5" s="1">
        <f>PLANEL_GerMED_Trim_Resultado!BM257</f>
        <v>6069.2321480000001</v>
      </c>
      <c r="BA5" s="1">
        <f>PLANEL_GerMED_Trim_Resultado!BN257</f>
        <v>4693.1903609999999</v>
      </c>
      <c r="BB5" s="1">
        <f>PLANEL_GerMED_Trim_Resultado!BO257</f>
        <v>5363.7694110000002</v>
      </c>
      <c r="BC5" s="1">
        <f>PLANEL_GerMED_Trim_Resultado!BP257</f>
        <v>6464.4195589999999</v>
      </c>
      <c r="BD5" s="1">
        <f>PLANEL_GerMED_Trim_Resultado!BQ257</f>
        <v>5970.3508540000003</v>
      </c>
      <c r="BE5" s="1">
        <f>PLANEL_GerMED_Trim_Resultado!BR257</f>
        <v>4693.1903609999999</v>
      </c>
      <c r="BF5" s="1">
        <f>PLANEL_GerMED_Trim_Resultado!BS257</f>
        <v>5363.7694110000002</v>
      </c>
      <c r="BG5" s="1">
        <f>PLANEL_GerMED_Trim_Resultado!BT257</f>
        <v>6464.4195589999999</v>
      </c>
      <c r="BH5" s="1">
        <f>PLANEL_GerMED_Trim_Resultado!BU257</f>
        <v>5968.0568430000003</v>
      </c>
      <c r="BI5" s="1">
        <f>PLANEL_GerMED_Trim_Resultado!BV257</f>
        <v>4693.1903609999999</v>
      </c>
      <c r="BJ5" s="1">
        <f>PLANEL_GerMED_Trim_Resultado!BW257</f>
        <v>5363.7694110000002</v>
      </c>
      <c r="BK5" s="1">
        <f>PLANEL_GerMED_Trim_Resultado!BX257</f>
        <v>6464.4195589999999</v>
      </c>
      <c r="BL5" s="1">
        <f>PLANEL_GerMED_Trim_Resultado!BY257</f>
        <v>5057.796069</v>
      </c>
      <c r="BM5" s="1">
        <f>PLANEL_GerMED_Trim_Resultado!BZ257</f>
        <v>4693.1903609999999</v>
      </c>
      <c r="BN5" s="1">
        <f>PLANEL_GerMED_Trim_Resultado!CA257</f>
        <v>5363.7694110000002</v>
      </c>
      <c r="BO5" s="1">
        <f>PLANEL_GerMED_Trim_Resultado!CB257</f>
        <v>6464.4195589999999</v>
      </c>
      <c r="BP5" s="1">
        <f>PLANEL_GerMED_Trim_Resultado!CC257</f>
        <v>6061.4982790000004</v>
      </c>
      <c r="BQ5" s="1">
        <f>PLANEL_GerMED_Trim_Resultado!CD257</f>
        <v>4693.1903609999999</v>
      </c>
      <c r="BR5" s="1">
        <f>PLANEL_GerMED_Trim_Resultado!CE257</f>
        <v>5363.7694110000002</v>
      </c>
      <c r="BS5" s="1">
        <f>PLANEL_GerMED_Trim_Resultado!CF257</f>
        <v>6464.4195589999999</v>
      </c>
      <c r="BT5" s="1">
        <f>PLANEL_GerMED_Trim_Resultado!CG257</f>
        <v>3594.592247</v>
      </c>
      <c r="BU5" s="1">
        <f>PLANEL_GerMED_Trim_Resultado!CH257</f>
        <v>4693.1903609999999</v>
      </c>
      <c r="BV5" s="1">
        <f>PLANEL_GerMED_Trim_Resultado!CI257</f>
        <v>5363.7694110000002</v>
      </c>
      <c r="BW5" s="1">
        <f>PLANEL_GerMED_Trim_Resultado!CJ257</f>
        <v>6464.4195589999999</v>
      </c>
      <c r="BX5" s="1">
        <f>PLANEL_GerMED_Trim_Resultado!CK257</f>
        <v>6020.5918149999998</v>
      </c>
      <c r="BY5" s="1">
        <f>PLANEL_GerMED_Trim_Resultado!CL257</f>
        <v>4693.1903609999999</v>
      </c>
      <c r="BZ5" s="1">
        <f>PLANEL_GerMED_Trim_Resultado!CM257</f>
        <v>5363.7694110000002</v>
      </c>
      <c r="CA5" s="1">
        <f>PLANEL_GerMED_Trim_Resultado!CN257</f>
        <v>6464.4195589999999</v>
      </c>
      <c r="CB5" s="1">
        <f>PLANEL_GerMED_Trim_Resultado!CO257</f>
        <v>4279.0122389999997</v>
      </c>
      <c r="CC5" s="1">
        <f>PLANEL_GerMED_Trim_Resultado!CP257</f>
        <v>4693.1903609999999</v>
      </c>
      <c r="CD5" s="1">
        <f>PLANEL_GerMED_Trim_Resultado!CQ257</f>
        <v>5363.7694110000002</v>
      </c>
      <c r="CE5" s="1">
        <f>PLANEL_GerMED_Trim_Resultado!CR257</f>
        <v>6464.4195589999999</v>
      </c>
      <c r="CF5" s="1">
        <f>PLANEL_GerMED_Trim_Resultado!CS257</f>
        <v>3594.592247</v>
      </c>
      <c r="CG5" s="1">
        <f>PLANEL_GerMED_Trim_Resultado!CT257</f>
        <v>4693.1903609999999</v>
      </c>
      <c r="CH5" s="1">
        <f>PLANEL_GerMED_Trim_Resultado!CU257</f>
        <v>5363.7694110000002</v>
      </c>
      <c r="CI5" s="1">
        <f>PLANEL_GerMED_Trim_Resultado!CV257</f>
        <v>6464.4195589999999</v>
      </c>
      <c r="CJ5" s="1">
        <f>PLANEL_GerMED_Trim_Resultado!CW257</f>
        <v>5956.6217299999998</v>
      </c>
      <c r="CK5" s="1">
        <f>PLANEL_GerMED_Trim_Resultado!CX257</f>
        <v>4693.1903609999999</v>
      </c>
      <c r="CL5" s="1">
        <f>PLANEL_GerMED_Trim_Resultado!CY257</f>
        <v>5363.7694110000002</v>
      </c>
      <c r="CM5" s="1">
        <f>PLANEL_GerMED_Trim_Resultado!CZ257</f>
        <v>6464.4195589999999</v>
      </c>
      <c r="CN5" s="1">
        <f>PLANEL_GerMED_Trim_Resultado!DA257</f>
        <v>6062.866626</v>
      </c>
      <c r="CO5" s="1">
        <f>PLANEL_GerMED_Trim_Resultado!DB257</f>
        <v>4693.1903609999999</v>
      </c>
      <c r="CP5" s="1">
        <f>PLANEL_GerMED_Trim_Resultado!DC257</f>
        <v>5363.7694110000002</v>
      </c>
      <c r="CQ5" s="1">
        <f>PLANEL_GerMED_Trim_Resultado!DD257</f>
        <v>6464.4195589999999</v>
      </c>
      <c r="CR5" s="1">
        <f>PLANEL_GerMED_Trim_Resultado!DE257</f>
        <v>6073.00713</v>
      </c>
      <c r="CS5" s="1">
        <f>PLANEL_GerMED_Trim_Resultado!DF257</f>
        <v>4693.1903609999999</v>
      </c>
      <c r="CT5" s="1">
        <f>PLANEL_GerMED_Trim_Resultado!DG257</f>
        <v>5363.7694110000002</v>
      </c>
      <c r="CU5" s="1">
        <f>PLANEL_GerMED_Trim_Resultado!DH257</f>
        <v>6464.4195589999999</v>
      </c>
      <c r="CV5" s="1">
        <f>PLANEL_GerMED_Trim_Resultado!DI257</f>
        <v>6073.00713</v>
      </c>
      <c r="CW5" s="1">
        <f>PLANEL_GerMED_Trim_Resultado!DJ257</f>
        <v>4693.1903609999999</v>
      </c>
      <c r="CX5" s="1">
        <f>PLANEL_GerMED_Trim_Resultado!DK257</f>
        <v>5363.7694110000002</v>
      </c>
      <c r="CY5" s="68">
        <f>PLANEL_GerMED_Trim_Resultado!DL257</f>
        <v>6464.4195589999999</v>
      </c>
      <c r="CZ5" s="68">
        <f>PLANEL_GerMED_Trim_Resultado!DM257</f>
        <v>6073.00713</v>
      </c>
      <c r="DA5" s="68">
        <f>PLANEL_GerMED_Trim_Resultado!DN257</f>
        <v>4636.4392189999999</v>
      </c>
      <c r="DB5" s="68">
        <f>PLANEL_GerMED_Trim_Resultado!DO257</f>
        <v>5363.7694110000002</v>
      </c>
      <c r="DC5" s="1">
        <f>PLANEL_GerMED_Trim_Resultado!DP257</f>
        <v>6464.4195589999999</v>
      </c>
      <c r="DD5" s="1">
        <f>PLANEL_GerMED_Trim_Resultado!DQ257</f>
        <v>5985.6377860000002</v>
      </c>
      <c r="DE5" s="1">
        <f>PLANEL_GerMED_Trim_Resultado!DR257</f>
        <v>4636.4392189999999</v>
      </c>
      <c r="DF5" s="1">
        <f>PLANEL_GerMED_Trim_Resultado!DS257</f>
        <v>5363.7694110000002</v>
      </c>
      <c r="DG5" s="1">
        <f>PLANEL_GerMED_Trim_Resultado!DT257</f>
        <v>6464.4195589999999</v>
      </c>
      <c r="DH5" s="1">
        <f>PLANEL_GerMED_Trim_Resultado!DU257</f>
        <v>6073.00713</v>
      </c>
      <c r="DI5" s="1">
        <f>PLANEL_GerMED_Trim_Resultado!DV257</f>
        <v>4636.4392189999999</v>
      </c>
      <c r="DJ5" s="1">
        <f>PLANEL_GerMED_Trim_Resultado!DW257</f>
        <v>5363.7694110000002</v>
      </c>
      <c r="DK5" s="1">
        <f>PLANEL_GerMED_Trim_Resultado!DX257</f>
        <v>6464.4195589999999</v>
      </c>
      <c r="DL5" s="1">
        <f>PLANEL_GerMED_Trim_Resultado!DY257</f>
        <v>6073.00713</v>
      </c>
      <c r="DM5" s="1">
        <f>PLANEL_GerMED_Trim_Resultado!DZ257</f>
        <v>4636.4392189999999</v>
      </c>
      <c r="DN5" s="1">
        <f>PLANEL_GerMED_Trim_Resultado!EA257</f>
        <v>5363.7694110000002</v>
      </c>
      <c r="DO5" s="1">
        <f>PLANEL_GerMED_Trim_Resultado!EB257</f>
        <v>6464.4195589999999</v>
      </c>
      <c r="DP5" s="1">
        <f>PLANEL_GerMED_Trim_Resultado!EC257</f>
        <v>6073.00713</v>
      </c>
      <c r="DQ5" s="1">
        <f>PLANEL_GerMED_Trim_Resultado!ED257</f>
        <v>4636.4392189999999</v>
      </c>
      <c r="DR5" s="1">
        <f>PLANEL_GerMED_Trim_Resultado!EE257</f>
        <v>5363.7694110000002</v>
      </c>
      <c r="DS5" s="1">
        <f>PLANEL_GerMED_Trim_Resultado!EF257</f>
        <v>6464.4195589999999</v>
      </c>
      <c r="DT5" s="1">
        <f>PLANEL_GerMED_Trim_Resultado!EG257</f>
        <v>6073.00713</v>
      </c>
      <c r="DU5" s="1">
        <f>PLANEL_GerMED_Trim_Resultado!EH257</f>
        <v>4636.4392189999999</v>
      </c>
      <c r="DV5" s="1">
        <f>PLANEL_GerMED_Trim_Resultado!EI257</f>
        <v>5363.7694110000002</v>
      </c>
      <c r="DW5" s="1">
        <f>PLANEL_GerMED_Trim_Resultado!EJ257</f>
        <v>6464.4195589999999</v>
      </c>
      <c r="DX5" s="1">
        <f>PLANEL_GerMED_Trim_Resultado!EK257</f>
        <v>6073.00713</v>
      </c>
      <c r="DY5" s="1">
        <f>PLANEL_GerMED_Trim_Resultado!EL257</f>
        <v>4581.1984380000004</v>
      </c>
      <c r="DZ5" s="1">
        <f>PLANEL_GerMED_Trim_Resultado!EM257</f>
        <v>5363.7694110000002</v>
      </c>
      <c r="EA5" s="1">
        <f>PLANEL_GerMED_Trim_Resultado!EN257</f>
        <v>6464.4195589999999</v>
      </c>
      <c r="EB5" s="1">
        <f>PLANEL_GerMED_Trim_Resultado!EO257</f>
        <v>6073.00713</v>
      </c>
      <c r="EC5" s="1">
        <f>PLANEL_GerMED_Trim_Resultado!EP257</f>
        <v>4580.6464020000003</v>
      </c>
      <c r="ED5" s="1">
        <f>PLANEL_GerMED_Trim_Resultado!EQ257</f>
        <v>5363.7694110000002</v>
      </c>
      <c r="EE5" s="1">
        <f>PLANEL_GerMED_Trim_Resultado!ER257</f>
        <v>6464.4195589999999</v>
      </c>
      <c r="EF5" s="1">
        <f>PLANEL_GerMED_Trim_Resultado!ES257</f>
        <v>6073.00713</v>
      </c>
      <c r="EG5" s="1">
        <f>PLANEL_GerMED_Trim_Resultado!ET257</f>
        <v>4580.6464020000003</v>
      </c>
      <c r="EH5" s="1">
        <f>PLANEL_GerMED_Trim_Resultado!EU257</f>
        <v>5363.7694110000002</v>
      </c>
      <c r="EI5" s="1">
        <f>PLANEL_GerMED_Trim_Resultado!EV257</f>
        <v>6464.4195589999999</v>
      </c>
      <c r="EJ5" s="1">
        <f>PLANEL_GerMED_Trim_Resultado!EW257</f>
        <v>6073.00713</v>
      </c>
      <c r="EK5" s="1">
        <f>PLANEL_GerMED_Trim_Resultado!EX257</f>
        <v>4580.6464020000003</v>
      </c>
      <c r="EL5" s="1">
        <f>PLANEL_GerMED_Trim_Resultado!EY257</f>
        <v>5363.7694110000002</v>
      </c>
      <c r="EM5" s="1">
        <f>PLANEL_GerMED_Trim_Resultado!EZ257</f>
        <v>6464.4195589999999</v>
      </c>
      <c r="EN5" s="1">
        <f>PLANEL_GerMED_Trim_Resultado!FA257</f>
        <v>6073.00713</v>
      </c>
      <c r="EO5" s="1">
        <f>PLANEL_GerMED_Trim_Resultado!FB257</f>
        <v>4580.6464020000003</v>
      </c>
      <c r="EP5" s="1">
        <f>PLANEL_GerMED_Trim_Resultado!FC257</f>
        <v>5363.7694110000002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5167.5165459999998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9472.6319460000013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5873.3917439999996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11103.930127700001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5185.6056140000001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10984.474903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3928.2933680000001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5000.4661079999996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11128.517401700001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10699.453271999999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11189.147762609999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2346.5436789999999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4275.5437420999997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12459.109317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12266.936892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3379.1048620000001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12262.960894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2843.8837560000002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3082.910167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12259.527794000001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2344.235772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3218.6251429000004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12535.043079999999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2944.5496505000001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2597.2832290000001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12297.54665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3918.4775730000001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12565.232853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4473.9014809999999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11746.843194000001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5552.7188699999997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12064.609151999999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7035.642108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12579.807362499998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7893.8976729999995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12202.4277066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12366.9321994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1525.9980254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13478.6236137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10825.835367000001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11582.655055500001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12399.304692000002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12171.984449900001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12372.1164283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12372.1164283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12853.238933000001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12853.238933000001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13439.266445000001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13439.266445000001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13859.248102000001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13859.248102000001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14344.132863999999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14344.132863999999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14994.572817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667.67921939999997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14994.572817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15989.292068000001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1656.2411445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2156.1487846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15989.292068000001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1363.609177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1141.59449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1360.900292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312.73459939999998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259.97242180000001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225.65062130000001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1769.944133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3024.336288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3048.486492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57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229.6103305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326.21507659999997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487.26169499999997</v>
      </c>
      <c r="AB14" s="24">
        <f>PLANEL_GerMED_Trim_Resultado!AO17+PLANEL_GerMED_Trim_Resultado!AO29+PLANEL_GerMED_Trim_Resultado!AO629+PLANEL_GerMED_Trim_Resultado!AO713</f>
        <v>4984.6077740000001</v>
      </c>
      <c r="AC14" s="24">
        <f>PLANEL_GerMED_Trim_Resultado!AP17+PLANEL_GerMED_Trim_Resultado!AP29+PLANEL_GerMED_Trim_Resultado!AP629+PLANEL_GerMED_Trim_Resultado!AP713</f>
        <v>6820.937758</v>
      </c>
      <c r="AD14" s="24">
        <f>PLANEL_GerMED_Trim_Resultado!AQ17+PLANEL_GerMED_Trim_Resultado!AQ29+PLANEL_GerMED_Trim_Resultado!AQ629+PLANEL_GerMED_Trim_Resultado!AQ713</f>
        <v>4346.672568</v>
      </c>
      <c r="AE14" s="24">
        <f>PLANEL_GerMED_Trim_Resultado!AR17+PLANEL_GerMED_Trim_Resultado!AR29+PLANEL_GerMED_Trim_Resultado!AR629+PLANEL_GerMED_Trim_Resultado!AR713</f>
        <v>512.7622361</v>
      </c>
      <c r="AF14" s="24">
        <f>PLANEL_GerMED_Trim_Resultado!AS17+PLANEL_GerMED_Trim_Resultado!AS29+PLANEL_GerMED_Trim_Resultado!AS629+PLANEL_GerMED_Trim_Resultado!AS713</f>
        <v>5245.4741569999996</v>
      </c>
      <c r="AG14" s="24">
        <f>PLANEL_GerMED_Trim_Resultado!AT17+PLANEL_GerMED_Trim_Resultado!AT29+PLANEL_GerMED_Trim_Resultado!AT629+PLANEL_GerMED_Trim_Resultado!AT713</f>
        <v>7177.9073410000001</v>
      </c>
      <c r="AH14" s="24">
        <f>PLANEL_GerMED_Trim_Resultado!AU17+PLANEL_GerMED_Trim_Resultado!AU29+PLANEL_GerMED_Trim_Resultado!AU629+PLANEL_GerMED_Trim_Resultado!AU713</f>
        <v>4574.1530039999998</v>
      </c>
      <c r="AI14" s="24">
        <f>PLANEL_GerMED_Trim_Resultado!AV17+PLANEL_GerMED_Trim_Resultado!AV29+PLANEL_GerMED_Trim_Resultado!AV629+PLANEL_GerMED_Trim_Resultado!AV713</f>
        <v>512.7622361</v>
      </c>
      <c r="AJ14" s="24">
        <f>PLANEL_GerMED_Trim_Resultado!AW17+PLANEL_GerMED_Trim_Resultado!AW29+PLANEL_GerMED_Trim_Resultado!AW629+PLANEL_GerMED_Trim_Resultado!AW713</f>
        <v>5245.4741569999996</v>
      </c>
      <c r="AK14" s="24">
        <f>PLANEL_GerMED_Trim_Resultado!AX17+PLANEL_GerMED_Trim_Resultado!AX29+PLANEL_GerMED_Trim_Resultado!AX629+PLANEL_GerMED_Trim_Resultado!AX713</f>
        <v>7177.9073410000001</v>
      </c>
      <c r="AL14" s="24">
        <f>PLANEL_GerMED_Trim_Resultado!AY17+PLANEL_GerMED_Trim_Resultado!AY29+PLANEL_GerMED_Trim_Resultado!AY629+PLANEL_GerMED_Trim_Resultado!AY713</f>
        <v>4574.1530039999998</v>
      </c>
      <c r="AM14" s="24">
        <f>PLANEL_GerMED_Trim_Resultado!AZ17+PLANEL_GerMED_Trim_Resultado!AZ29+PLANEL_GerMED_Trim_Resultado!AZ629+PLANEL_GerMED_Trim_Resultado!AZ713</f>
        <v>502.13967339999999</v>
      </c>
      <c r="AN14" s="24">
        <f>PLANEL_GerMED_Trim_Resultado!BA17+PLANEL_GerMED_Trim_Resultado!BA29+PLANEL_GerMED_Trim_Resultado!BA629+PLANEL_GerMED_Trim_Resultado!BA713</f>
        <v>5136.8070700000007</v>
      </c>
      <c r="AO14" s="24">
        <f>PLANEL_GerMED_Trim_Resultado!BB17+PLANEL_GerMED_Trim_Resultado!BB29+PLANEL_GerMED_Trim_Resultado!BB629+PLANEL_GerMED_Trim_Resultado!BB713</f>
        <v>7029.2072889999999</v>
      </c>
      <c r="AP14" s="24">
        <f>PLANEL_GerMED_Trim_Resultado!BC17+PLANEL_GerMED_Trim_Resultado!BC29+PLANEL_GerMED_Trim_Resultado!BC629+PLANEL_GerMED_Trim_Resultado!BC713</f>
        <v>4479.3932409999998</v>
      </c>
      <c r="AQ14" s="24">
        <f>PLANEL_GerMED_Trim_Resultado!BD17+PLANEL_GerMED_Trim_Resultado!BD29+PLANEL_GerMED_Trim_Resultado!BD629+PLANEL_GerMED_Trim_Resultado!BD713</f>
        <v>502.13967339999999</v>
      </c>
      <c r="AR14" s="24">
        <f>PLANEL_GerMED_Trim_Resultado!BE17+PLANEL_GerMED_Trim_Resultado!BE29+PLANEL_GerMED_Trim_Resultado!BE629+PLANEL_GerMED_Trim_Resultado!BE713</f>
        <v>5136.8070700000007</v>
      </c>
      <c r="AS14" s="24">
        <f>PLANEL_GerMED_Trim_Resultado!BF17+PLANEL_GerMED_Trim_Resultado!BF29+PLANEL_GerMED_Trim_Resultado!BF629+PLANEL_GerMED_Trim_Resultado!BF713</f>
        <v>7029.2072889999999</v>
      </c>
      <c r="AT14" s="24">
        <f>PLANEL_GerMED_Trim_Resultado!BG17+PLANEL_GerMED_Trim_Resultado!BG29+PLANEL_GerMED_Trim_Resultado!BG629+PLANEL_GerMED_Trim_Resultado!BG713</f>
        <v>4479.3932409999998</v>
      </c>
      <c r="AU14" s="24">
        <f>PLANEL_GerMED_Trim_Resultado!BH17+PLANEL_GerMED_Trim_Resultado!BH29+PLANEL_GerMED_Trim_Resultado!BH629+PLANEL_GerMED_Trim_Resultado!BH713</f>
        <v>502.13967339999999</v>
      </c>
      <c r="AV14" s="24">
        <f>PLANEL_GerMED_Trim_Resultado!BI17+PLANEL_GerMED_Trim_Resultado!BI29+PLANEL_GerMED_Trim_Resultado!BI629+PLANEL_GerMED_Trim_Resultado!BI713</f>
        <v>5136.8070700000007</v>
      </c>
      <c r="AW14" s="24">
        <f>PLANEL_GerMED_Trim_Resultado!BJ17+PLANEL_GerMED_Trim_Resultado!BJ29+PLANEL_GerMED_Trim_Resultado!BJ629+PLANEL_GerMED_Trim_Resultado!BJ713</f>
        <v>7029.2072889999999</v>
      </c>
      <c r="AX14" s="24">
        <f>PLANEL_GerMED_Trim_Resultado!BK17+PLANEL_GerMED_Trim_Resultado!BK29+PLANEL_GerMED_Trim_Resultado!BK629+PLANEL_GerMED_Trim_Resultado!BK713</f>
        <v>4479.3932409999998</v>
      </c>
      <c r="AY14" s="24">
        <f>PLANEL_GerMED_Trim_Resultado!BL17+PLANEL_GerMED_Trim_Resultado!BL29+PLANEL_GerMED_Trim_Resultado!BL629+PLANEL_GerMED_Trim_Resultado!BL713</f>
        <v>502.13967339999999</v>
      </c>
      <c r="AZ14" s="24">
        <f>PLANEL_GerMED_Trim_Resultado!BM17+PLANEL_GerMED_Trim_Resultado!BM29+PLANEL_GerMED_Trim_Resultado!BM629+PLANEL_GerMED_Trim_Resultado!BM713</f>
        <v>5136.8070700000007</v>
      </c>
      <c r="BA14" s="24">
        <f>PLANEL_GerMED_Trim_Resultado!BN17+PLANEL_GerMED_Trim_Resultado!BN29+PLANEL_GerMED_Trim_Resultado!BN629+PLANEL_GerMED_Trim_Resultado!BN713</f>
        <v>7029.2072889999999</v>
      </c>
      <c r="BB14" s="24">
        <f>PLANEL_GerMED_Trim_Resultado!BO17+PLANEL_GerMED_Trim_Resultado!BO29+PLANEL_GerMED_Trim_Resultado!BO629+PLANEL_GerMED_Trim_Resultado!BO713</f>
        <v>4479.3932409999998</v>
      </c>
      <c r="BC14" s="24">
        <f>PLANEL_GerMED_Trim_Resultado!BP17+PLANEL_GerMED_Trim_Resultado!BP29+PLANEL_GerMED_Trim_Resultado!BP629+PLANEL_GerMED_Trim_Resultado!BP713</f>
        <v>502.13967339999999</v>
      </c>
      <c r="BD14" s="24">
        <f>PLANEL_GerMED_Trim_Resultado!BQ17+PLANEL_GerMED_Trim_Resultado!BQ29+PLANEL_GerMED_Trim_Resultado!BQ629+PLANEL_GerMED_Trim_Resultado!BQ713</f>
        <v>5136.8070700000007</v>
      </c>
      <c r="BE14" s="24">
        <f>PLANEL_GerMED_Trim_Resultado!BR17+PLANEL_GerMED_Trim_Resultado!BR29+PLANEL_GerMED_Trim_Resultado!BR629+PLANEL_GerMED_Trim_Resultado!BR713</f>
        <v>7029.2072889999999</v>
      </c>
      <c r="BF14" s="24">
        <f>PLANEL_GerMED_Trim_Resultado!BS17+PLANEL_GerMED_Trim_Resultado!BS29+PLANEL_GerMED_Trim_Resultado!BS629+PLANEL_GerMED_Trim_Resultado!BS713</f>
        <v>4479.3932409999998</v>
      </c>
      <c r="BG14" s="24">
        <f>PLANEL_GerMED_Trim_Resultado!BT17+PLANEL_GerMED_Trim_Resultado!BT29+PLANEL_GerMED_Trim_Resultado!BT629+PLANEL_GerMED_Trim_Resultado!BT713</f>
        <v>502.13967339999999</v>
      </c>
      <c r="BH14" s="24">
        <f>PLANEL_GerMED_Trim_Resultado!BU17+PLANEL_GerMED_Trim_Resultado!BU29+PLANEL_GerMED_Trim_Resultado!BU629+PLANEL_GerMED_Trim_Resultado!BU713</f>
        <v>5136.8070700000007</v>
      </c>
      <c r="BI14" s="24">
        <f>PLANEL_GerMED_Trim_Resultado!BV17+PLANEL_GerMED_Trim_Resultado!BV29+PLANEL_GerMED_Trim_Resultado!BV629+PLANEL_GerMED_Trim_Resultado!BV713</f>
        <v>7029.2072889999999</v>
      </c>
      <c r="BJ14" s="24">
        <f>PLANEL_GerMED_Trim_Resultado!BW17+PLANEL_GerMED_Trim_Resultado!BW29+PLANEL_GerMED_Trim_Resultado!BW629+PLANEL_GerMED_Trim_Resultado!BW713</f>
        <v>4479.3932409999998</v>
      </c>
      <c r="BK14" s="24">
        <f>PLANEL_GerMED_Trim_Resultado!BX17+PLANEL_GerMED_Trim_Resultado!BX29+PLANEL_GerMED_Trim_Resultado!BX629+PLANEL_GerMED_Trim_Resultado!BX713</f>
        <v>502.13967339999999</v>
      </c>
      <c r="BL14" s="24">
        <f>PLANEL_GerMED_Trim_Resultado!BY17+PLANEL_GerMED_Trim_Resultado!BY29+PLANEL_GerMED_Trim_Resultado!BY629+PLANEL_GerMED_Trim_Resultado!BY713</f>
        <v>5136.8070700000007</v>
      </c>
      <c r="BM14" s="24">
        <f>PLANEL_GerMED_Trim_Resultado!BZ17+PLANEL_GerMED_Trim_Resultado!BZ29+PLANEL_GerMED_Trim_Resultado!BZ629+PLANEL_GerMED_Trim_Resultado!BZ713</f>
        <v>7029.2072889999999</v>
      </c>
      <c r="BN14" s="24">
        <f>PLANEL_GerMED_Trim_Resultado!CA17+PLANEL_GerMED_Trim_Resultado!CA29+PLANEL_GerMED_Trim_Resultado!CA629+PLANEL_GerMED_Trim_Resultado!CA713</f>
        <v>4479.3932409999998</v>
      </c>
      <c r="BO14" s="24">
        <f>PLANEL_GerMED_Trim_Resultado!CB17+PLANEL_GerMED_Trim_Resultado!CB29+PLANEL_GerMED_Trim_Resultado!CB629+PLANEL_GerMED_Trim_Resultado!CB713</f>
        <v>507.44891811000002</v>
      </c>
      <c r="BP14" s="24">
        <f>PLANEL_GerMED_Trim_Resultado!CC17+PLANEL_GerMED_Trim_Resultado!CC29+PLANEL_GerMED_Trim_Resultado!CC629+PLANEL_GerMED_Trim_Resultado!CC713</f>
        <v>5191.1197780000002</v>
      </c>
      <c r="BQ14" s="24">
        <f>PLANEL_GerMED_Trim_Resultado!CD17+PLANEL_GerMED_Trim_Resultado!CD29+PLANEL_GerMED_Trim_Resultado!CD629+PLANEL_GerMED_Trim_Resultado!CD713</f>
        <v>7103.5288049999999</v>
      </c>
      <c r="BR14" s="24">
        <f>PLANEL_GerMED_Trim_Resultado!CE17+PLANEL_GerMED_Trim_Resultado!CE29+PLANEL_GerMED_Trim_Resultado!CE629+PLANEL_GerMED_Trim_Resultado!CE713</f>
        <v>4526.7549539000001</v>
      </c>
      <c r="BS14" s="24">
        <f>PLANEL_GerMED_Trim_Resultado!CF17+PLANEL_GerMED_Trim_Resultado!CF29+PLANEL_GerMED_Trim_Resultado!CF629+PLANEL_GerMED_Trim_Resultado!CF713</f>
        <v>507.44891811000002</v>
      </c>
      <c r="BT14" s="24">
        <f>PLANEL_GerMED_Trim_Resultado!CG17+PLANEL_GerMED_Trim_Resultado!CG29+PLANEL_GerMED_Trim_Resultado!CG629+PLANEL_GerMED_Trim_Resultado!CG713</f>
        <v>5191.1197780000002</v>
      </c>
      <c r="BU14" s="24">
        <f>PLANEL_GerMED_Trim_Resultado!CH17+PLANEL_GerMED_Trim_Resultado!CH29+PLANEL_GerMED_Trim_Resultado!CH629+PLANEL_GerMED_Trim_Resultado!CH713</f>
        <v>7103.5288049999999</v>
      </c>
      <c r="BV14" s="24">
        <f>PLANEL_GerMED_Trim_Resultado!CI17+PLANEL_GerMED_Trim_Resultado!CI29+PLANEL_GerMED_Trim_Resultado!CI629+PLANEL_GerMED_Trim_Resultado!CI713</f>
        <v>4526.7549539000001</v>
      </c>
      <c r="BW14" s="24">
        <f>PLANEL_GerMED_Trim_Resultado!CJ17+PLANEL_GerMED_Trim_Resultado!CJ29+PLANEL_GerMED_Trim_Resultado!CJ629+PLANEL_GerMED_Trim_Resultado!CJ713</f>
        <v>507.44891811000002</v>
      </c>
      <c r="BX14" s="24">
        <f>PLANEL_GerMED_Trim_Resultado!CK17+PLANEL_GerMED_Trim_Resultado!CK29+PLANEL_GerMED_Trim_Resultado!CK629+PLANEL_GerMED_Trim_Resultado!CK713</f>
        <v>5191.1197780000002</v>
      </c>
      <c r="BY14" s="24">
        <f>PLANEL_GerMED_Trim_Resultado!CL17+PLANEL_GerMED_Trim_Resultado!CL29+PLANEL_GerMED_Trim_Resultado!CL629+PLANEL_GerMED_Trim_Resultado!CL713</f>
        <v>7103.5288049999999</v>
      </c>
      <c r="BZ14" s="24">
        <f>PLANEL_GerMED_Trim_Resultado!CM17+PLANEL_GerMED_Trim_Resultado!CM29+PLANEL_GerMED_Trim_Resultado!CM629+PLANEL_GerMED_Trim_Resultado!CM713</f>
        <v>4526.7549539000001</v>
      </c>
      <c r="CA14" s="24">
        <f>PLANEL_GerMED_Trim_Resultado!CN17+PLANEL_GerMED_Trim_Resultado!CN29+PLANEL_GerMED_Trim_Resultado!CN629+PLANEL_GerMED_Trim_Resultado!CN713</f>
        <v>507.44891811000002</v>
      </c>
      <c r="CB14" s="24">
        <f>PLANEL_GerMED_Trim_Resultado!CO17+PLANEL_GerMED_Trim_Resultado!CO29+PLANEL_GerMED_Trim_Resultado!CO629+PLANEL_GerMED_Trim_Resultado!CO713</f>
        <v>5191.1197780000002</v>
      </c>
      <c r="CC14" s="24">
        <f>PLANEL_GerMED_Trim_Resultado!CP17+PLANEL_GerMED_Trim_Resultado!CP29+PLANEL_GerMED_Trim_Resultado!CP629+PLANEL_GerMED_Trim_Resultado!CP713</f>
        <v>7103.5288049999999</v>
      </c>
      <c r="CD14" s="24">
        <f>PLANEL_GerMED_Trim_Resultado!CQ17+PLANEL_GerMED_Trim_Resultado!CQ29+PLANEL_GerMED_Trim_Resultado!CQ629+PLANEL_GerMED_Trim_Resultado!CQ713</f>
        <v>4526.7549539000001</v>
      </c>
      <c r="CE14" s="24">
        <f>PLANEL_GerMED_Trim_Resultado!CR17+PLANEL_GerMED_Trim_Resultado!CR29+PLANEL_GerMED_Trim_Resultado!CR629+PLANEL_GerMED_Trim_Resultado!CR713</f>
        <v>507.44891811000002</v>
      </c>
      <c r="CF14" s="24">
        <f>PLANEL_GerMED_Trim_Resultado!CS17+PLANEL_GerMED_Trim_Resultado!CS29+PLANEL_GerMED_Trim_Resultado!CS629+PLANEL_GerMED_Trim_Resultado!CS713</f>
        <v>5191.1197780000002</v>
      </c>
      <c r="CG14" s="24">
        <f>PLANEL_GerMED_Trim_Resultado!CT17+PLANEL_GerMED_Trim_Resultado!CT29+PLANEL_GerMED_Trim_Resultado!CT629+PLANEL_GerMED_Trim_Resultado!CT713</f>
        <v>7103.5288049999999</v>
      </c>
      <c r="CH14" s="24">
        <f>PLANEL_GerMED_Trim_Resultado!CU17+PLANEL_GerMED_Trim_Resultado!CU29+PLANEL_GerMED_Trim_Resultado!CU629+PLANEL_GerMED_Trim_Resultado!CU713</f>
        <v>4526.7549539000001</v>
      </c>
      <c r="CI14" s="24">
        <f>PLANEL_GerMED_Trim_Resultado!CV17+PLANEL_GerMED_Trim_Resultado!CV29+PLANEL_GerMED_Trim_Resultado!CV629+PLANEL_GerMED_Trim_Resultado!CV713</f>
        <v>505.93229553999998</v>
      </c>
      <c r="CJ14" s="24">
        <f>PLANEL_GerMED_Trim_Resultado!CW17+PLANEL_GerMED_Trim_Resultado!CW29+PLANEL_GerMED_Trim_Resultado!CW629+PLANEL_GerMED_Trim_Resultado!CW713</f>
        <v>5175.6049770999998</v>
      </c>
      <c r="CK14" s="24">
        <f>PLANEL_GerMED_Trim_Resultado!CX17+PLANEL_GerMED_Trim_Resultado!CX29+PLANEL_GerMED_Trim_Resultado!CX629+PLANEL_GerMED_Trim_Resultado!CX713</f>
        <v>7082.2983484999995</v>
      </c>
      <c r="CL14" s="24">
        <f>PLANEL_GerMED_Trim_Resultado!CY17+PLANEL_GerMED_Trim_Resultado!CY29+PLANEL_GerMED_Trim_Resultado!CY629+PLANEL_GerMED_Trim_Resultado!CY713</f>
        <v>4513.2257534999999</v>
      </c>
      <c r="CM14" s="24">
        <f>PLANEL_GerMED_Trim_Resultado!CZ17+PLANEL_GerMED_Trim_Resultado!CZ29+PLANEL_GerMED_Trim_Resultado!CZ629+PLANEL_GerMED_Trim_Resultado!CZ713</f>
        <v>505.93229553999998</v>
      </c>
      <c r="CN14" s="24">
        <f>PLANEL_GerMED_Trim_Resultado!DA17+PLANEL_GerMED_Trim_Resultado!DA29+PLANEL_GerMED_Trim_Resultado!DA629+PLANEL_GerMED_Trim_Resultado!DA713</f>
        <v>5175.6049770999998</v>
      </c>
      <c r="CO14" s="24">
        <f>PLANEL_GerMED_Trim_Resultado!DB17+PLANEL_GerMED_Trim_Resultado!DB29+PLANEL_GerMED_Trim_Resultado!DB629+PLANEL_GerMED_Trim_Resultado!DB713</f>
        <v>7082.2983484999995</v>
      </c>
      <c r="CP14" s="24">
        <f>PLANEL_GerMED_Trim_Resultado!DC17+PLANEL_GerMED_Trim_Resultado!DC29+PLANEL_GerMED_Trim_Resultado!DC629+PLANEL_GerMED_Trim_Resultado!DC713</f>
        <v>4513.2257534999999</v>
      </c>
      <c r="CQ14" s="24">
        <f>PLANEL_GerMED_Trim_Resultado!DD17+PLANEL_GerMED_Trim_Resultado!DD29+PLANEL_GerMED_Trim_Resultado!DD629+PLANEL_GerMED_Trim_Resultado!DD713</f>
        <v>505.93229553999998</v>
      </c>
      <c r="CR14" s="24">
        <f>PLANEL_GerMED_Trim_Resultado!DE17+PLANEL_GerMED_Trim_Resultado!DE29+PLANEL_GerMED_Trim_Resultado!DE629+PLANEL_GerMED_Trim_Resultado!DE713</f>
        <v>5175.6049770999998</v>
      </c>
      <c r="CS14" s="24">
        <f>PLANEL_GerMED_Trim_Resultado!DF17+PLANEL_GerMED_Trim_Resultado!DF29+PLANEL_GerMED_Trim_Resultado!DF629+PLANEL_GerMED_Trim_Resultado!DF713</f>
        <v>7082.2983484999995</v>
      </c>
      <c r="CT14" s="24">
        <f>PLANEL_GerMED_Trim_Resultado!DG17+PLANEL_GerMED_Trim_Resultado!DG29+PLANEL_GerMED_Trim_Resultado!DG629+PLANEL_GerMED_Trim_Resultado!DG713</f>
        <v>4513.2257534999999</v>
      </c>
      <c r="CU14" s="24">
        <f>PLANEL_GerMED_Trim_Resultado!DH17+PLANEL_GerMED_Trim_Resultado!DH29+PLANEL_GerMED_Trim_Resultado!DH629+PLANEL_GerMED_Trim_Resultado!DH713</f>
        <v>505.93229553999998</v>
      </c>
      <c r="CV14" s="24">
        <f>PLANEL_GerMED_Trim_Resultado!DI17+PLANEL_GerMED_Trim_Resultado!DI29+PLANEL_GerMED_Trim_Resultado!DI629+PLANEL_GerMED_Trim_Resultado!DI713</f>
        <v>5175.6049770999998</v>
      </c>
      <c r="CW14" s="24">
        <f>PLANEL_GerMED_Trim_Resultado!DJ17+PLANEL_GerMED_Trim_Resultado!DJ29+PLANEL_GerMED_Trim_Resultado!DJ629+PLANEL_GerMED_Trim_Resultado!DJ713</f>
        <v>7082.2983484999995</v>
      </c>
      <c r="CX14" s="24">
        <f>PLANEL_GerMED_Trim_Resultado!DK17+PLANEL_GerMED_Trim_Resultado!DK29+PLANEL_GerMED_Trim_Resultado!DK629+PLANEL_GerMED_Trim_Resultado!DK713</f>
        <v>4513.2257534999999</v>
      </c>
      <c r="CY14" s="24">
        <f>PLANEL_GerMED_Trim_Resultado!DL17+PLANEL_GerMED_Trim_Resultado!DL29+PLANEL_GerMED_Trim_Resultado!DL629+PLANEL_GerMED_Trim_Resultado!DL713</f>
        <v>505.93229553999998</v>
      </c>
      <c r="CZ14" s="24">
        <f>PLANEL_GerMED_Trim_Resultado!DM17+PLANEL_GerMED_Trim_Resultado!DM29+PLANEL_GerMED_Trim_Resultado!DM629+PLANEL_GerMED_Trim_Resultado!DM713</f>
        <v>5175.6049770999998</v>
      </c>
      <c r="DA14" s="24">
        <f>PLANEL_GerMED_Trim_Resultado!DN17+PLANEL_GerMED_Trim_Resultado!DN29+PLANEL_GerMED_Trim_Resultado!DN629+PLANEL_GerMED_Trim_Resultado!DN713</f>
        <v>7082.2983484999995</v>
      </c>
      <c r="DB14" s="24">
        <f>PLANEL_GerMED_Trim_Resultado!DO17+PLANEL_GerMED_Trim_Resultado!DO29+PLANEL_GerMED_Trim_Resultado!DO629+PLANEL_GerMED_Trim_Resultado!DO713</f>
        <v>4513.2257534999999</v>
      </c>
      <c r="DC14" s="24">
        <f>PLANEL_GerMED_Trim_Resultado!DP17+PLANEL_GerMED_Trim_Resultado!DP29+PLANEL_GerMED_Trim_Resultado!DP629+PLANEL_GerMED_Trim_Resultado!DP713</f>
        <v>505.93229553999998</v>
      </c>
      <c r="DD14" s="24">
        <f>PLANEL_GerMED_Trim_Resultado!DQ17+PLANEL_GerMED_Trim_Resultado!DQ29+PLANEL_GerMED_Trim_Resultado!DQ629+PLANEL_GerMED_Trim_Resultado!DQ713</f>
        <v>5175.6049770999998</v>
      </c>
      <c r="DE14" s="24">
        <f>PLANEL_GerMED_Trim_Resultado!DR17+PLANEL_GerMED_Trim_Resultado!DR29+PLANEL_GerMED_Trim_Resultado!DR629+PLANEL_GerMED_Trim_Resultado!DR713</f>
        <v>7082.2983484999995</v>
      </c>
      <c r="DF14" s="24">
        <f>PLANEL_GerMED_Trim_Resultado!DS17+PLANEL_GerMED_Trim_Resultado!DS29+PLANEL_GerMED_Trim_Resultado!DS629+PLANEL_GerMED_Trim_Resultado!DS713</f>
        <v>4513.2257534999999</v>
      </c>
      <c r="DG14" s="24">
        <f>PLANEL_GerMED_Trim_Resultado!DT17+PLANEL_GerMED_Trim_Resultado!DT29+PLANEL_GerMED_Trim_Resultado!DT629+PLANEL_GerMED_Trim_Resultado!DT713</f>
        <v>505.93229553999998</v>
      </c>
      <c r="DH14" s="24">
        <f>PLANEL_GerMED_Trim_Resultado!DU17+PLANEL_GerMED_Trim_Resultado!DU29+PLANEL_GerMED_Trim_Resultado!DU629+PLANEL_GerMED_Trim_Resultado!DU713</f>
        <v>5175.6049770999998</v>
      </c>
      <c r="DI14" s="24">
        <f>PLANEL_GerMED_Trim_Resultado!DV17+PLANEL_GerMED_Trim_Resultado!DV29+PLANEL_GerMED_Trim_Resultado!DV629+PLANEL_GerMED_Trim_Resultado!DV713</f>
        <v>7082.2983484999995</v>
      </c>
      <c r="DJ14" s="24">
        <f>PLANEL_GerMED_Trim_Resultado!DW17+PLANEL_GerMED_Trim_Resultado!DW29+PLANEL_GerMED_Trim_Resultado!DW629+PLANEL_GerMED_Trim_Resultado!DW713</f>
        <v>4513.2257534999999</v>
      </c>
      <c r="DK14" s="24">
        <f>PLANEL_GerMED_Trim_Resultado!DX17+PLANEL_GerMED_Trim_Resultado!DX29+PLANEL_GerMED_Trim_Resultado!DX629+PLANEL_GerMED_Trim_Resultado!DX713</f>
        <v>505.93229553999998</v>
      </c>
      <c r="DL14" s="24">
        <f>PLANEL_GerMED_Trim_Resultado!DY17+PLANEL_GerMED_Trim_Resultado!DY29+PLANEL_GerMED_Trim_Resultado!DY629+PLANEL_GerMED_Trim_Resultado!DY713</f>
        <v>5175.6049770999998</v>
      </c>
      <c r="DM14" s="24">
        <f>PLANEL_GerMED_Trim_Resultado!DZ17+PLANEL_GerMED_Trim_Resultado!DZ29+PLANEL_GerMED_Trim_Resultado!DZ629+PLANEL_GerMED_Trim_Resultado!DZ713</f>
        <v>7082.2983484999995</v>
      </c>
      <c r="DN14" s="24">
        <f>PLANEL_GerMED_Trim_Resultado!EA17+PLANEL_GerMED_Trim_Resultado!EA29+PLANEL_GerMED_Trim_Resultado!EA629+PLANEL_GerMED_Trim_Resultado!EA713</f>
        <v>4513.2257534999999</v>
      </c>
      <c r="DO14" s="24">
        <f>PLANEL_GerMED_Trim_Resultado!EB17+PLANEL_GerMED_Trim_Resultado!EB29+PLANEL_GerMED_Trim_Resultado!EB629+PLANEL_GerMED_Trim_Resultado!EB713</f>
        <v>505.93229553999998</v>
      </c>
      <c r="DP14" s="24">
        <f>PLANEL_GerMED_Trim_Resultado!EC17+PLANEL_GerMED_Trim_Resultado!EC29+PLANEL_GerMED_Trim_Resultado!EC629+PLANEL_GerMED_Trim_Resultado!EC713</f>
        <v>5175.6049770999998</v>
      </c>
      <c r="DQ14" s="24">
        <f>PLANEL_GerMED_Trim_Resultado!ED17+PLANEL_GerMED_Trim_Resultado!ED29+PLANEL_GerMED_Trim_Resultado!ED629+PLANEL_GerMED_Trim_Resultado!ED713</f>
        <v>7082.2983484999995</v>
      </c>
      <c r="DR14" s="24">
        <f>PLANEL_GerMED_Trim_Resultado!EE17+PLANEL_GerMED_Trim_Resultado!EE29+PLANEL_GerMED_Trim_Resultado!EE629+PLANEL_GerMED_Trim_Resultado!EE713</f>
        <v>4513.2257534999999</v>
      </c>
      <c r="DS14" s="24">
        <f>PLANEL_GerMED_Trim_Resultado!EF17+PLANEL_GerMED_Trim_Resultado!EF29+PLANEL_GerMED_Trim_Resultado!EF629+PLANEL_GerMED_Trim_Resultado!EF713</f>
        <v>505.93229553999998</v>
      </c>
      <c r="DT14" s="24">
        <f>PLANEL_GerMED_Trim_Resultado!EG17+PLANEL_GerMED_Trim_Resultado!EG29+PLANEL_GerMED_Trim_Resultado!EG629+PLANEL_GerMED_Trim_Resultado!EG713</f>
        <v>5175.6049770999998</v>
      </c>
      <c r="DU14" s="24">
        <f>PLANEL_GerMED_Trim_Resultado!EH17+PLANEL_GerMED_Trim_Resultado!EH29+PLANEL_GerMED_Trim_Resultado!EH629+PLANEL_GerMED_Trim_Resultado!EH713</f>
        <v>7082.2983484999995</v>
      </c>
      <c r="DV14" s="24">
        <f>PLANEL_GerMED_Trim_Resultado!EI17+PLANEL_GerMED_Trim_Resultado!EI29+PLANEL_GerMED_Trim_Resultado!EI629+PLANEL_GerMED_Trim_Resultado!EI713</f>
        <v>4513.2257534999999</v>
      </c>
      <c r="DW14" s="24">
        <f>PLANEL_GerMED_Trim_Resultado!EJ17+PLANEL_GerMED_Trim_Resultado!EJ29+PLANEL_GerMED_Trim_Resultado!EJ629+PLANEL_GerMED_Trim_Resultado!EJ713</f>
        <v>519.76000004000002</v>
      </c>
      <c r="DX14" s="24">
        <f>PLANEL_GerMED_Trim_Resultado!EK17+PLANEL_GerMED_Trim_Resultado!EK29+PLANEL_GerMED_Trim_Resultado!EK629+PLANEL_GerMED_Trim_Resultado!EK713</f>
        <v>5317.0601410999998</v>
      </c>
      <c r="DY14" s="24">
        <f>PLANEL_GerMED_Trim_Resultado!EL17+PLANEL_GerMED_Trim_Resultado!EL29+PLANEL_GerMED_Trim_Resultado!EL629+PLANEL_GerMED_Trim_Resultado!EL713</f>
        <v>7275.8656094999997</v>
      </c>
      <c r="DZ14" s="24">
        <f>PLANEL_GerMED_Trim_Resultado!EM17+PLANEL_GerMED_Trim_Resultado!EM29+PLANEL_GerMED_Trim_Resultado!EM629+PLANEL_GerMED_Trim_Resultado!EM713</f>
        <v>4636.5773405</v>
      </c>
      <c r="EA14" s="24">
        <f>PLANEL_GerMED_Trim_Resultado!EN17+PLANEL_GerMED_Trim_Resultado!EN29+PLANEL_GerMED_Trim_Resultado!EN629+PLANEL_GerMED_Trim_Resultado!EN713</f>
        <v>519.76000004000002</v>
      </c>
      <c r="EB14" s="24">
        <f>PLANEL_GerMED_Trim_Resultado!EO17+PLANEL_GerMED_Trim_Resultado!EO29+PLANEL_GerMED_Trim_Resultado!EO629+PLANEL_GerMED_Trim_Resultado!EO713</f>
        <v>5317.0601410999998</v>
      </c>
      <c r="EC14" s="24">
        <f>PLANEL_GerMED_Trim_Resultado!EP17+PLANEL_GerMED_Trim_Resultado!EP29+PLANEL_GerMED_Trim_Resultado!EP629+PLANEL_GerMED_Trim_Resultado!EP713</f>
        <v>7275.8656094999997</v>
      </c>
      <c r="ED14" s="24">
        <f>PLANEL_GerMED_Trim_Resultado!EQ17+PLANEL_GerMED_Trim_Resultado!EQ29+PLANEL_GerMED_Trim_Resultado!EQ629+PLANEL_GerMED_Trim_Resultado!EQ713</f>
        <v>4636.5773405</v>
      </c>
      <c r="EE14" s="24">
        <f>PLANEL_GerMED_Trim_Resultado!ER17+PLANEL_GerMED_Trim_Resultado!ER29+PLANEL_GerMED_Trim_Resultado!ER629+PLANEL_GerMED_Trim_Resultado!ER713</f>
        <v>519.76000004000002</v>
      </c>
      <c r="EF14" s="24">
        <f>PLANEL_GerMED_Trim_Resultado!ES17+PLANEL_GerMED_Trim_Resultado!ES29+PLANEL_GerMED_Trim_Resultado!ES629+PLANEL_GerMED_Trim_Resultado!ES713</f>
        <v>5317.0601410999998</v>
      </c>
      <c r="EG14" s="24">
        <f>PLANEL_GerMED_Trim_Resultado!ET17+PLANEL_GerMED_Trim_Resultado!ET29+PLANEL_GerMED_Trim_Resultado!ET629+PLANEL_GerMED_Trim_Resultado!ET713</f>
        <v>7275.8656094999997</v>
      </c>
      <c r="EH14" s="24">
        <f>PLANEL_GerMED_Trim_Resultado!EU17+PLANEL_GerMED_Trim_Resultado!EU29+PLANEL_GerMED_Trim_Resultado!EU629+PLANEL_GerMED_Trim_Resultado!EU713</f>
        <v>4636.5773405</v>
      </c>
      <c r="EI14" s="24">
        <f>PLANEL_GerMED_Trim_Resultado!EV17+PLANEL_GerMED_Trim_Resultado!EV29+PLANEL_GerMED_Trim_Resultado!EV629+PLANEL_GerMED_Trim_Resultado!EV713</f>
        <v>519.76000004000002</v>
      </c>
      <c r="EJ14" s="24">
        <f>PLANEL_GerMED_Trim_Resultado!EW17+PLANEL_GerMED_Trim_Resultado!EW29+PLANEL_GerMED_Trim_Resultado!EW629+PLANEL_GerMED_Trim_Resultado!EW713</f>
        <v>5317.0601410999998</v>
      </c>
      <c r="EK14" s="24">
        <f>PLANEL_GerMED_Trim_Resultado!EX17+PLANEL_GerMED_Trim_Resultado!EX29+PLANEL_GerMED_Trim_Resultado!EX629+PLANEL_GerMED_Trim_Resultado!EX713</f>
        <v>7275.8656094999997</v>
      </c>
      <c r="EL14" s="24">
        <f>PLANEL_GerMED_Trim_Resultado!EY17+PLANEL_GerMED_Trim_Resultado!EY29+PLANEL_GerMED_Trim_Resultado!EY629+PLANEL_GerMED_Trim_Resultado!EY713</f>
        <v>4636.5773405</v>
      </c>
      <c r="EM14" s="24">
        <f>PLANEL_GerMED_Trim_Resultado!EZ17+PLANEL_GerMED_Trim_Resultado!EZ29+PLANEL_GerMED_Trim_Resultado!EZ629+PLANEL_GerMED_Trim_Resultado!EZ713</f>
        <v>519.76000004000002</v>
      </c>
      <c r="EN14" s="24">
        <f>PLANEL_GerMED_Trim_Resultado!FA17+PLANEL_GerMED_Trim_Resultado!FA29+PLANEL_GerMED_Trim_Resultado!FA629+PLANEL_GerMED_Trim_Resultado!FA713</f>
        <v>5317.0601410999998</v>
      </c>
      <c r="EO14" s="24">
        <f>PLANEL_GerMED_Trim_Resultado!FB17+PLANEL_GerMED_Trim_Resultado!FB29+PLANEL_GerMED_Trim_Resultado!FB629+PLANEL_GerMED_Trim_Resultado!FB713</f>
        <v>7275.8656094999997</v>
      </c>
      <c r="EP14" s="24">
        <f>PLANEL_GerMED_Trim_Resultado!FC17+PLANEL_GerMED_Trim_Resultado!FC29+PLANEL_GerMED_Trim_Resultado!FC629+PLANEL_GerMED_Trim_Resultado!FC713</f>
        <v>4636.5773405</v>
      </c>
    </row>
    <row r="15" spans="2:258" x14ac:dyDescent="0.25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462.29790919999999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510.50511990000001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510.49511990000002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644.79506990000004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510.50511990000001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325.75017179999998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220.4975307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213.65321069999999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228.7092547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6822.8025546000008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8116.1263841999998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10703.2003212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8893.7661695000006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8963.4333069000004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10716.119959199999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14157.608744199999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11732.6284115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10636.383225900001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12748.0720062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16857.304751200001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13951.261566500001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13693.2515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16461.309650200001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21790.9760121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18005.571848200001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14310.72299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17211.285751199997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22787.410682100002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18824.4503482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15353.533400799999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18490.762592200001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24493.392750700001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20219.0626204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16306.614302800001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19648.537413899998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26031.717496199999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21483.173590300001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18511.134358799998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22326.130446900002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29589.226260200001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24406.764561299999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20056.056338800001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24202.580749900004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32082.319241200003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26455.609590299999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21040.8141492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25401.615968099999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33676.769354299999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27764.249892599997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22684.811482000001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27421.826643100001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36371.845886900002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29965.675834799997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23954.691552299999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28980.188643100002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38449.8084667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31664.216849999997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25722.378923199998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31147.074069099999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41338.092341800002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34026.4593847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27050.176645699998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32805.810373599998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43563.490381100004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35828.972427499997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29139.611738200001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35347.115474600003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46941.561559299997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38603.100032599999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31756.040896300001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38546.399097000001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51202.226210399996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42092.304838099997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34677.868790100001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42012.841034700003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55769.196745399997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45892.648871400001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37023.573446299997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44398.875677899996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58722.279287600002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48584.6180933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40728.520095100001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48900.334203099999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64703.699601200002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53499.364933299999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41601.326213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49960.437772000005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66112.176426999999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54656.863175000006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42435.813494000002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50973.999576000002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67458.816845000008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55763.543731000005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44069.810355000001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52958.639540000004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70095.652984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57930.518110000005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45602.852363999998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54820.660524000006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72569.574854000006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59963.608156000002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47581.089133000001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57223.411614000004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75761.922594000003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62587.106696000003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49486.419303000002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59537.610924000008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78836.618494000009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65113.917966000008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51206.631433000002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61626.967284000006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81612.583123999997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67395.229316000012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53078.196993000005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63900.156364000009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84632.791943999997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69877.262626000011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54883.927403000002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66093.382564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87546.760324000003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72271.986646000005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55284.082592999999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66579.407974000002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88192.504324000009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72802.664556000003</v>
      </c>
    </row>
    <row r="18" spans="2:146" x14ac:dyDescent="0.25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8808.6379719000015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8613.4951916999999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8463.3931276000003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8751.0608718000003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8808.6379719000015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8613.4951916999999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8463.3931276000003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8751.0608718000003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8545.9315146000008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8411.206553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8242.8250657999997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8489.4567437999995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8279.0940150000006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8207.0127630000006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8021.8203909999993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8223.7317390000007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9549.3525740000005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9485.2848219999996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9264.8483230000002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9485.2848219999996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10725.651012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10653.691333999999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10406.101255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10653.691333999999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11907.759898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11827.869309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11552.991522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11827.869309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13086.084097999999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12998.287991000001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12696.209862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12998.287991000001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14283.294427000001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14187.466092999999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13857.751654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14187.466092999999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15497.907370000001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15393.930052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15036.177584000001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15393.930052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16714.624818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16602.484397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16216.64532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16602.484397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17917.008442999999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17796.801085999999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17383.206280999999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17796.801085999999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19251.730799000001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19122.568629000001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18678.163199000002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19122.568629000001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20524.796219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20387.092898999999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19913.300128999999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20387.092898999999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21766.543668999999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21620.509319000001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21118.052138999999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21620.509319000001</v>
      </c>
    </row>
    <row r="21" spans="2:146" x14ac:dyDescent="0.25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65366.500486183999</v>
      </c>
      <c r="F24" s="28">
        <f t="shared" si="0"/>
        <v>65191.122388900003</v>
      </c>
      <c r="G24" s="28">
        <f t="shared" si="0"/>
        <v>68315.537576652016</v>
      </c>
      <c r="H24" s="28">
        <f t="shared" si="0"/>
        <v>64242.568471748004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69555.948185700006</v>
      </c>
      <c r="L24" s="28">
        <f t="shared" si="0"/>
        <v>65414.328654500001</v>
      </c>
      <c r="M24" s="28">
        <f t="shared" si="0"/>
        <v>66900.419171800007</v>
      </c>
      <c r="N24" s="28">
        <f t="shared" si="0"/>
        <v>66451.530048399989</v>
      </c>
      <c r="O24" s="28">
        <f t="shared" si="0"/>
        <v>70679.143388099998</v>
      </c>
      <c r="P24" s="28">
        <f t="shared" si="0"/>
        <v>66462.666621400014</v>
      </c>
      <c r="Q24" s="28">
        <f t="shared" si="0"/>
        <v>66706.310353299996</v>
      </c>
      <c r="R24" s="28">
        <f t="shared" si="0"/>
        <v>68778.383461600009</v>
      </c>
      <c r="S24" s="28">
        <f t="shared" si="0"/>
        <v>75854.244858499995</v>
      </c>
      <c r="T24" s="28">
        <f t="shared" si="0"/>
        <v>71336.478610400009</v>
      </c>
      <c r="U24" s="28">
        <f t="shared" si="0"/>
        <v>72506.778111100008</v>
      </c>
      <c r="V24" s="28">
        <f t="shared" si="0"/>
        <v>72924.455193799993</v>
      </c>
      <c r="W24" s="28">
        <f t="shared" si="0"/>
        <v>79651.312549200011</v>
      </c>
      <c r="X24" s="28">
        <f t="shared" si="0"/>
        <v>74921.983078100006</v>
      </c>
      <c r="Y24" s="28">
        <f t="shared" si="0"/>
        <v>76454.718135800009</v>
      </c>
      <c r="Z24" s="28">
        <f t="shared" si="0"/>
        <v>76294.96907050001</v>
      </c>
      <c r="AA24" s="28">
        <f t="shared" si="0"/>
        <v>83543.561148799985</v>
      </c>
      <c r="AB24" s="28">
        <f t="shared" si="0"/>
        <v>78603.96897110001</v>
      </c>
      <c r="AC24" s="28">
        <f t="shared" si="0"/>
        <v>80159.970156800002</v>
      </c>
      <c r="AD24" s="28">
        <f t="shared" si="0"/>
        <v>80101.967888999992</v>
      </c>
      <c r="AE24" s="28">
        <f t="shared" si="0"/>
        <v>86965.192026599994</v>
      </c>
      <c r="AF24" s="28">
        <f t="shared" si="0"/>
        <v>82129.892039500002</v>
      </c>
      <c r="AG24" s="28">
        <f t="shared" si="0"/>
        <v>83070.819641399998</v>
      </c>
      <c r="AH24" s="28">
        <f t="shared" si="0"/>
        <v>83429.410848800006</v>
      </c>
      <c r="AI24" s="28">
        <f t="shared" ref="AI24:BN24" si="1">SUM(AI4:AI23)</f>
        <v>90531.540476899987</v>
      </c>
      <c r="AJ24" s="28">
        <f t="shared" si="1"/>
        <v>85161.338051100014</v>
      </c>
      <c r="AK24" s="28">
        <f t="shared" si="1"/>
        <v>86738.177084399998</v>
      </c>
      <c r="AL24" s="28">
        <f t="shared" si="1"/>
        <v>86895.040400500002</v>
      </c>
      <c r="AM24" s="28">
        <f t="shared" si="1"/>
        <v>94135.405690199987</v>
      </c>
      <c r="AN24" s="28">
        <f t="shared" si="1"/>
        <v>88541.116514099995</v>
      </c>
      <c r="AO24" s="28">
        <f t="shared" si="1"/>
        <v>90130.174069400018</v>
      </c>
      <c r="AP24" s="28">
        <f t="shared" si="1"/>
        <v>90398.761264200002</v>
      </c>
      <c r="AQ24" s="28">
        <f t="shared" si="1"/>
        <v>97866.641705300004</v>
      </c>
      <c r="AR24" s="28">
        <f t="shared" si="1"/>
        <v>92036.271914099983</v>
      </c>
      <c r="AS24" s="28">
        <f t="shared" si="1"/>
        <v>93636.322302300003</v>
      </c>
      <c r="AT24" s="28">
        <f t="shared" si="1"/>
        <v>94024.007416199995</v>
      </c>
      <c r="AU24" s="28">
        <f t="shared" si="1"/>
        <v>101071.25373229999</v>
      </c>
      <c r="AV24" s="28">
        <f t="shared" si="1"/>
        <v>95306.270153899997</v>
      </c>
      <c r="AW24" s="28">
        <f t="shared" si="1"/>
        <v>96394.930520300011</v>
      </c>
      <c r="AX24" s="28">
        <f t="shared" si="1"/>
        <v>97145.517466810008</v>
      </c>
      <c r="AY24" s="28">
        <f t="shared" si="1"/>
        <v>104084.27789309998</v>
      </c>
      <c r="AZ24" s="28">
        <f t="shared" si="1"/>
        <v>98178.153514499994</v>
      </c>
      <c r="BA24" s="28">
        <f t="shared" si="1"/>
        <v>99171.076754000023</v>
      </c>
      <c r="BB24" s="28">
        <f t="shared" si="1"/>
        <v>100071.27741339999</v>
      </c>
      <c r="BC24" s="28">
        <f t="shared" si="1"/>
        <v>107212.5575671</v>
      </c>
      <c r="BD24" s="28">
        <f t="shared" si="1"/>
        <v>101103.93721420001</v>
      </c>
      <c r="BE24" s="28">
        <f t="shared" si="1"/>
        <v>102107.85954740002</v>
      </c>
      <c r="BF24" s="28">
        <f t="shared" si="1"/>
        <v>103107.96089830001</v>
      </c>
      <c r="BG24" s="28">
        <f t="shared" si="1"/>
        <v>110429.5113858</v>
      </c>
      <c r="BH24" s="28">
        <f t="shared" si="1"/>
        <v>104028.04798599999</v>
      </c>
      <c r="BI24" s="28">
        <f t="shared" si="1"/>
        <v>105218.55346510001</v>
      </c>
      <c r="BJ24" s="28">
        <f t="shared" si="1"/>
        <v>106232.3851425</v>
      </c>
      <c r="BK24" s="28">
        <f t="shared" si="1"/>
        <v>113747.8401358</v>
      </c>
      <c r="BL24" s="28">
        <f t="shared" si="1"/>
        <v>106913.52336370001</v>
      </c>
      <c r="BM24" s="28">
        <f t="shared" si="1"/>
        <v>108569.57744210002</v>
      </c>
      <c r="BN24" s="28">
        <f t="shared" si="1"/>
        <v>109459.3826215</v>
      </c>
      <c r="BO24" s="28">
        <f t="shared" ref="BO24:CT24" si="2">SUM(BO4:BO23)</f>
        <v>117231.18406411</v>
      </c>
      <c r="BP24" s="28">
        <f t="shared" si="2"/>
        <v>110175.3117549</v>
      </c>
      <c r="BQ24" s="28">
        <f t="shared" si="2"/>
        <v>110601.69165109997</v>
      </c>
      <c r="BR24" s="28">
        <f t="shared" si="2"/>
        <v>112834.4437337</v>
      </c>
      <c r="BS24" s="28">
        <f t="shared" si="2"/>
        <v>120773.22587541002</v>
      </c>
      <c r="BT24" s="28">
        <f t="shared" si="2"/>
        <v>113496.08230989998</v>
      </c>
      <c r="BU24" s="28">
        <f t="shared" si="2"/>
        <v>113934.5254558</v>
      </c>
      <c r="BV24" s="28">
        <f t="shared" si="2"/>
        <v>116087.3965239</v>
      </c>
      <c r="BW24" s="28">
        <f t="shared" si="2"/>
        <v>124311.97229420999</v>
      </c>
      <c r="BX24" s="28">
        <f t="shared" si="2"/>
        <v>116817.688888</v>
      </c>
      <c r="BY24" s="28">
        <f t="shared" si="2"/>
        <v>117268.8463086</v>
      </c>
      <c r="BZ24" s="28">
        <f t="shared" si="2"/>
        <v>119339.87427109999</v>
      </c>
      <c r="CA24" s="28">
        <f t="shared" si="2"/>
        <v>127965.15658611</v>
      </c>
      <c r="CB24" s="28">
        <f t="shared" si="2"/>
        <v>120238.95441189999</v>
      </c>
      <c r="CC24" s="28">
        <f t="shared" si="2"/>
        <v>120702.52986569999</v>
      </c>
      <c r="CD24" s="28">
        <f t="shared" si="2"/>
        <v>122204.87653980001</v>
      </c>
      <c r="CE24" s="28">
        <f t="shared" si="2"/>
        <v>131740.53374371</v>
      </c>
      <c r="CF24" s="28">
        <f t="shared" si="2"/>
        <v>123779.85494310001</v>
      </c>
      <c r="CG24" s="28">
        <f t="shared" si="2"/>
        <v>124256.33159769999</v>
      </c>
      <c r="CH24" s="28">
        <f t="shared" si="2"/>
        <v>125684.72809020001</v>
      </c>
      <c r="CI24" s="28">
        <f t="shared" si="2"/>
        <v>135761.75164263998</v>
      </c>
      <c r="CJ24" s="28">
        <f t="shared" si="2"/>
        <v>127557.4887622</v>
      </c>
      <c r="CK24" s="28">
        <f t="shared" si="2"/>
        <v>128050.24578439997</v>
      </c>
      <c r="CL24" s="28">
        <f t="shared" si="2"/>
        <v>129407.8264314</v>
      </c>
      <c r="CM24" s="28">
        <f t="shared" si="2"/>
        <v>139236.43636574</v>
      </c>
      <c r="CN24" s="28">
        <f t="shared" si="2"/>
        <v>131282.59854539999</v>
      </c>
      <c r="CO24" s="28">
        <f t="shared" si="2"/>
        <v>131788.47522349999</v>
      </c>
      <c r="CP24" s="28">
        <f t="shared" si="2"/>
        <v>132519.65158099998</v>
      </c>
      <c r="CQ24" s="28">
        <f t="shared" si="2"/>
        <v>142701.61519824</v>
      </c>
      <c r="CR24" s="28">
        <f t="shared" si="2"/>
        <v>135029.41842840001</v>
      </c>
      <c r="CS24" s="28">
        <f t="shared" si="2"/>
        <v>135549.67062249998</v>
      </c>
      <c r="CT24" s="28">
        <f t="shared" si="2"/>
        <v>136222.89597909999</v>
      </c>
      <c r="CU24" s="28">
        <f t="shared" ref="CU24:DZ24" si="3">SUM(CU4:CU23)</f>
        <v>145492.19081984001</v>
      </c>
      <c r="CV24" s="28">
        <f t="shared" si="3"/>
        <v>138631.15606159999</v>
      </c>
      <c r="CW24" s="28">
        <f t="shared" si="3"/>
        <v>139077.09093349997</v>
      </c>
      <c r="CX24" s="28">
        <f t="shared" si="3"/>
        <v>139776.78659049998</v>
      </c>
      <c r="CY24" s="76">
        <f t="shared" si="3"/>
        <v>151154.31290863999</v>
      </c>
      <c r="CZ24" s="76">
        <f t="shared" si="3"/>
        <v>142203.25527579998</v>
      </c>
      <c r="DA24" s="76">
        <f t="shared" si="3"/>
        <v>142751.74994830001</v>
      </c>
      <c r="DB24" s="76">
        <f t="shared" si="3"/>
        <v>143300.29826679997</v>
      </c>
      <c r="DC24" s="28">
        <f t="shared" si="3"/>
        <v>153861.96584183999</v>
      </c>
      <c r="DD24" s="28">
        <f t="shared" si="3"/>
        <v>145355.62884819999</v>
      </c>
      <c r="DE24" s="28">
        <f t="shared" si="3"/>
        <v>145917.07910159999</v>
      </c>
      <c r="DF24" s="28">
        <f t="shared" si="3"/>
        <v>146383.02270900001</v>
      </c>
      <c r="DG24" s="28">
        <f t="shared" si="3"/>
        <v>156565.47888983999</v>
      </c>
      <c r="DH24" s="28">
        <f t="shared" si="3"/>
        <v>148516.46885119998</v>
      </c>
      <c r="DI24" s="28">
        <f t="shared" si="3"/>
        <v>149090.03099659999</v>
      </c>
      <c r="DJ24" s="28">
        <f t="shared" si="3"/>
        <v>149480.53087650001</v>
      </c>
      <c r="DK24" s="28">
        <f t="shared" si="3"/>
        <v>160064.71683183999</v>
      </c>
      <c r="DL24" s="28">
        <f t="shared" si="3"/>
        <v>151688.07887719999</v>
      </c>
      <c r="DM24" s="28">
        <f t="shared" si="3"/>
        <v>152274.4417996</v>
      </c>
      <c r="DN24" s="28">
        <f t="shared" si="3"/>
        <v>152590.6036954</v>
      </c>
      <c r="DO24" s="28">
        <f t="shared" si="3"/>
        <v>163060.45902383997</v>
      </c>
      <c r="DP24" s="28">
        <f t="shared" si="3"/>
        <v>154919.4220962</v>
      </c>
      <c r="DQ24" s="28">
        <f t="shared" si="3"/>
        <v>155518.13630759998</v>
      </c>
      <c r="DR24" s="28">
        <f t="shared" si="3"/>
        <v>156013.00382179997</v>
      </c>
      <c r="DS24" s="28">
        <f t="shared" si="3"/>
        <v>166410.62500534</v>
      </c>
      <c r="DT24" s="28">
        <f t="shared" si="3"/>
        <v>158214.78648790001</v>
      </c>
      <c r="DU24" s="28">
        <f t="shared" si="3"/>
        <v>158825.5242403</v>
      </c>
      <c r="DV24" s="28">
        <f t="shared" si="3"/>
        <v>160000.28259029999</v>
      </c>
      <c r="DW24" s="28">
        <f t="shared" si="3"/>
        <v>169784.57467914</v>
      </c>
      <c r="DX24" s="28">
        <f t="shared" si="3"/>
        <v>161531.04214619999</v>
      </c>
      <c r="DY24" s="28">
        <f t="shared" si="3"/>
        <v>162153.39282560002</v>
      </c>
      <c r="DZ24" s="28">
        <f t="shared" si="3"/>
        <v>164097.07414360001</v>
      </c>
      <c r="EA24" s="28">
        <f t="shared" ref="EA24:EP24" si="4">SUM(EA4:EA23)</f>
        <v>173127.15209114001</v>
      </c>
      <c r="EB24" s="28">
        <f t="shared" si="4"/>
        <v>164814.7151952</v>
      </c>
      <c r="EC24" s="28">
        <f t="shared" si="4"/>
        <v>165449.1983706</v>
      </c>
      <c r="ED24" s="28">
        <f t="shared" si="4"/>
        <v>167992.68383960001</v>
      </c>
      <c r="EE24" s="28">
        <f t="shared" si="4"/>
        <v>176818.32476914002</v>
      </c>
      <c r="EF24" s="28">
        <f t="shared" si="4"/>
        <v>168413.67181819997</v>
      </c>
      <c r="EG24" s="28">
        <f t="shared" si="4"/>
        <v>169062.09040859999</v>
      </c>
      <c r="EH24" s="28">
        <f t="shared" si="4"/>
        <v>172285.36945460003</v>
      </c>
      <c r="EI24" s="28">
        <f t="shared" si="4"/>
        <v>180547.56055214003</v>
      </c>
      <c r="EJ24" s="28">
        <f t="shared" si="4"/>
        <v>171871.4222882</v>
      </c>
      <c r="EK24" s="28">
        <f t="shared" si="4"/>
        <v>172454.613488</v>
      </c>
      <c r="EL24" s="28">
        <f t="shared" si="4"/>
        <v>176595.05769760002</v>
      </c>
      <c r="EM24" s="28">
        <f t="shared" si="4"/>
        <v>183248.24044314001</v>
      </c>
      <c r="EN24" s="28">
        <f t="shared" si="4"/>
        <v>175289.5363527</v>
      </c>
      <c r="EO24" s="28">
        <f t="shared" si="4"/>
        <v>175810.10266320003</v>
      </c>
      <c r="EP24" s="28">
        <f t="shared" si="4"/>
        <v>179393.1130786</v>
      </c>
    </row>
    <row r="26" spans="2:146" x14ac:dyDescent="0.25">
      <c r="D26" s="1"/>
    </row>
    <row r="27" spans="2:146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0.50230824690584075</v>
      </c>
      <c r="F29" s="47">
        <f>IF(PLANEL_Pot_Trim!F4&lt;&gt;0,F4/PLANEL_Pot_Trim!F4,0)</f>
        <v>0.49478672210631991</v>
      </c>
      <c r="G29" s="47">
        <f>IF(PLANEL_Pot_Trim!G4&lt;&gt;0,G4/PLANEL_Pot_Trim!G4,0)</f>
        <v>0.60113631676174728</v>
      </c>
      <c r="H29" s="47">
        <f>IF(PLANEL_Pot_Trim!H4&lt;&gt;0,H4/PLANEL_Pot_Trim!H4,0)</f>
        <v>0.50439048419677468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0.60927313416709006</v>
      </c>
      <c r="L29" s="47">
        <f>IF(PLANEL_Pot_Trim!L4&lt;&gt;0,L4/PLANEL_Pot_Trim!L4,0)</f>
        <v>0.51424046172876914</v>
      </c>
      <c r="M29" s="47">
        <f>IF(PLANEL_Pot_Trim!M4&lt;&gt;0,M4/PLANEL_Pot_Trim!M4,0)</f>
        <v>0.48830945664780384</v>
      </c>
      <c r="N29" s="47">
        <f>IF(PLANEL_Pot_Trim!N4&lt;&gt;0,N4/PLANEL_Pot_Trim!N4,0)</f>
        <v>0.50338983654498104</v>
      </c>
      <c r="O29" s="47">
        <f>IF(PLANEL_Pot_Trim!O4&lt;&gt;0,O4/PLANEL_Pot_Trim!O4,0)</f>
        <v>0.53516817822993179</v>
      </c>
      <c r="P29" s="47">
        <f>IF(PLANEL_Pot_Trim!P4&lt;&gt;0,P4/PLANEL_Pot_Trim!P4,0)</f>
        <v>0.44427377550193237</v>
      </c>
      <c r="Q29" s="47">
        <f>IF(PLANEL_Pot_Trim!Q4&lt;&gt;0,Q4/PLANEL_Pot_Trim!Q4,0)</f>
        <v>0.41142747547551245</v>
      </c>
      <c r="R29" s="47">
        <f>IF(PLANEL_Pot_Trim!R4&lt;&gt;0,R4/PLANEL_Pot_Trim!R4,0)</f>
        <v>0.46680301915454808</v>
      </c>
      <c r="S29" s="47">
        <f>IF(PLANEL_Pot_Trim!S4&lt;&gt;0,S4/PLANEL_Pot_Trim!S4,0)</f>
        <v>0.54890712963583044</v>
      </c>
      <c r="T29" s="47">
        <f>IF(PLANEL_Pot_Trim!T4&lt;&gt;0,T4/PLANEL_Pot_Trim!T4,0)</f>
        <v>0.46051959170241169</v>
      </c>
      <c r="U29" s="47">
        <f>IF(PLANEL_Pot_Trim!U4&lt;&gt;0,U4/PLANEL_Pot_Trim!U4,0)</f>
        <v>0.42743809377071906</v>
      </c>
      <c r="V29" s="47">
        <f>IF(PLANEL_Pot_Trim!V4&lt;&gt;0,V4/PLANEL_Pot_Trim!V4,0)</f>
        <v>0.45998534637557248</v>
      </c>
      <c r="W29" s="47">
        <f>IF(PLANEL_Pot_Trim!W4&lt;&gt;0,W4/PLANEL_Pot_Trim!W4,0)</f>
        <v>0.55723397233437588</v>
      </c>
      <c r="X29" s="47">
        <f>IF(PLANEL_Pot_Trim!X4&lt;&gt;0,X4/PLANEL_Pot_Trim!X4,0)</f>
        <v>0.46786338234183478</v>
      </c>
      <c r="Y29" s="47">
        <f>IF(PLANEL_Pot_Trim!Y4&lt;&gt;0,Y4/PLANEL_Pot_Trim!Y4,0)</f>
        <v>0.43801250667729763</v>
      </c>
      <c r="Z29" s="47">
        <f>IF(PLANEL_Pot_Trim!Z4&lt;&gt;0,Z4/PLANEL_Pot_Trim!Z4,0)</f>
        <v>0.46088325522773438</v>
      </c>
      <c r="AA29" s="47">
        <f>IF(PLANEL_Pot_Trim!AA4&lt;&gt;0,AA4/PLANEL_Pot_Trim!AA4,0)</f>
        <v>0.59276313098154199</v>
      </c>
      <c r="AB29" s="47">
        <f>IF(PLANEL_Pot_Trim!AB4&lt;&gt;0,AB4/PLANEL_Pot_Trim!AB4,0)</f>
        <v>0.50083981889639329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0.61758770380362593</v>
      </c>
      <c r="AF29" s="47">
        <f>IF(PLANEL_Pot_Trim!AF4&lt;&gt;0,AF4/PLANEL_Pot_Trim!AF4,0)</f>
        <v>0.51919768621883711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0.62865403902384964</v>
      </c>
      <c r="AJ29" s="47">
        <f>IF(PLANEL_Pot_Trim!AJ4&lt;&gt;0,AJ4/PLANEL_Pot_Trim!AJ4,0)</f>
        <v>0.51543053803147654</v>
      </c>
      <c r="AK29" s="47">
        <f>IF(PLANEL_Pot_Trim!AK4&lt;&gt;0,AK4/PLANEL_Pot_Trim!AK4,0)</f>
        <v>0.46306265941679381</v>
      </c>
      <c r="AL29" s="47">
        <f>IF(PLANEL_Pot_Trim!AL4&lt;&gt;0,AL4/PLANEL_Pot_Trim!AL4,0)</f>
        <v>0.46154307380008491</v>
      </c>
      <c r="AM29" s="47">
        <f>IF(PLANEL_Pot_Trim!AM4&lt;&gt;0,AM4/PLANEL_Pot_Trim!AM4,0)</f>
        <v>0.62590931201800271</v>
      </c>
      <c r="AN29" s="47">
        <f>IF(PLANEL_Pot_Trim!AN4&lt;&gt;0,AN4/PLANEL_Pot_Trim!AN4,0)</f>
        <v>0.52421974366115942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0.64303420079465945</v>
      </c>
      <c r="AR29" s="47">
        <f>IF(PLANEL_Pot_Trim!AR4&lt;&gt;0,AR4/PLANEL_Pot_Trim!AR4,0)</f>
        <v>0.52727670322209419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0.65030570007859945</v>
      </c>
      <c r="AV29" s="47">
        <f>IF(PLANEL_Pot_Trim!AV4&lt;&gt;0,AV4/PLANEL_Pot_Trim!AV4,0)</f>
        <v>0.53376076674065842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0.66448210983094147</v>
      </c>
      <c r="AZ29" s="47">
        <f>IF(PLANEL_Pot_Trim!AZ4&lt;&gt;0,AZ4/PLANEL_Pot_Trim!AZ4,0)</f>
        <v>0.54473492840509818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0.66486580543221929</v>
      </c>
      <c r="BD29" s="47">
        <f>IF(PLANEL_Pot_Trim!BD4&lt;&gt;0,BD4/PLANEL_Pot_Trim!BD4,0)</f>
        <v>0.54582488426487297</v>
      </c>
      <c r="BE29" s="47">
        <f>IF(PLANEL_Pot_Trim!BE4&lt;&gt;0,BE4/PLANEL_Pot_Trim!BE4,0)</f>
        <v>0.46697116544263118</v>
      </c>
      <c r="BF29" s="47">
        <f>IF(PLANEL_Pot_Trim!BF4&lt;&gt;0,BF4/PLANEL_Pot_Trim!BF4,0)</f>
        <v>0.46780113935445972</v>
      </c>
      <c r="BG29" s="47">
        <f>IF(PLANEL_Pot_Trim!BG4&lt;&gt;0,BG4/PLANEL_Pot_Trim!BG4,0)</f>
        <v>0.66660149245791056</v>
      </c>
      <c r="BH29" s="47">
        <f>IF(PLANEL_Pot_Trim!BH4&lt;&gt;0,BH4/PLANEL_Pot_Trim!BH4,0)</f>
        <v>0.54542615760335422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0.66660149245791056</v>
      </c>
      <c r="BL29" s="47">
        <f>IF(PLANEL_Pot_Trim!BL4&lt;&gt;0,BL4/PLANEL_Pot_Trim!BL4,0)</f>
        <v>0.55281502368212398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0.66973511807342945</v>
      </c>
      <c r="BP29" s="47">
        <f>IF(PLANEL_Pot_Trim!BP4&lt;&gt;0,BP4/PLANEL_Pot_Trim!BP4,0)</f>
        <v>0.54891396800835368</v>
      </c>
      <c r="BQ29" s="47">
        <f>IF(PLANEL_Pot_Trim!BQ4&lt;&gt;0,BQ4/PLANEL_Pot_Trim!BQ4,0)</f>
        <v>0.46130393347049464</v>
      </c>
      <c r="BR29" s="47">
        <f>IF(PLANEL_Pot_Trim!BR4&lt;&gt;0,BR4/PLANEL_Pot_Trim!BR4,0)</f>
        <v>0.46617460431046948</v>
      </c>
      <c r="BS29" s="47">
        <f>IF(PLANEL_Pot_Trim!BS4&lt;&gt;0,BS4/PLANEL_Pot_Trim!BS4,0)</f>
        <v>0.66973511807342945</v>
      </c>
      <c r="BT29" s="47">
        <f>IF(PLANEL_Pot_Trim!BT4&lt;&gt;0,BT4/PLANEL_Pot_Trim!BT4,0)</f>
        <v>0.56975193419586034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0.55360913089114472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0.57273399996658703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0.58174829154345642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0.56864795732214013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0.57444073516229055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0.57841368390985115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0.66975502809096932</v>
      </c>
      <c r="CV29" s="47">
        <f>IF(PLANEL_Pot_Trim!CV4&lt;&gt;0,CV4/PLANEL_Pot_Trim!CV4,0)</f>
        <v>0.59029884424773005</v>
      </c>
      <c r="CW29" s="47">
        <f>IF(PLANEL_Pot_Trim!CW4&lt;&gt;0,CW4/PLANEL_Pot_Trim!CW4,0)</f>
        <v>0.46129391554638077</v>
      </c>
      <c r="CX29" s="47">
        <f>IF(PLANEL_Pot_Trim!CX4&lt;&gt;0,CX4/PLANEL_Pot_Trim!CX4,0)</f>
        <v>0.46618018941980027</v>
      </c>
      <c r="CY29" s="77">
        <f>IF(PLANEL_Pot_Trim!CY4&lt;&gt;0,CY4/PLANEL_Pot_Trim!CY4,0)</f>
        <v>0.66975502809096932</v>
      </c>
      <c r="CZ29" s="77">
        <f>IF(PLANEL_Pot_Trim!CZ4&lt;&gt;0,CZ4/PLANEL_Pot_Trim!CZ4,0)</f>
        <v>0.57174243324466767</v>
      </c>
      <c r="DA29" s="77">
        <f>IF(PLANEL_Pot_Trim!DA4&lt;&gt;0,DA4/PLANEL_Pot_Trim!DA4,0)</f>
        <v>0.44103234758605886</v>
      </c>
      <c r="DB29" s="77">
        <f>IF(PLANEL_Pot_Trim!DB4&lt;&gt;0,DB4/PLANEL_Pot_Trim!DB4,0)</f>
        <v>0.46618018941980027</v>
      </c>
      <c r="DC29" s="47">
        <f>IF(PLANEL_Pot_Trim!DC4&lt;&gt;0,DC4/PLANEL_Pot_Trim!DC4,0)</f>
        <v>0.66975502809096932</v>
      </c>
      <c r="DD29" s="47">
        <f>IF(PLANEL_Pot_Trim!DD4&lt;&gt;0,DD4/PLANEL_Pot_Trim!DD4,0)</f>
        <v>0.58518244254257845</v>
      </c>
      <c r="DE29" s="47">
        <f>IF(PLANEL_Pot_Trim!DE4&lt;&gt;0,DE4/PLANEL_Pot_Trim!DE4,0)</f>
        <v>0.45114683034047098</v>
      </c>
      <c r="DF29" s="47">
        <f>IF(PLANEL_Pot_Trim!DF4&lt;&gt;0,DF4/PLANEL_Pot_Trim!DF4,0)</f>
        <v>0.46618018941980027</v>
      </c>
      <c r="DG29" s="47">
        <f>IF(PLANEL_Pot_Trim!DG4&lt;&gt;0,DG4/PLANEL_Pot_Trim!DG4,0)</f>
        <v>0.66975502809096932</v>
      </c>
      <c r="DH29" s="47">
        <f>IF(PLANEL_Pot_Trim!DH4&lt;&gt;0,DH4/PLANEL_Pot_Trim!DH4,0)</f>
        <v>0.59262751986424389</v>
      </c>
      <c r="DI29" s="47">
        <f>IF(PLANEL_Pot_Trim!DI4&lt;&gt;0,DI4/PLANEL_Pot_Trim!DI4,0)</f>
        <v>0.45572888796319228</v>
      </c>
      <c r="DJ29" s="47">
        <f>IF(PLANEL_Pot_Trim!DJ4&lt;&gt;0,DJ4/PLANEL_Pot_Trim!DJ4,0)</f>
        <v>0.46618018941980027</v>
      </c>
      <c r="DK29" s="47">
        <f>IF(PLANEL_Pot_Trim!DK4&lt;&gt;0,DK4/PLANEL_Pot_Trim!DK4,0)</f>
        <v>0.66975502809096932</v>
      </c>
      <c r="DL29" s="47">
        <f>IF(PLANEL_Pot_Trim!DL4&lt;&gt;0,DL4/PLANEL_Pot_Trim!DL4,0)</f>
        <v>0.59276664372981391</v>
      </c>
      <c r="DM29" s="47">
        <f>IF(PLANEL_Pot_Trim!DM4&lt;&gt;0,DM4/PLANEL_Pot_Trim!DM4,0)</f>
        <v>0.45172447397722665</v>
      </c>
      <c r="DN29" s="47">
        <f>IF(PLANEL_Pot_Trim!DN4&lt;&gt;0,DN4/PLANEL_Pot_Trim!DN4,0)</f>
        <v>0.46618018941980027</v>
      </c>
      <c r="DO29" s="47">
        <f>IF(PLANEL_Pot_Trim!DO4&lt;&gt;0,DO4/PLANEL_Pot_Trim!DO4,0)</f>
        <v>0.66975502809096932</v>
      </c>
      <c r="DP29" s="47">
        <f>IF(PLANEL_Pot_Trim!DP4&lt;&gt;0,DP4/PLANEL_Pot_Trim!DP4,0)</f>
        <v>0.59276664372981391</v>
      </c>
      <c r="DQ29" s="47">
        <f>IF(PLANEL_Pot_Trim!DQ4&lt;&gt;0,DQ4/PLANEL_Pot_Trim!DQ4,0)</f>
        <v>0.44855798368614069</v>
      </c>
      <c r="DR29" s="47">
        <f>IF(PLANEL_Pot_Trim!DR4&lt;&gt;0,DR4/PLANEL_Pot_Trim!DR4,0)</f>
        <v>0.46618018941980027</v>
      </c>
      <c r="DS29" s="47">
        <f>IF(PLANEL_Pot_Trim!DS4&lt;&gt;0,DS4/PLANEL_Pot_Trim!DS4,0)</f>
        <v>0.66975502809096932</v>
      </c>
      <c r="DT29" s="47">
        <f>IF(PLANEL_Pot_Trim!DT4&lt;&gt;0,DT4/PLANEL_Pot_Trim!DT4,0)</f>
        <v>0.59276664372981391</v>
      </c>
      <c r="DU29" s="47">
        <f>IF(PLANEL_Pot_Trim!DU4&lt;&gt;0,DU4/PLANEL_Pot_Trim!DU4,0)</f>
        <v>0.44225771037298639</v>
      </c>
      <c r="DV29" s="47">
        <f>IF(PLANEL_Pot_Trim!DV4&lt;&gt;0,DV4/PLANEL_Pot_Trim!DV4,0)</f>
        <v>0.46618018941980027</v>
      </c>
      <c r="DW29" s="47">
        <f>IF(PLANEL_Pot_Trim!DW4&lt;&gt;0,DW4/PLANEL_Pot_Trim!DW4,0)</f>
        <v>0.66975502809096932</v>
      </c>
      <c r="DX29" s="47">
        <f>IF(PLANEL_Pot_Trim!DX4&lt;&gt;0,DX4/PLANEL_Pot_Trim!DX4,0)</f>
        <v>0.59276664372981391</v>
      </c>
      <c r="DY29" s="47">
        <f>IF(PLANEL_Pot_Trim!DY4&lt;&gt;0,DY4/PLANEL_Pot_Trim!DY4,0)</f>
        <v>0.43509642678083099</v>
      </c>
      <c r="DZ29" s="47">
        <f>IF(PLANEL_Pot_Trim!DZ4&lt;&gt;0,DZ4/PLANEL_Pot_Trim!DZ4,0)</f>
        <v>0.46618018941980027</v>
      </c>
      <c r="EA29" s="47">
        <f>IF(PLANEL_Pot_Trim!EA4&lt;&gt;0,EA4/PLANEL_Pot_Trim!EA4,0)</f>
        <v>0.66975502809096932</v>
      </c>
      <c r="EB29" s="47">
        <f>IF(PLANEL_Pot_Trim!EB4&lt;&gt;0,EB4/PLANEL_Pot_Trim!EB4,0)</f>
        <v>0.59276664372981391</v>
      </c>
      <c r="EC29" s="47">
        <f>IF(PLANEL_Pot_Trim!EC4&lt;&gt;0,EC4/PLANEL_Pot_Trim!EC4,0)</f>
        <v>0.42966501312475897</v>
      </c>
      <c r="ED29" s="47">
        <f>IF(PLANEL_Pot_Trim!ED4&lt;&gt;0,ED4/PLANEL_Pot_Trim!ED4,0)</f>
        <v>0.46618018941980027</v>
      </c>
      <c r="EE29" s="47">
        <f>IF(PLANEL_Pot_Trim!EE4&lt;&gt;0,EE4/PLANEL_Pot_Trim!EE4,0)</f>
        <v>0.66975502809096932</v>
      </c>
      <c r="EF29" s="47">
        <f>IF(PLANEL_Pot_Trim!EF4&lt;&gt;0,EF4/PLANEL_Pot_Trim!EF4,0)</f>
        <v>0.59276664372981391</v>
      </c>
      <c r="EG29" s="47">
        <f>IF(PLANEL_Pot_Trim!EG4&lt;&gt;0,EG4/PLANEL_Pot_Trim!EG4,0)</f>
        <v>0.42376199888473154</v>
      </c>
      <c r="EH29" s="47">
        <f>IF(PLANEL_Pot_Trim!EH4&lt;&gt;0,EH4/PLANEL_Pot_Trim!EH4,0)</f>
        <v>0.46618018941980027</v>
      </c>
      <c r="EI29" s="47">
        <f>IF(PLANEL_Pot_Trim!EI4&lt;&gt;0,EI4/PLANEL_Pot_Trim!EI4,0)</f>
        <v>0.66975502809096932</v>
      </c>
      <c r="EJ29" s="47">
        <f>IF(PLANEL_Pot_Trim!EJ4&lt;&gt;0,EJ4/PLANEL_Pot_Trim!EJ4,0)</f>
        <v>0.59276664372981391</v>
      </c>
      <c r="EK29" s="47">
        <f>IF(PLANEL_Pot_Trim!EK4&lt;&gt;0,EK4/PLANEL_Pot_Trim!EK4,0)</f>
        <v>0.41179026247929279</v>
      </c>
      <c r="EL29" s="47">
        <f>IF(PLANEL_Pot_Trim!EL4&lt;&gt;0,EL4/PLANEL_Pot_Trim!EL4,0)</f>
        <v>0.46618018941980027</v>
      </c>
      <c r="EM29" s="47">
        <f>IF(PLANEL_Pot_Trim!EM4&lt;&gt;0,EM4/PLANEL_Pot_Trim!EM4,0)</f>
        <v>0.66987680063704225</v>
      </c>
      <c r="EN29" s="47">
        <f>IF(PLANEL_Pot_Trim!EN4&lt;&gt;0,EN4/PLANEL_Pot_Trim!EN4,0)</f>
        <v>0.5927546006385056</v>
      </c>
      <c r="EO29" s="47">
        <f>IF(PLANEL_Pot_Trim!EO4&lt;&gt;0,EO4/PLANEL_Pot_Trim!EO4,0)</f>
        <v>0.41167308701205868</v>
      </c>
      <c r="EP29" s="47">
        <f>IF(PLANEL_Pot_Trim!EP4&lt;&gt;0,EP4/PLANEL_Pot_Trim!EP4,0)</f>
        <v>0.46622004459392924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0.40291369331563048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0.51830145122050031</v>
      </c>
      <c r="Q30" s="47">
        <f>IF(PLANEL_Pot_Trim!Q5&lt;&gt;0,Q5/PLANEL_Pot_Trim!Q5,0)</f>
        <v>0.43985674321473717</v>
      </c>
      <c r="R30" s="47">
        <f>IF(PLANEL_Pot_Trim!R5&lt;&gt;0,R5/PLANEL_Pot_Trim!R5,0)</f>
        <v>0.482272424248538</v>
      </c>
      <c r="S30" s="47">
        <f>IF(PLANEL_Pot_Trim!S5&lt;&gt;0,S5/PLANEL_Pot_Trim!S5,0)</f>
        <v>0.56171238595511597</v>
      </c>
      <c r="T30" s="47">
        <f>IF(PLANEL_Pot_Trim!T5&lt;&gt;0,T5/PLANEL_Pot_Trim!T5,0)</f>
        <v>0.51187527632850449</v>
      </c>
      <c r="U30" s="47">
        <f>IF(PLANEL_Pot_Trim!U5&lt;&gt;0,U5/PLANEL_Pot_Trim!U5,0)</f>
        <v>0.4505824034447985</v>
      </c>
      <c r="V30" s="47">
        <f>IF(PLANEL_Pot_Trim!V5&lt;&gt;0,V5/PLANEL_Pot_Trim!V5,0)</f>
        <v>0.5000554910348497</v>
      </c>
      <c r="W30" s="47">
        <f>IF(PLANEL_Pot_Trim!W5&lt;&gt;0,W5/PLANEL_Pot_Trim!W5,0)</f>
        <v>0.56136335748894961</v>
      </c>
      <c r="X30" s="47">
        <f>IF(PLANEL_Pot_Trim!X5&lt;&gt;0,X5/PLANEL_Pot_Trim!X5,0)</f>
        <v>0.51337886927834386</v>
      </c>
      <c r="Y30" s="47">
        <f>IF(PLANEL_Pot_Trim!Y5&lt;&gt;0,Y5/PLANEL_Pot_Trim!Y5,0)</f>
        <v>0.44197622612141491</v>
      </c>
      <c r="Z30" s="47">
        <f>IF(PLANEL_Pot_Trim!Z5&lt;&gt;0,Z5/PLANEL_Pot_Trim!Z5,0)</f>
        <v>0.49964685821699528</v>
      </c>
      <c r="AA30" s="47">
        <f>IF(PLANEL_Pot_Trim!AA5&lt;&gt;0,AA5/PLANEL_Pot_Trim!AA5,0)</f>
        <v>0.56079656574739034</v>
      </c>
      <c r="AB30" s="47">
        <f>IF(PLANEL_Pot_Trim!AB5&lt;&gt;0,AB5/PLANEL_Pot_Trim!AB5,0)</f>
        <v>0.52762498156894211</v>
      </c>
      <c r="AC30" s="47">
        <f>IF(PLANEL_Pot_Trim!AC5&lt;&gt;0,AC5/PLANEL_Pot_Trim!AC5,0)</f>
        <v>0.45114736524069832</v>
      </c>
      <c r="AD30" s="47">
        <f>IF(PLANEL_Pot_Trim!AD5&lt;&gt;0,AD5/PLANEL_Pot_Trim!AD5,0)</f>
        <v>0.49964685821699528</v>
      </c>
      <c r="AE30" s="47">
        <f>IF(PLANEL_Pot_Trim!AE5&lt;&gt;0,AE5/PLANEL_Pot_Trim!AE5,0)</f>
        <v>0.56110611706081237</v>
      </c>
      <c r="AF30" s="47">
        <f>IF(PLANEL_Pot_Trim!AF5&lt;&gt;0,AF5/PLANEL_Pot_Trim!AF5,0)</f>
        <v>0.51361033170476655</v>
      </c>
      <c r="AG30" s="47">
        <f>IF(PLANEL_Pot_Trim!AG5&lt;&gt;0,AG5/PLANEL_Pot_Trim!AG5,0)</f>
        <v>0.45114736524069832</v>
      </c>
      <c r="AH30" s="47">
        <f>IF(PLANEL_Pot_Trim!AH5&lt;&gt;0,AH5/PLANEL_Pot_Trim!AH5,0)</f>
        <v>0.49964685821699528</v>
      </c>
      <c r="AI30" s="47">
        <f>IF(PLANEL_Pot_Trim!AI5&lt;&gt;0,AI5/PLANEL_Pot_Trim!AI5,0)</f>
        <v>0.43734577057375529</v>
      </c>
      <c r="AJ30" s="47">
        <f>IF(PLANEL_Pot_Trim!AJ5&lt;&gt;0,AJ5/PLANEL_Pot_Trim!AJ5,0)</f>
        <v>0.52034027073624256</v>
      </c>
      <c r="AK30" s="47">
        <f>IF(PLANEL_Pot_Trim!AK5&lt;&gt;0,AK5/PLANEL_Pot_Trim!AK5,0)</f>
        <v>0.43273294691048098</v>
      </c>
      <c r="AL30" s="47">
        <f>IF(PLANEL_Pot_Trim!AL5&lt;&gt;0,AL5/PLANEL_Pot_Trim!AL5,0)</f>
        <v>0.4877403567954724</v>
      </c>
      <c r="AM30" s="47">
        <f>IF(PLANEL_Pot_Trim!AM5&lt;&gt;0,AM5/PLANEL_Pot_Trim!AM5,0)</f>
        <v>0.55188406586863026</v>
      </c>
      <c r="AN30" s="47">
        <f>IF(PLANEL_Pot_Trim!AN5&lt;&gt;0,AN5/PLANEL_Pot_Trim!AN5,0)</f>
        <v>0.47096895885362144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0.57711199183025297</v>
      </c>
      <c r="AR30" s="47">
        <f>IF(PLANEL_Pot_Trim!AR5&lt;&gt;0,AR5/PLANEL_Pot_Trim!AR5,0)</f>
        <v>0.54199261123192033</v>
      </c>
      <c r="AS30" s="47">
        <f>IF(PLANEL_Pot_Trim!AS5&lt;&gt;0,AS5/PLANEL_Pot_Trim!AS5,0)</f>
        <v>0.41898524880000815</v>
      </c>
      <c r="AT30" s="47">
        <f>IF(PLANEL_Pot_Trim!AT5&lt;&gt;0,AT5/PLANEL_Pot_Trim!AT5,0)</f>
        <v>0.47885129055256498</v>
      </c>
      <c r="AU30" s="47">
        <f>IF(PLANEL_Pot_Trim!AU5&lt;&gt;0,AU5/PLANEL_Pot_Trim!AU5,0)</f>
        <v>0.57709186474886998</v>
      </c>
      <c r="AV30" s="47">
        <f>IF(PLANEL_Pot_Trim!AV5&lt;&gt;0,AV5/PLANEL_Pot_Trim!AV5,0)</f>
        <v>0.53306549456733965</v>
      </c>
      <c r="AW30" s="47">
        <f>IF(PLANEL_Pot_Trim!AW5&lt;&gt;0,AW5/PLANEL_Pot_Trim!AW5,0)</f>
        <v>0.41898524880000815</v>
      </c>
      <c r="AX30" s="47">
        <f>IF(PLANEL_Pot_Trim!AX5&lt;&gt;0,AX5/PLANEL_Pot_Trim!AX5,0)</f>
        <v>0.47885129055256498</v>
      </c>
      <c r="AY30" s="47">
        <f>IF(PLANEL_Pot_Trim!AY5&lt;&gt;0,AY5/PLANEL_Pot_Trim!AY5,0)</f>
        <v>0.57711199183025297</v>
      </c>
      <c r="AZ30" s="47">
        <f>IF(PLANEL_Pot_Trim!AZ5&lt;&gt;0,AZ5/PLANEL_Pot_Trim!AZ5,0)</f>
        <v>0.5418315785113299</v>
      </c>
      <c r="BA30" s="47">
        <f>IF(PLANEL_Pot_Trim!BA5&lt;&gt;0,BA5/PLANEL_Pot_Trim!BA5,0)</f>
        <v>0.41898524880000815</v>
      </c>
      <c r="BB30" s="47">
        <f>IF(PLANEL_Pot_Trim!BB5&lt;&gt;0,BB5/PLANEL_Pot_Trim!BB5,0)</f>
        <v>0.47885129055256498</v>
      </c>
      <c r="BC30" s="47">
        <f>IF(PLANEL_Pot_Trim!BC5&lt;&gt;0,BC5/PLANEL_Pot_Trim!BC5,0)</f>
        <v>0.57711199183025297</v>
      </c>
      <c r="BD30" s="47">
        <f>IF(PLANEL_Pot_Trim!BD5&lt;&gt;0,BD5/PLANEL_Pot_Trim!BD5,0)</f>
        <v>0.53300393667678281</v>
      </c>
      <c r="BE30" s="47">
        <f>IF(PLANEL_Pot_Trim!BE5&lt;&gt;0,BE5/PLANEL_Pot_Trim!BE5,0)</f>
        <v>0.41898524880000815</v>
      </c>
      <c r="BF30" s="47">
        <f>IF(PLANEL_Pot_Trim!BF5&lt;&gt;0,BF5/PLANEL_Pot_Trim!BF5,0)</f>
        <v>0.47885129055256498</v>
      </c>
      <c r="BG30" s="47">
        <f>IF(PLANEL_Pot_Trim!BG5&lt;&gt;0,BG5/PLANEL_Pot_Trim!BG5,0)</f>
        <v>0.57711199183025297</v>
      </c>
      <c r="BH30" s="47">
        <f>IF(PLANEL_Pot_Trim!BH5&lt;&gt;0,BH5/PLANEL_Pot_Trim!BH5,0)</f>
        <v>0.53279913851270833</v>
      </c>
      <c r="BI30" s="47">
        <f>IF(PLANEL_Pot_Trim!BI5&lt;&gt;0,BI5/PLANEL_Pot_Trim!BI5,0)</f>
        <v>0.41898524880000815</v>
      </c>
      <c r="BJ30" s="47">
        <f>IF(PLANEL_Pot_Trim!BJ5&lt;&gt;0,BJ5/PLANEL_Pot_Trim!BJ5,0)</f>
        <v>0.47885129055256498</v>
      </c>
      <c r="BK30" s="47">
        <f>IF(PLANEL_Pot_Trim!BK5&lt;&gt;0,BK5/PLANEL_Pot_Trim!BK5,0)</f>
        <v>0.57711199183025297</v>
      </c>
      <c r="BL30" s="47">
        <f>IF(PLANEL_Pot_Trim!BL5&lt;&gt;0,BL5/PLANEL_Pot_Trim!BL5,0)</f>
        <v>0.45153547615701928</v>
      </c>
      <c r="BM30" s="47">
        <f>IF(PLANEL_Pot_Trim!BM5&lt;&gt;0,BM5/PLANEL_Pot_Trim!BM5,0)</f>
        <v>0.41898524880000815</v>
      </c>
      <c r="BN30" s="47">
        <f>IF(PLANEL_Pot_Trim!BN5&lt;&gt;0,BN5/PLANEL_Pot_Trim!BN5,0)</f>
        <v>0.47885129055256498</v>
      </c>
      <c r="BO30" s="47">
        <f>IF(PLANEL_Pot_Trim!BO5&lt;&gt;0,BO5/PLANEL_Pot_Trim!BO5,0)</f>
        <v>0.57711199183025297</v>
      </c>
      <c r="BP30" s="47">
        <f>IF(PLANEL_Pot_Trim!BP5&lt;&gt;0,BP5/PLANEL_Pot_Trim!BP5,0)</f>
        <v>0.54114113623690629</v>
      </c>
      <c r="BQ30" s="47">
        <f>IF(PLANEL_Pot_Trim!BQ5&lt;&gt;0,BQ5/PLANEL_Pot_Trim!BQ5,0)</f>
        <v>0.41898524880000815</v>
      </c>
      <c r="BR30" s="47">
        <f>IF(PLANEL_Pot_Trim!BR5&lt;&gt;0,BR5/PLANEL_Pot_Trim!BR5,0)</f>
        <v>0.47885129055256498</v>
      </c>
      <c r="BS30" s="47">
        <f>IF(PLANEL_Pot_Trim!BS5&lt;&gt;0,BS5/PLANEL_Pot_Trim!BS5,0)</f>
        <v>0.57711199183025297</v>
      </c>
      <c r="BT30" s="47">
        <f>IF(PLANEL_Pot_Trim!BT5&lt;&gt;0,BT5/PLANEL_Pot_Trim!BT5,0)</f>
        <v>0.32090774315469439</v>
      </c>
      <c r="BU30" s="47">
        <f>IF(PLANEL_Pot_Trim!BU5&lt;&gt;0,BU5/PLANEL_Pot_Trim!BU5,0)</f>
        <v>0.41898524880000815</v>
      </c>
      <c r="BV30" s="47">
        <f>IF(PLANEL_Pot_Trim!BV5&lt;&gt;0,BV5/PLANEL_Pot_Trim!BV5,0)</f>
        <v>0.47885129055256498</v>
      </c>
      <c r="BW30" s="47">
        <f>IF(PLANEL_Pot_Trim!BW5&lt;&gt;0,BW5/PLANEL_Pot_Trim!BW5,0)</f>
        <v>0.57711199183025297</v>
      </c>
      <c r="BX30" s="47">
        <f>IF(PLANEL_Pot_Trim!BX5&lt;&gt;0,BX5/PLANEL_Pot_Trim!BX5,0)</f>
        <v>0.53748920574224879</v>
      </c>
      <c r="BY30" s="47">
        <f>IF(PLANEL_Pot_Trim!BY5&lt;&gt;0,BY5/PLANEL_Pot_Trim!BY5,0)</f>
        <v>0.41898524880000815</v>
      </c>
      <c r="BZ30" s="47">
        <f>IF(PLANEL_Pot_Trim!BZ5&lt;&gt;0,BZ5/PLANEL_Pot_Trim!BZ5,0)</f>
        <v>0.47885129055256498</v>
      </c>
      <c r="CA30" s="47">
        <f>IF(PLANEL_Pot_Trim!CA5&lt;&gt;0,CA5/PLANEL_Pot_Trim!CA5,0)</f>
        <v>0.57711199183025297</v>
      </c>
      <c r="CB30" s="47">
        <f>IF(PLANEL_Pot_Trim!CB5&lt;&gt;0,CB5/PLANEL_Pot_Trim!CB5,0)</f>
        <v>0.38200943700772572</v>
      </c>
      <c r="CC30" s="47">
        <f>IF(PLANEL_Pot_Trim!CC5&lt;&gt;0,CC5/PLANEL_Pot_Trim!CC5,0)</f>
        <v>0.41898524880000815</v>
      </c>
      <c r="CD30" s="47">
        <f>IF(PLANEL_Pot_Trim!CD5&lt;&gt;0,CD5/PLANEL_Pot_Trim!CD5,0)</f>
        <v>0.47885129055256498</v>
      </c>
      <c r="CE30" s="47">
        <f>IF(PLANEL_Pot_Trim!CE5&lt;&gt;0,CE5/PLANEL_Pot_Trim!CE5,0)</f>
        <v>0.57711199183025297</v>
      </c>
      <c r="CF30" s="47">
        <f>IF(PLANEL_Pot_Trim!CF5&lt;&gt;0,CF5/PLANEL_Pot_Trim!CF5,0)</f>
        <v>0.32090774315469439</v>
      </c>
      <c r="CG30" s="47">
        <f>IF(PLANEL_Pot_Trim!CG5&lt;&gt;0,CG5/PLANEL_Pot_Trim!CG5,0)</f>
        <v>0.41898524880000815</v>
      </c>
      <c r="CH30" s="47">
        <f>IF(PLANEL_Pot_Trim!CH5&lt;&gt;0,CH5/PLANEL_Pot_Trim!CH5,0)</f>
        <v>0.47885129055256498</v>
      </c>
      <c r="CI30" s="47">
        <f>IF(PLANEL_Pot_Trim!CI5&lt;&gt;0,CI5/PLANEL_Pot_Trim!CI5,0)</f>
        <v>0.57711199183025297</v>
      </c>
      <c r="CJ30" s="47">
        <f>IF(PLANEL_Pot_Trim!CJ5&lt;&gt;0,CJ5/PLANEL_Pot_Trim!CJ5,0)</f>
        <v>0.53177826714444343</v>
      </c>
      <c r="CK30" s="47">
        <f>IF(PLANEL_Pot_Trim!CK5&lt;&gt;0,CK5/PLANEL_Pot_Trim!CK5,0)</f>
        <v>0.41898524880000815</v>
      </c>
      <c r="CL30" s="47">
        <f>IF(PLANEL_Pot_Trim!CL5&lt;&gt;0,CL5/PLANEL_Pot_Trim!CL5,0)</f>
        <v>0.47885129055256498</v>
      </c>
      <c r="CM30" s="47">
        <f>IF(PLANEL_Pot_Trim!CM5&lt;&gt;0,CM5/PLANEL_Pot_Trim!CM5,0)</f>
        <v>0.57711199183025297</v>
      </c>
      <c r="CN30" s="47">
        <f>IF(PLANEL_Pot_Trim!CN5&lt;&gt;0,CN5/PLANEL_Pot_Trim!CN5,0)</f>
        <v>0.54126329561339437</v>
      </c>
      <c r="CO30" s="47">
        <f>IF(PLANEL_Pot_Trim!CO5&lt;&gt;0,CO5/PLANEL_Pot_Trim!CO5,0)</f>
        <v>0.41898524880000815</v>
      </c>
      <c r="CP30" s="47">
        <f>IF(PLANEL_Pot_Trim!CP5&lt;&gt;0,CP5/PLANEL_Pot_Trim!CP5,0)</f>
        <v>0.47885129055256498</v>
      </c>
      <c r="CQ30" s="47">
        <f>IF(PLANEL_Pot_Trim!CQ5&lt;&gt;0,CQ5/PLANEL_Pot_Trim!CQ5,0)</f>
        <v>0.57711199183025297</v>
      </c>
      <c r="CR30" s="47">
        <f>IF(PLANEL_Pot_Trim!CR5&lt;&gt;0,CR5/PLANEL_Pot_Trim!CR5,0)</f>
        <v>0.54216859057579436</v>
      </c>
      <c r="CS30" s="47">
        <f>IF(PLANEL_Pot_Trim!CS5&lt;&gt;0,CS5/PLANEL_Pot_Trim!CS5,0)</f>
        <v>0.41898524880000815</v>
      </c>
      <c r="CT30" s="47">
        <f>IF(PLANEL_Pot_Trim!CT5&lt;&gt;0,CT5/PLANEL_Pot_Trim!CT5,0)</f>
        <v>0.47885129055256498</v>
      </c>
      <c r="CU30" s="47">
        <f>IF(PLANEL_Pot_Trim!CU5&lt;&gt;0,CU5/PLANEL_Pot_Trim!CU5,0)</f>
        <v>0.57711199183025297</v>
      </c>
      <c r="CV30" s="47">
        <f>IF(PLANEL_Pot_Trim!CV5&lt;&gt;0,CV5/PLANEL_Pot_Trim!CV5,0)</f>
        <v>0.54216859057579436</v>
      </c>
      <c r="CW30" s="47">
        <f>IF(PLANEL_Pot_Trim!CW5&lt;&gt;0,CW5/PLANEL_Pot_Trim!CW5,0)</f>
        <v>0.41898524880000815</v>
      </c>
      <c r="CX30" s="47">
        <f>IF(PLANEL_Pot_Trim!CX5&lt;&gt;0,CX5/PLANEL_Pot_Trim!CX5,0)</f>
        <v>0.47885129055256498</v>
      </c>
      <c r="CY30" s="77">
        <f>IF(PLANEL_Pot_Trim!CY5&lt;&gt;0,CY5/PLANEL_Pot_Trim!CY5,0)</f>
        <v>0.57711199183025297</v>
      </c>
      <c r="CZ30" s="77">
        <f>IF(PLANEL_Pot_Trim!CZ5&lt;&gt;0,CZ5/PLANEL_Pot_Trim!CZ5,0)</f>
        <v>0.54216859057579436</v>
      </c>
      <c r="DA30" s="77">
        <f>IF(PLANEL_Pot_Trim!DA5&lt;&gt;0,DA5/PLANEL_Pot_Trim!DA5,0)</f>
        <v>0.41391878238344282</v>
      </c>
      <c r="DB30" s="77">
        <f>IF(PLANEL_Pot_Trim!DB5&lt;&gt;0,DB5/PLANEL_Pot_Trim!DB5,0)</f>
        <v>0.47885129055256498</v>
      </c>
      <c r="DC30" s="47">
        <f>IF(PLANEL_Pot_Trim!DC5&lt;&gt;0,DC5/PLANEL_Pot_Trim!DC5,0)</f>
        <v>0.57711199183025297</v>
      </c>
      <c r="DD30" s="47">
        <f>IF(PLANEL_Pot_Trim!DD5&lt;&gt;0,DD5/PLANEL_Pot_Trim!DD5,0)</f>
        <v>0.53436867974380897</v>
      </c>
      <c r="DE30" s="47">
        <f>IF(PLANEL_Pot_Trim!DE5&lt;&gt;0,DE5/PLANEL_Pot_Trim!DE5,0)</f>
        <v>0.41391878238344282</v>
      </c>
      <c r="DF30" s="47">
        <f>IF(PLANEL_Pot_Trim!DF5&lt;&gt;0,DF5/PLANEL_Pot_Trim!DF5,0)</f>
        <v>0.47885129055256498</v>
      </c>
      <c r="DG30" s="47">
        <f>IF(PLANEL_Pot_Trim!DG5&lt;&gt;0,DG5/PLANEL_Pot_Trim!DG5,0)</f>
        <v>0.57711199183025297</v>
      </c>
      <c r="DH30" s="47">
        <f>IF(PLANEL_Pot_Trim!DH5&lt;&gt;0,DH5/PLANEL_Pot_Trim!DH5,0)</f>
        <v>0.54216859057579436</v>
      </c>
      <c r="DI30" s="47">
        <f>IF(PLANEL_Pot_Trim!DI5&lt;&gt;0,DI5/PLANEL_Pot_Trim!DI5,0)</f>
        <v>0.41391878238344282</v>
      </c>
      <c r="DJ30" s="47">
        <f>IF(PLANEL_Pot_Trim!DJ5&lt;&gt;0,DJ5/PLANEL_Pot_Trim!DJ5,0)</f>
        <v>0.47885129055256498</v>
      </c>
      <c r="DK30" s="47">
        <f>IF(PLANEL_Pot_Trim!DK5&lt;&gt;0,DK5/PLANEL_Pot_Trim!DK5,0)</f>
        <v>0.57711199183025297</v>
      </c>
      <c r="DL30" s="47">
        <f>IF(PLANEL_Pot_Trim!DL5&lt;&gt;0,DL5/PLANEL_Pot_Trim!DL5,0)</f>
        <v>0.54216859057579436</v>
      </c>
      <c r="DM30" s="47">
        <f>IF(PLANEL_Pot_Trim!DM5&lt;&gt;0,DM5/PLANEL_Pot_Trim!DM5,0)</f>
        <v>0.41391878238344282</v>
      </c>
      <c r="DN30" s="47">
        <f>IF(PLANEL_Pot_Trim!DN5&lt;&gt;0,DN5/PLANEL_Pot_Trim!DN5,0)</f>
        <v>0.47885129055256498</v>
      </c>
      <c r="DO30" s="47">
        <f>IF(PLANEL_Pot_Trim!DO5&lt;&gt;0,DO5/PLANEL_Pot_Trim!DO5,0)</f>
        <v>0.57711199183025297</v>
      </c>
      <c r="DP30" s="47">
        <f>IF(PLANEL_Pot_Trim!DP5&lt;&gt;0,DP5/PLANEL_Pot_Trim!DP5,0)</f>
        <v>0.54216859057579436</v>
      </c>
      <c r="DQ30" s="47">
        <f>IF(PLANEL_Pot_Trim!DQ5&lt;&gt;0,DQ5/PLANEL_Pot_Trim!DQ5,0)</f>
        <v>0.41391878238344282</v>
      </c>
      <c r="DR30" s="47">
        <f>IF(PLANEL_Pot_Trim!DR5&lt;&gt;0,DR5/PLANEL_Pot_Trim!DR5,0)</f>
        <v>0.47885129055256498</v>
      </c>
      <c r="DS30" s="47">
        <f>IF(PLANEL_Pot_Trim!DS5&lt;&gt;0,DS5/PLANEL_Pot_Trim!DS5,0)</f>
        <v>0.57711199183025297</v>
      </c>
      <c r="DT30" s="47">
        <f>IF(PLANEL_Pot_Trim!DT5&lt;&gt;0,DT5/PLANEL_Pot_Trim!DT5,0)</f>
        <v>0.54216859057579436</v>
      </c>
      <c r="DU30" s="47">
        <f>IF(PLANEL_Pot_Trim!DU5&lt;&gt;0,DU5/PLANEL_Pot_Trim!DU5,0)</f>
        <v>0.41391878238344282</v>
      </c>
      <c r="DV30" s="47">
        <f>IF(PLANEL_Pot_Trim!DV5&lt;&gt;0,DV5/PLANEL_Pot_Trim!DV5,0)</f>
        <v>0.47885129055256498</v>
      </c>
      <c r="DW30" s="47">
        <f>IF(PLANEL_Pot_Trim!DW5&lt;&gt;0,DW5/PLANEL_Pot_Trim!DW5,0)</f>
        <v>0.57711199183025297</v>
      </c>
      <c r="DX30" s="47">
        <f>IF(PLANEL_Pot_Trim!DX5&lt;&gt;0,DX5/PLANEL_Pot_Trim!DX5,0)</f>
        <v>0.54216859057579436</v>
      </c>
      <c r="DY30" s="47">
        <f>IF(PLANEL_Pot_Trim!DY5&lt;&gt;0,DY5/PLANEL_Pot_Trim!DY5,0)</f>
        <v>0.40898715366377164</v>
      </c>
      <c r="DZ30" s="47">
        <f>IF(PLANEL_Pot_Trim!DZ5&lt;&gt;0,DZ5/PLANEL_Pot_Trim!DZ5,0)</f>
        <v>0.47885129055256498</v>
      </c>
      <c r="EA30" s="47">
        <f>IF(PLANEL_Pot_Trim!EA5&lt;&gt;0,EA5/PLANEL_Pot_Trim!EA5,0)</f>
        <v>0.57711199183025297</v>
      </c>
      <c r="EB30" s="47">
        <f>IF(PLANEL_Pot_Trim!EB5&lt;&gt;0,EB5/PLANEL_Pot_Trim!EB5,0)</f>
        <v>0.54216859057579436</v>
      </c>
      <c r="EC30" s="47">
        <f>IF(PLANEL_Pot_Trim!EC5&lt;&gt;0,EC5/PLANEL_Pot_Trim!EC5,0)</f>
        <v>0.4089378705699665</v>
      </c>
      <c r="ED30" s="47">
        <f>IF(PLANEL_Pot_Trim!ED5&lt;&gt;0,ED5/PLANEL_Pot_Trim!ED5,0)</f>
        <v>0.47885129055256498</v>
      </c>
      <c r="EE30" s="47">
        <f>IF(PLANEL_Pot_Trim!EE5&lt;&gt;0,EE5/PLANEL_Pot_Trim!EE5,0)</f>
        <v>0.57711199183025297</v>
      </c>
      <c r="EF30" s="47">
        <f>IF(PLANEL_Pot_Trim!EF5&lt;&gt;0,EF5/PLANEL_Pot_Trim!EF5,0)</f>
        <v>0.54216859057579436</v>
      </c>
      <c r="EG30" s="47">
        <f>IF(PLANEL_Pot_Trim!EG5&lt;&gt;0,EG5/PLANEL_Pot_Trim!EG5,0)</f>
        <v>0.4089378705699665</v>
      </c>
      <c r="EH30" s="47">
        <f>IF(PLANEL_Pot_Trim!EH5&lt;&gt;0,EH5/PLANEL_Pot_Trim!EH5,0)</f>
        <v>0.47885129055256498</v>
      </c>
      <c r="EI30" s="47">
        <f>IF(PLANEL_Pot_Trim!EI5&lt;&gt;0,EI5/PLANEL_Pot_Trim!EI5,0)</f>
        <v>0.57711199183025297</v>
      </c>
      <c r="EJ30" s="47">
        <f>IF(PLANEL_Pot_Trim!EJ5&lt;&gt;0,EJ5/PLANEL_Pot_Trim!EJ5,0)</f>
        <v>0.54216859057579436</v>
      </c>
      <c r="EK30" s="47">
        <f>IF(PLANEL_Pot_Trim!EK5&lt;&gt;0,EK5/PLANEL_Pot_Trim!EK5,0)</f>
        <v>0.4089378705699665</v>
      </c>
      <c r="EL30" s="47">
        <f>IF(PLANEL_Pot_Trim!EL5&lt;&gt;0,EL5/PLANEL_Pot_Trim!EL5,0)</f>
        <v>0.47885129055256498</v>
      </c>
      <c r="EM30" s="47">
        <f>IF(PLANEL_Pot_Trim!EM5&lt;&gt;0,EM5/PLANEL_Pot_Trim!EM5,0)</f>
        <v>0.57711199183025297</v>
      </c>
      <c r="EN30" s="47">
        <f>IF(PLANEL_Pot_Trim!EN5&lt;&gt;0,EN5/PLANEL_Pot_Trim!EN5,0)</f>
        <v>0.54216859057579436</v>
      </c>
      <c r="EO30" s="47">
        <f>IF(PLANEL_Pot_Trim!EO5&lt;&gt;0,EO5/PLANEL_Pot_Trim!EO5,0)</f>
        <v>0.4089378705699665</v>
      </c>
      <c r="EP30" s="47">
        <f>IF(PLANEL_Pot_Trim!EP5&lt;&gt;0,EP5/PLANEL_Pot_Trim!EP5,0)</f>
        <v>0.47885129055256498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0.33182448347560556</v>
      </c>
      <c r="AB32" s="48">
        <f>IF(PLANEL_Pot_Trim!AB7&lt;&gt;0,AB7/PLANEL_Pot_Trim!AB7,0)</f>
        <v>0.33419292204389101</v>
      </c>
      <c r="AC32" s="48">
        <f>IF(PLANEL_Pot_Trim!AC7&lt;&gt;0,AC7/PLANEL_Pot_Trim!AC7,0)</f>
        <v>0.37687272428244561</v>
      </c>
      <c r="AD32" s="48">
        <f>IF(PLANEL_Pot_Trim!AD7&lt;&gt;0,AD7/PLANEL_Pot_Trim!AD7,0)</f>
        <v>0.69084957461381391</v>
      </c>
      <c r="AE32" s="48">
        <f>IF(PLANEL_Pot_Trim!AE7&lt;&gt;0,AE7/PLANEL_Pot_Trim!AE7,0)</f>
        <v>0.27331510026014966</v>
      </c>
      <c r="AF32" s="48">
        <f>IF(PLANEL_Pot_Trim!AF7&lt;&gt;0,AF7/PLANEL_Pot_Trim!AF7,0)</f>
        <v>0.27543907090608566</v>
      </c>
      <c r="AG32" s="48">
        <f>IF(PLANEL_Pot_Trim!AG7&lt;&gt;0,AG7/PLANEL_Pot_Trim!AG7,0)</f>
        <v>0.38413880877446671</v>
      </c>
      <c r="AH32" s="48">
        <f>IF(PLANEL_Pot_Trim!AH7&lt;&gt;0,AH7/PLANEL_Pot_Trim!AH7,0)</f>
        <v>0.72623292943587292</v>
      </c>
      <c r="AI32" s="48">
        <f>IF(PLANEL_Pot_Trim!AI7&lt;&gt;0,AI7/PLANEL_Pot_Trim!AI7,0)</f>
        <v>0.27280354353329583</v>
      </c>
      <c r="AJ32" s="48">
        <f>IF(PLANEL_Pot_Trim!AJ7&lt;&gt;0,AJ7/PLANEL_Pot_Trim!AJ7,0)</f>
        <v>0.27067955899581425</v>
      </c>
      <c r="AK32" s="48">
        <f>IF(PLANEL_Pot_Trim!AK7&lt;&gt;0,AK7/PLANEL_Pot_Trim!AK7,0)</f>
        <v>0.33915759045535676</v>
      </c>
      <c r="AL32" s="48">
        <f>IF(PLANEL_Pot_Trim!AL7&lt;&gt;0,AL7/PLANEL_Pot_Trim!AL7,0)</f>
        <v>0.71842487027182911</v>
      </c>
      <c r="AM32" s="48">
        <f>IF(PLANEL_Pot_Trim!AM7&lt;&gt;0,AM7/PLANEL_Pot_Trim!AM7,0)</f>
        <v>0.24902462596799399</v>
      </c>
      <c r="AN32" s="48">
        <f>IF(PLANEL_Pot_Trim!AN7&lt;&gt;0,AN7/PLANEL_Pot_Trim!AN7,0)</f>
        <v>0.24880308653245503</v>
      </c>
      <c r="AO32" s="48">
        <f>IF(PLANEL_Pot_Trim!AO7&lt;&gt;0,AO7/PLANEL_Pot_Trim!AO7,0)</f>
        <v>0.31671040964151648</v>
      </c>
      <c r="AP32" s="48">
        <f>IF(PLANEL_Pot_Trim!AP7&lt;&gt;0,AP7/PLANEL_Pot_Trim!AP7,0)</f>
        <v>0.70483775489577871</v>
      </c>
      <c r="AQ32" s="48">
        <f>IF(PLANEL_Pot_Trim!AQ7&lt;&gt;0,AQ7/PLANEL_Pot_Trim!AQ7,0)</f>
        <v>0.15485544204700605</v>
      </c>
      <c r="AR32" s="48">
        <f>IF(PLANEL_Pot_Trim!AR7&lt;&gt;0,AR7/PLANEL_Pot_Trim!AR7,0)</f>
        <v>0.15485544204700605</v>
      </c>
      <c r="AS32" s="48">
        <f>IF(PLANEL_Pot_Trim!AS7&lt;&gt;0,AS7/PLANEL_Pot_Trim!AS7,0)</f>
        <v>0.2262922578253618</v>
      </c>
      <c r="AT32" s="48">
        <f>IF(PLANEL_Pot_Trim!AT7&lt;&gt;0,AT7/PLANEL_Pot_Trim!AT7,0)</f>
        <v>0.67764959704251282</v>
      </c>
      <c r="AU32" s="48">
        <f>IF(PLANEL_Pot_Trim!AU7&lt;&gt;0,AU7/PLANEL_Pot_Trim!AU7,0)</f>
        <v>0.14398431469912629</v>
      </c>
      <c r="AV32" s="48">
        <f>IF(PLANEL_Pot_Trim!AV7&lt;&gt;0,AV7/PLANEL_Pot_Trim!AV7,0)</f>
        <v>0.14199393761807427</v>
      </c>
      <c r="AW32" s="48">
        <f>IF(PLANEL_Pot_Trim!AW7&lt;&gt;0,AW7/PLANEL_Pot_Trim!AW7,0)</f>
        <v>0.21239294778820042</v>
      </c>
      <c r="AX32" s="48">
        <f>IF(PLANEL_Pot_Trim!AX7&lt;&gt;0,AX7/PLANEL_Pot_Trim!AX7,0)</f>
        <v>0.68655977586295502</v>
      </c>
      <c r="AY32" s="48">
        <f>IF(PLANEL_Pot_Trim!AY7&lt;&gt;0,AY7/PLANEL_Pot_Trim!AY7,0)</f>
        <v>0.13277050865157683</v>
      </c>
      <c r="AZ32" s="48">
        <f>IF(PLANEL_Pot_Trim!AZ7&lt;&gt;0,AZ7/PLANEL_Pot_Trim!AZ7,0)</f>
        <v>0.13276892054644363</v>
      </c>
      <c r="BA32" s="48">
        <f>IF(PLANEL_Pot_Trim!BA7&lt;&gt;0,BA7/PLANEL_Pot_Trim!BA7,0)</f>
        <v>0.2419129600986725</v>
      </c>
      <c r="BB32" s="48">
        <f>IF(PLANEL_Pot_Trim!BB7&lt;&gt;0,BB7/PLANEL_Pot_Trim!BB7,0)</f>
        <v>0.70494425899336888</v>
      </c>
      <c r="BC32" s="48">
        <f>IF(PLANEL_Pot_Trim!BC7&lt;&gt;0,BC7/PLANEL_Pot_Trim!BC7,0)</f>
        <v>0.12727188661426317</v>
      </c>
      <c r="BD32" s="48">
        <f>IF(PLANEL_Pot_Trim!BD7&lt;&gt;0,BD7/PLANEL_Pot_Trim!BD7,0)</f>
        <v>0.12727188661426317</v>
      </c>
      <c r="BE32" s="48">
        <f>IF(PLANEL_Pot_Trim!BE7&lt;&gt;0,BE7/PLANEL_Pot_Trim!BE7,0)</f>
        <v>0.22197539788724135</v>
      </c>
      <c r="BF32" s="48">
        <f>IF(PLANEL_Pot_Trim!BF7&lt;&gt;0,BF7/PLANEL_Pot_Trim!BF7,0)</f>
        <v>0.68952460480204203</v>
      </c>
      <c r="BG32" s="48">
        <f>IF(PLANEL_Pot_Trim!BG7&lt;&gt;0,BG7/PLANEL_Pot_Trim!BG7,0)</f>
        <v>0.12630853598199596</v>
      </c>
      <c r="BH32" s="48">
        <f>IF(PLANEL_Pot_Trim!BH7&lt;&gt;0,BH7/PLANEL_Pot_Trim!BH7,0)</f>
        <v>0.12630853598199596</v>
      </c>
      <c r="BI32" s="48">
        <f>IF(PLANEL_Pot_Trim!BI7&lt;&gt;0,BI7/PLANEL_Pot_Trim!BI7,0)</f>
        <v>0.18850181042401473</v>
      </c>
      <c r="BJ32" s="48">
        <f>IF(PLANEL_Pot_Trim!BJ7&lt;&gt;0,BJ7/PLANEL_Pot_Trim!BJ7,0)</f>
        <v>0.68408363282035789</v>
      </c>
      <c r="BK32" s="48">
        <f>IF(PLANEL_Pot_Trim!BK7&lt;&gt;0,BK7/PLANEL_Pot_Trim!BK7,0)</f>
        <v>0.15864474721395816</v>
      </c>
      <c r="BL32" s="48">
        <f>IF(PLANEL_Pot_Trim!BL7&lt;&gt;0,BL7/PLANEL_Pot_Trim!BL7,0)</f>
        <v>0.12449693248682808</v>
      </c>
      <c r="BM32" s="48">
        <f>IF(PLANEL_Pot_Trim!BM7&lt;&gt;0,BM7/PLANEL_Pot_Trim!BM7,0)</f>
        <v>0.17197872560549782</v>
      </c>
      <c r="BN32" s="48">
        <f>IF(PLANEL_Pot_Trim!BN7&lt;&gt;0,BN7/PLANEL_Pot_Trim!BN7,0)</f>
        <v>0.68389211891599699</v>
      </c>
      <c r="BO32" s="48">
        <f>IF(PLANEL_Pot_Trim!BO7&lt;&gt;0,BO7/PLANEL_Pot_Trim!BO7,0)</f>
        <v>0.13224460425399689</v>
      </c>
      <c r="BP32" s="48">
        <f>IF(PLANEL_Pot_Trim!BP7&lt;&gt;0,BP7/PLANEL_Pot_Trim!BP7,0)</f>
        <v>8.5101457145410828E-2</v>
      </c>
      <c r="BQ32" s="48">
        <f>IF(PLANEL_Pot_Trim!BQ7&lt;&gt;0,BQ7/PLANEL_Pot_Trim!BQ7,0)</f>
        <v>0.18157124524280774</v>
      </c>
      <c r="BR32" s="48">
        <f>IF(PLANEL_Pot_Trim!BR7&lt;&gt;0,BR7/PLANEL_Pot_Trim!BR7,0)</f>
        <v>0.70713527675892918</v>
      </c>
      <c r="BS32" s="48">
        <f>IF(PLANEL_Pot_Trim!BS7&lt;&gt;0,BS7/PLANEL_Pot_Trim!BS7,0)</f>
        <v>0.15787188740962477</v>
      </c>
      <c r="BT32" s="48">
        <f>IF(PLANEL_Pot_Trim!BT7&lt;&gt;0,BT7/PLANEL_Pot_Trim!BT7,0)</f>
        <v>8.0880949916340705E-2</v>
      </c>
      <c r="BU32" s="48">
        <f>IF(PLANEL_Pot_Trim!BU7&lt;&gt;0,BU7/PLANEL_Pot_Trim!BU7,0)</f>
        <v>0.13925321497973994</v>
      </c>
      <c r="BV32" s="48">
        <f>IF(PLANEL_Pot_Trim!BV7&lt;&gt;0,BV7/PLANEL_Pot_Trim!BV7,0)</f>
        <v>0.65933237016864088</v>
      </c>
      <c r="BW32" s="48">
        <f>IF(PLANEL_Pot_Trim!BW7&lt;&gt;0,BW7/PLANEL_Pot_Trim!BW7,0)</f>
        <v>0.20016217692637076</v>
      </c>
      <c r="BX32" s="48">
        <f>IF(PLANEL_Pot_Trim!BX7&lt;&gt;0,BX7/PLANEL_Pot_Trim!BX7,0)</f>
        <v>7.7059284817431392E-2</v>
      </c>
      <c r="BY32" s="48">
        <f>IF(PLANEL_Pot_Trim!BY7&lt;&gt;0,BY7/PLANEL_Pot_Trim!BY7,0)</f>
        <v>0.1326734313329177</v>
      </c>
      <c r="BZ32" s="48">
        <f>IF(PLANEL_Pot_Trim!BZ7&lt;&gt;0,BZ7/PLANEL_Pot_Trim!BZ7,0)</f>
        <v>0.64185243237660661</v>
      </c>
      <c r="CA32" s="48">
        <f>IF(PLANEL_Pot_Trim!CA7&lt;&gt;0,CA7/PLANEL_Pot_Trim!CA7,0)</f>
        <v>0.2182208558082874</v>
      </c>
      <c r="CB32" s="48">
        <f>IF(PLANEL_Pot_Trim!CB7&lt;&gt;0,CB7/PLANEL_Pot_Trim!CB7,0)</f>
        <v>4.9458416414240328E-2</v>
      </c>
      <c r="CC32" s="48">
        <f>IF(PLANEL_Pot_Trim!CC7&lt;&gt;0,CC7/PLANEL_Pot_Trim!CC7,0)</f>
        <v>9.0345463640659707E-2</v>
      </c>
      <c r="CD32" s="48">
        <f>IF(PLANEL_Pot_Trim!CD7&lt;&gt;0,CD7/PLANEL_Pot_Trim!CD7,0)</f>
        <v>0.57296884737557241</v>
      </c>
      <c r="CE32" s="48">
        <f>IF(PLANEL_Pot_Trim!CE7&lt;&gt;0,CE7/PLANEL_Pot_Trim!CE7,0)</f>
        <v>0.25914934885372859</v>
      </c>
      <c r="CF32" s="48">
        <f>IF(PLANEL_Pot_Trim!CF7&lt;&gt;0,CF7/PLANEL_Pot_Trim!CF7,0)</f>
        <v>4.7323276322336946E-2</v>
      </c>
      <c r="CG32" s="48">
        <f>IF(PLANEL_Pot_Trim!CG7&lt;&gt;0,CG7/PLANEL_Pot_Trim!CG7,0)</f>
        <v>8.6445212975027177E-2</v>
      </c>
      <c r="CH32" s="48">
        <f>IF(PLANEL_Pot_Trim!CH7&lt;&gt;0,CH7/PLANEL_Pot_Trim!CH7,0)</f>
        <v>0.56306391141238066</v>
      </c>
      <c r="CI32" s="48">
        <f>IF(PLANEL_Pot_Trim!CI7&lt;&gt;0,CI7/PLANEL_Pot_Trim!CI7,0)</f>
        <v>0.31476969699219487</v>
      </c>
      <c r="CJ32" s="48">
        <f>IF(PLANEL_Pot_Trim!CJ7&lt;&gt;0,CJ7/PLANEL_Pot_Trim!CJ7,0)</f>
        <v>4.5364856872342034E-2</v>
      </c>
      <c r="CK32" s="48">
        <f>IF(PLANEL_Pot_Trim!CK7&lt;&gt;0,CK7/PLANEL_Pot_Trim!CK7,0)</f>
        <v>8.2867777099790929E-2</v>
      </c>
      <c r="CL32" s="48">
        <f>IF(PLANEL_Pot_Trim!CL7&lt;&gt;0,CL7/PLANEL_Pot_Trim!CL7,0)</f>
        <v>0.56281176485822271</v>
      </c>
      <c r="CM32" s="48">
        <f>IF(PLANEL_Pot_Trim!CM7&lt;&gt;0,CM7/PLANEL_Pot_Trim!CM7,0)</f>
        <v>0.33912991294665312</v>
      </c>
      <c r="CN32" s="48">
        <f>IF(PLANEL_Pot_Trim!CN7&lt;&gt;0,CN7/PLANEL_Pot_Trim!CN7,0)</f>
        <v>3.1988542189187306E-2</v>
      </c>
      <c r="CO32" s="48">
        <f>IF(PLANEL_Pot_Trim!CO7&lt;&gt;0,CO7/PLANEL_Pot_Trim!CO7,0)</f>
        <v>5.7129636278615538E-2</v>
      </c>
      <c r="CP32" s="48">
        <f>IF(PLANEL_Pot_Trim!CP7&lt;&gt;0,CP7/PLANEL_Pot_Trim!CP7,0)</f>
        <v>0.5242287672452689</v>
      </c>
      <c r="CQ32" s="48">
        <f>IF(PLANEL_Pot_Trim!CQ7&lt;&gt;0,CQ7/PLANEL_Pot_Trim!CQ7,0)</f>
        <v>0.35947385083734623</v>
      </c>
      <c r="CR32" s="48">
        <f>IF(PLANEL_Pot_Trim!CR7&lt;&gt;0,CR7/PLANEL_Pot_Trim!CR7,0)</f>
        <v>3.0765936322168019E-2</v>
      </c>
      <c r="CS32" s="48">
        <f>IF(PLANEL_Pot_Trim!CS7&lt;&gt;0,CS7/PLANEL_Pot_Trim!CS7,0)</f>
        <v>3.0765936322168019E-2</v>
      </c>
      <c r="CT32" s="48">
        <f>IF(PLANEL_Pot_Trim!CT7&lt;&gt;0,CT7/PLANEL_Pot_Trim!CT7,0)</f>
        <v>0.51098985058019153</v>
      </c>
      <c r="CU32" s="48">
        <f>IF(PLANEL_Pot_Trim!CU7&lt;&gt;0,CU7/PLANEL_Pot_Trim!CU7,0)</f>
        <v>0.37359652340406418</v>
      </c>
      <c r="CV32" s="48">
        <f>IF(PLANEL_Pot_Trim!CV7&lt;&gt;0,CV7/PLANEL_Pot_Trim!CV7,0)</f>
        <v>2.9114508223736669E-2</v>
      </c>
      <c r="CW32" s="48">
        <f>IF(PLANEL_Pot_Trim!CW7&lt;&gt;0,CW7/PLANEL_Pot_Trim!CW7,0)</f>
        <v>6.073161437388859E-2</v>
      </c>
      <c r="CX32" s="48">
        <f>IF(PLANEL_Pot_Trim!CX7&lt;&gt;0,CX7/PLANEL_Pot_Trim!CX7,0)</f>
        <v>0.53642177641969646</v>
      </c>
      <c r="CY32" s="48">
        <f>IF(PLANEL_Pot_Trim!CY7&lt;&gt;0,CY7/PLANEL_Pot_Trim!CY7,0)</f>
        <v>0.38669882761373298</v>
      </c>
      <c r="CZ32" s="48">
        <f>IF(PLANEL_Pot_Trim!CZ7&lt;&gt;0,CZ7/PLANEL_Pot_Trim!CZ7,0)</f>
        <v>2.8080767649035283E-2</v>
      </c>
      <c r="DA32" s="48">
        <f>IF(PLANEL_Pot_Trim!DA7&lt;&gt;0,DA7/PLANEL_Pot_Trim!DA7,0)</f>
        <v>2.8080767649035283E-2</v>
      </c>
      <c r="DB32" s="48">
        <f>IF(PLANEL_Pot_Trim!DB7&lt;&gt;0,DB7/PLANEL_Pot_Trim!DB7,0)</f>
        <v>0.41554856757435699</v>
      </c>
      <c r="DC32" s="48">
        <f>IF(PLANEL_Pot_Trim!DC7&lt;&gt;0,DC7/PLANEL_Pot_Trim!DC7,0)</f>
        <v>0.39784660428523838</v>
      </c>
      <c r="DD32" s="48">
        <f>IF(PLANEL_Pot_Trim!DD7&lt;&gt;0,DD7/PLANEL_Pot_Trim!DD7,0)</f>
        <v>5.3323022750813957E-3</v>
      </c>
      <c r="DE32" s="48">
        <f>IF(PLANEL_Pot_Trim!DE7&lt;&gt;0,DE7/PLANEL_Pot_Trim!DE7,0)</f>
        <v>5.3323022750813957E-3</v>
      </c>
      <c r="DF32" s="48">
        <f>IF(PLANEL_Pot_Trim!DF7&lt;&gt;0,DF7/PLANEL_Pot_Trim!DF7,0)</f>
        <v>0.42934957033335491</v>
      </c>
      <c r="DG32" s="48">
        <f>IF(PLANEL_Pot_Trim!DG7&lt;&gt;0,DG7/PLANEL_Pot_Trim!DG7,0)</f>
        <v>0.40927611941043301</v>
      </c>
      <c r="DH32" s="48">
        <f>IF(PLANEL_Pot_Trim!DH7&lt;&gt;0,DH7/PLANEL_Pot_Trim!DH7,0)</f>
        <v>5.1555285007749462E-3</v>
      </c>
      <c r="DI32" s="48">
        <f>IF(PLANEL_Pot_Trim!DI7&lt;&gt;0,DI7/PLANEL_Pot_Trim!DI7,0)</f>
        <v>5.1555285007749462E-3</v>
      </c>
      <c r="DJ32" s="48">
        <f>IF(PLANEL_Pot_Trim!DJ7&lt;&gt;0,DJ7/PLANEL_Pot_Trim!DJ7,0)</f>
        <v>0.44438426580202028</v>
      </c>
      <c r="DK32" s="48">
        <f>IF(PLANEL_Pot_Trim!DK7&lt;&gt;0,DK7/PLANEL_Pot_Trim!DK7,0)</f>
        <v>0.41997214002255118</v>
      </c>
      <c r="DL32" s="48">
        <f>IF(PLANEL_Pot_Trim!DL7&lt;&gt;0,DL7/PLANEL_Pot_Trim!DL7,0)</f>
        <v>4.9900992666427144E-3</v>
      </c>
      <c r="DM32" s="48">
        <f>IF(PLANEL_Pot_Trim!DM7&lt;&gt;0,DM7/PLANEL_Pot_Trim!DM7,0)</f>
        <v>4.9900992666427144E-3</v>
      </c>
      <c r="DN32" s="48">
        <f>IF(PLANEL_Pot_Trim!DN7&lt;&gt;0,DN7/PLANEL_Pot_Trim!DN7,0)</f>
        <v>0.4222393683635432</v>
      </c>
      <c r="DO32" s="48">
        <f>IF(PLANEL_Pot_Trim!DO7&lt;&gt;0,DO7/PLANEL_Pot_Trim!DO7,0)</f>
        <v>0.4221495933014765</v>
      </c>
      <c r="DP32" s="48">
        <f>IF(PLANEL_Pot_Trim!DP7&lt;&gt;0,DP7/PLANEL_Pot_Trim!DP7,0)</f>
        <v>4.9083353545266665E-3</v>
      </c>
      <c r="DQ32" s="48">
        <f>IF(PLANEL_Pot_Trim!DQ7&lt;&gt;0,DQ7/PLANEL_Pot_Trim!DQ7,0)</f>
        <v>4.9083353545266665E-3</v>
      </c>
      <c r="DR32" s="48">
        <f>IF(PLANEL_Pot_Trim!DR7&lt;&gt;0,DR7/PLANEL_Pot_Trim!DR7,0)</f>
        <v>0.4221495933014765</v>
      </c>
      <c r="DS32" s="48">
        <f>IF(PLANEL_Pot_Trim!DS7&lt;&gt;0,DS7/PLANEL_Pot_Trim!DS7,0)</f>
        <v>0.43126110662001044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0.43126110662001044</v>
      </c>
      <c r="DW32" s="48">
        <f>IF(PLANEL_Pot_Trim!DW7&lt;&gt;0,DW7/PLANEL_Pot_Trim!DW7,0)</f>
        <v>0.43887099822200704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0.43887099822200704</v>
      </c>
      <c r="EA32" s="48">
        <f>IF(PLANEL_Pot_Trim!EA7&lt;&gt;0,EA7/PLANEL_Pot_Trim!EA7,0)</f>
        <v>0.44327426797307151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0.44327426797307151</v>
      </c>
      <c r="EE32" s="48">
        <f>IF(PLANEL_Pot_Trim!EE7&lt;&gt;0,EE7/PLANEL_Pot_Trim!EE7,0)</f>
        <v>0.4485710324318547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0.4485710324318547</v>
      </c>
      <c r="EI32" s="48">
        <f>IF(PLANEL_Pot_Trim!EI7&lt;&gt;0,EI7/PLANEL_Pot_Trim!EI7,0)</f>
        <v>0.45905648104150132</v>
      </c>
      <c r="EJ32" s="48">
        <f>IF(PLANEL_Pot_Trim!EJ7&lt;&gt;0,EJ7/PLANEL_Pot_Trim!EJ7,0)</f>
        <v>0</v>
      </c>
      <c r="EK32" s="48">
        <f>IF(PLANEL_Pot_Trim!EK7&lt;&gt;0,EK7/PLANEL_Pot_Trim!EK7,0)</f>
        <v>2.0440893959633534E-2</v>
      </c>
      <c r="EL32" s="48">
        <f>IF(PLANEL_Pot_Trim!EL7&lt;&gt;0,EL7/PLANEL_Pot_Trim!EL7,0)</f>
        <v>0.45905648104150132</v>
      </c>
      <c r="EM32" s="48">
        <f>IF(PLANEL_Pot_Trim!EM7&lt;&gt;0,EM7/PLANEL_Pot_Trim!EM7,0)</f>
        <v>0.47426602463534395</v>
      </c>
      <c r="EN32" s="48">
        <f>IF(PLANEL_Pot_Trim!EN7&lt;&gt;0,EN7/PLANEL_Pot_Trim!EN7,0)</f>
        <v>4.9126559205929898E-2</v>
      </c>
      <c r="EO32" s="48">
        <f>IF(PLANEL_Pot_Trim!EO7&lt;&gt;0,EO7/PLANEL_Pot_Trim!EO7,0)</f>
        <v>6.3954558353531879E-2</v>
      </c>
      <c r="EP32" s="48">
        <f>IF(PLANEL_Pot_Trim!EP7&lt;&gt;0,EP7/PLANEL_Pot_Trim!EP7,0)</f>
        <v>0.47426602463534395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0.65927071544605387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0.55193220232454687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0.65796103773037573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0.21636543475854431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0.17986192182094921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0.15611638390756885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0.88941916231155782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0.89082070338733432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0.89793416553755523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57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4.4293825089702532E-2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6.2929718854894082E-2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3.7273497766054577E-2</v>
      </c>
      <c r="AB39" s="52">
        <f>IF(PLANEL_Pot_Trim!AB14&lt;&gt;0,AB14/PLANEL_Pot_Trim!AB14,0)</f>
        <v>0.38130181098854343</v>
      </c>
      <c r="AC39" s="52">
        <f>IF(PLANEL_Pot_Trim!AC14&lt;&gt;0,AC14/PLANEL_Pot_Trim!AC14,0)</f>
        <v>0.52177343487919836</v>
      </c>
      <c r="AD39" s="52">
        <f>IF(PLANEL_Pot_Trim!AD14&lt;&gt;0,AD14/PLANEL_Pot_Trim!AD14,0)</f>
        <v>0.33250241485351872</v>
      </c>
      <c r="AE39" s="52">
        <f>IF(PLANEL_Pot_Trim!AE14&lt;&gt;0,AE14/PLANEL_Pot_Trim!AE14,0)</f>
        <v>3.7198595702695583E-2</v>
      </c>
      <c r="AF39" s="52">
        <f>IF(PLANEL_Pot_Trim!AF14&lt;&gt;0,AF14/PLANEL_Pot_Trim!AF14,0)</f>
        <v>0.38053557516105257</v>
      </c>
      <c r="AG39" s="52">
        <f>IF(PLANEL_Pot_Trim!AG14&lt;&gt;0,AG14/PLANEL_Pot_Trim!AG14,0)</f>
        <v>0.52072491765403173</v>
      </c>
      <c r="AH39" s="52">
        <f>IF(PLANEL_Pot_Trim!AH14&lt;&gt;0,AH14/PLANEL_Pot_Trim!AH14,0)</f>
        <v>0.33183424265449041</v>
      </c>
      <c r="AI39" s="52">
        <f>IF(PLANEL_Pot_Trim!AI14&lt;&gt;0,AI14/PLANEL_Pot_Trim!AI14,0)</f>
        <v>3.7198595702695583E-2</v>
      </c>
      <c r="AJ39" s="52">
        <f>IF(PLANEL_Pot_Trim!AJ14&lt;&gt;0,AJ14/PLANEL_Pot_Trim!AJ14,0)</f>
        <v>0.38053557516105257</v>
      </c>
      <c r="AK39" s="52">
        <f>IF(PLANEL_Pot_Trim!AK14&lt;&gt;0,AK14/PLANEL_Pot_Trim!AK14,0)</f>
        <v>0.52072491765403173</v>
      </c>
      <c r="AL39" s="52">
        <f>IF(PLANEL_Pot_Trim!AL14&lt;&gt;0,AL14/PLANEL_Pot_Trim!AL14,0)</f>
        <v>0.33183424265449041</v>
      </c>
      <c r="AM39" s="52">
        <f>IF(PLANEL_Pot_Trim!AM14&lt;&gt;0,AM14/PLANEL_Pot_Trim!AM14,0)</f>
        <v>3.6347869767826134E-2</v>
      </c>
      <c r="AN39" s="52">
        <f>IF(PLANEL_Pot_Trim!AN14&lt;&gt;0,AN14/PLANEL_Pot_Trim!AN14,0)</f>
        <v>0.37183278735690634</v>
      </c>
      <c r="AO39" s="52">
        <f>IF(PLANEL_Pot_Trim!AO14&lt;&gt;0,AO14/PLANEL_Pot_Trim!AO14,0)</f>
        <v>0.50881602200768516</v>
      </c>
      <c r="AP39" s="52">
        <f>IF(PLANEL_Pot_Trim!AP14&lt;&gt;0,AP14/PLANEL_Pot_Trim!AP14,0)</f>
        <v>0.32424524646761088</v>
      </c>
      <c r="AQ39" s="52">
        <f>IF(PLANEL_Pot_Trim!AQ14&lt;&gt;0,AQ14/PLANEL_Pot_Trim!AQ14,0)</f>
        <v>3.6347869767826134E-2</v>
      </c>
      <c r="AR39" s="52">
        <f>IF(PLANEL_Pot_Trim!AR14&lt;&gt;0,AR14/PLANEL_Pot_Trim!AR14,0)</f>
        <v>0.37183278735690634</v>
      </c>
      <c r="AS39" s="52">
        <f>IF(PLANEL_Pot_Trim!AS14&lt;&gt;0,AS14/PLANEL_Pot_Trim!AS14,0)</f>
        <v>0.50881602200768516</v>
      </c>
      <c r="AT39" s="52">
        <f>IF(PLANEL_Pot_Trim!AT14&lt;&gt;0,AT14/PLANEL_Pot_Trim!AT14,0)</f>
        <v>0.32424524646761088</v>
      </c>
      <c r="AU39" s="52">
        <f>IF(PLANEL_Pot_Trim!AU14&lt;&gt;0,AU14/PLANEL_Pot_Trim!AU14,0)</f>
        <v>3.6347869767826134E-2</v>
      </c>
      <c r="AV39" s="52">
        <f>IF(PLANEL_Pot_Trim!AV14&lt;&gt;0,AV14/PLANEL_Pot_Trim!AV14,0)</f>
        <v>0.37183278735690634</v>
      </c>
      <c r="AW39" s="52">
        <f>IF(PLANEL_Pot_Trim!AW14&lt;&gt;0,AW14/PLANEL_Pot_Trim!AW14,0)</f>
        <v>0.50881602200768516</v>
      </c>
      <c r="AX39" s="52">
        <f>IF(PLANEL_Pot_Trim!AX14&lt;&gt;0,AX14/PLANEL_Pot_Trim!AX14,0)</f>
        <v>0.32424524646761088</v>
      </c>
      <c r="AY39" s="52">
        <f>IF(PLANEL_Pot_Trim!AY14&lt;&gt;0,AY14/PLANEL_Pot_Trim!AY14,0)</f>
        <v>3.6347869767826134E-2</v>
      </c>
      <c r="AZ39" s="52">
        <f>IF(PLANEL_Pot_Trim!AZ14&lt;&gt;0,AZ14/PLANEL_Pot_Trim!AZ14,0)</f>
        <v>0.37183278735690634</v>
      </c>
      <c r="BA39" s="52">
        <f>IF(PLANEL_Pot_Trim!BA14&lt;&gt;0,BA14/PLANEL_Pot_Trim!BA14,0)</f>
        <v>0.50881602200768516</v>
      </c>
      <c r="BB39" s="52">
        <f>IF(PLANEL_Pot_Trim!BB14&lt;&gt;0,BB14/PLANEL_Pot_Trim!BB14,0)</f>
        <v>0.32424524646761088</v>
      </c>
      <c r="BC39" s="52">
        <f>IF(PLANEL_Pot_Trim!BC14&lt;&gt;0,BC14/PLANEL_Pot_Trim!BC14,0)</f>
        <v>3.6347869767826134E-2</v>
      </c>
      <c r="BD39" s="52">
        <f>IF(PLANEL_Pot_Trim!BD14&lt;&gt;0,BD14/PLANEL_Pot_Trim!BD14,0)</f>
        <v>0.37183278735690634</v>
      </c>
      <c r="BE39" s="52">
        <f>IF(PLANEL_Pot_Trim!BE14&lt;&gt;0,BE14/PLANEL_Pot_Trim!BE14,0)</f>
        <v>0.50881602200768516</v>
      </c>
      <c r="BF39" s="52">
        <f>IF(PLANEL_Pot_Trim!BF14&lt;&gt;0,BF14/PLANEL_Pot_Trim!BF14,0)</f>
        <v>0.32424524646761088</v>
      </c>
      <c r="BG39" s="52">
        <f>IF(PLANEL_Pot_Trim!BG14&lt;&gt;0,BG14/PLANEL_Pot_Trim!BG14,0)</f>
        <v>3.6347869767826134E-2</v>
      </c>
      <c r="BH39" s="52">
        <f>IF(PLANEL_Pot_Trim!BH14&lt;&gt;0,BH14/PLANEL_Pot_Trim!BH14,0)</f>
        <v>0.37183278735690634</v>
      </c>
      <c r="BI39" s="52">
        <f>IF(PLANEL_Pot_Trim!BI14&lt;&gt;0,BI14/PLANEL_Pot_Trim!BI14,0)</f>
        <v>0.50881602200768516</v>
      </c>
      <c r="BJ39" s="52">
        <f>IF(PLANEL_Pot_Trim!BJ14&lt;&gt;0,BJ14/PLANEL_Pot_Trim!BJ14,0)</f>
        <v>0.32424524646761088</v>
      </c>
      <c r="BK39" s="52">
        <f>IF(PLANEL_Pot_Trim!BK14&lt;&gt;0,BK14/PLANEL_Pot_Trim!BK14,0)</f>
        <v>3.6347869767826134E-2</v>
      </c>
      <c r="BL39" s="52">
        <f>IF(PLANEL_Pot_Trim!BL14&lt;&gt;0,BL14/PLANEL_Pot_Trim!BL14,0)</f>
        <v>0.37183278735690634</v>
      </c>
      <c r="BM39" s="52">
        <f>IF(PLANEL_Pot_Trim!BM14&lt;&gt;0,BM14/PLANEL_Pot_Trim!BM14,0)</f>
        <v>0.50881602200768516</v>
      </c>
      <c r="BN39" s="52">
        <f>IF(PLANEL_Pot_Trim!BN14&lt;&gt;0,BN14/PLANEL_Pot_Trim!BN14,0)</f>
        <v>0.32424524646761088</v>
      </c>
      <c r="BO39" s="52">
        <f>IF(PLANEL_Pot_Trim!BO14&lt;&gt;0,BO14/PLANEL_Pot_Trim!BO14,0)</f>
        <v>3.5951230533626997E-2</v>
      </c>
      <c r="BP39" s="52">
        <f>IF(PLANEL_Pot_Trim!BP14&lt;&gt;0,BP14/PLANEL_Pot_Trim!BP14,0)</f>
        <v>0.36777523255275385</v>
      </c>
      <c r="BQ39" s="52">
        <f>IF(PLANEL_Pot_Trim!BQ14&lt;&gt;0,BQ14/PLANEL_Pot_Trim!BQ14,0)</f>
        <v>0.50326366370428621</v>
      </c>
      <c r="BR39" s="52">
        <f>IF(PLANEL_Pot_Trim!BR14&lt;&gt;0,BR14/PLANEL_Pot_Trim!BR14,0)</f>
        <v>0.32070698174514423</v>
      </c>
      <c r="BS39" s="52">
        <f>IF(PLANEL_Pot_Trim!BS14&lt;&gt;0,BS14/PLANEL_Pot_Trim!BS14,0)</f>
        <v>3.5951230533626997E-2</v>
      </c>
      <c r="BT39" s="52">
        <f>IF(PLANEL_Pot_Trim!BT14&lt;&gt;0,BT14/PLANEL_Pot_Trim!BT14,0)</f>
        <v>0.36777523255275385</v>
      </c>
      <c r="BU39" s="52">
        <f>IF(PLANEL_Pot_Trim!BU14&lt;&gt;0,BU14/PLANEL_Pot_Trim!BU14,0)</f>
        <v>0.50326366370428621</v>
      </c>
      <c r="BV39" s="52">
        <f>IF(PLANEL_Pot_Trim!BV14&lt;&gt;0,BV14/PLANEL_Pot_Trim!BV14,0)</f>
        <v>0.32070698174514423</v>
      </c>
      <c r="BW39" s="52">
        <f>IF(PLANEL_Pot_Trim!BW14&lt;&gt;0,BW14/PLANEL_Pot_Trim!BW14,0)</f>
        <v>3.5951230533626997E-2</v>
      </c>
      <c r="BX39" s="52">
        <f>IF(PLANEL_Pot_Trim!BX14&lt;&gt;0,BX14/PLANEL_Pot_Trim!BX14,0)</f>
        <v>0.36777523255275385</v>
      </c>
      <c r="BY39" s="52">
        <f>IF(PLANEL_Pot_Trim!BY14&lt;&gt;0,BY14/PLANEL_Pot_Trim!BY14,0)</f>
        <v>0.50326366370428621</v>
      </c>
      <c r="BZ39" s="52">
        <f>IF(PLANEL_Pot_Trim!BZ14&lt;&gt;0,BZ14/PLANEL_Pot_Trim!BZ14,0)</f>
        <v>0.32070698174514423</v>
      </c>
      <c r="CA39" s="52">
        <f>IF(PLANEL_Pot_Trim!CA14&lt;&gt;0,CA14/PLANEL_Pot_Trim!CA14,0)</f>
        <v>3.5951230533626997E-2</v>
      </c>
      <c r="CB39" s="52">
        <f>IF(PLANEL_Pot_Trim!CB14&lt;&gt;0,CB14/PLANEL_Pot_Trim!CB14,0)</f>
        <v>0.36777523255275385</v>
      </c>
      <c r="CC39" s="52">
        <f>IF(PLANEL_Pot_Trim!CC14&lt;&gt;0,CC14/PLANEL_Pot_Trim!CC14,0)</f>
        <v>0.50326366370428621</v>
      </c>
      <c r="CD39" s="52">
        <f>IF(PLANEL_Pot_Trim!CD14&lt;&gt;0,CD14/PLANEL_Pot_Trim!CD14,0)</f>
        <v>0.32070698174514423</v>
      </c>
      <c r="CE39" s="52">
        <f>IF(PLANEL_Pot_Trim!CE14&lt;&gt;0,CE14/PLANEL_Pot_Trim!CE14,0)</f>
        <v>3.5951230533626997E-2</v>
      </c>
      <c r="CF39" s="52">
        <f>IF(PLANEL_Pot_Trim!CF14&lt;&gt;0,CF14/PLANEL_Pot_Trim!CF14,0)</f>
        <v>0.36777523255275385</v>
      </c>
      <c r="CG39" s="52">
        <f>IF(PLANEL_Pot_Trim!CG14&lt;&gt;0,CG14/PLANEL_Pot_Trim!CG14,0)</f>
        <v>0.50326366370428621</v>
      </c>
      <c r="CH39" s="52">
        <f>IF(PLANEL_Pot_Trim!CH14&lt;&gt;0,CH14/PLANEL_Pot_Trim!CH14,0)</f>
        <v>0.32070698174514423</v>
      </c>
      <c r="CI39" s="52">
        <f>IF(PLANEL_Pot_Trim!CI14&lt;&gt;0,CI14/PLANEL_Pot_Trim!CI14,0)</f>
        <v>3.582306855250144E-2</v>
      </c>
      <c r="CJ39" s="52">
        <f>IF(PLANEL_Pot_Trim!CJ14&lt;&gt;0,CJ14/PLANEL_Pot_Trim!CJ14,0)</f>
        <v>0.36646415642913305</v>
      </c>
      <c r="CK39" s="52">
        <f>IF(PLANEL_Pot_Trim!CK14&lt;&gt;0,CK14/PLANEL_Pot_Trim!CK14,0)</f>
        <v>0.50146958690745302</v>
      </c>
      <c r="CL39" s="52">
        <f>IF(PLANEL_Pot_Trim!CL14&lt;&gt;0,CL14/PLANEL_Pot_Trim!CL14,0)</f>
        <v>0.31956369851420746</v>
      </c>
      <c r="CM39" s="52">
        <f>IF(PLANEL_Pot_Trim!CM14&lt;&gt;0,CM14/PLANEL_Pot_Trim!CM14,0)</f>
        <v>3.582306855250144E-2</v>
      </c>
      <c r="CN39" s="52">
        <f>IF(PLANEL_Pot_Trim!CN14&lt;&gt;0,CN14/PLANEL_Pot_Trim!CN14,0)</f>
        <v>0.36646415642913305</v>
      </c>
      <c r="CO39" s="52">
        <f>IF(PLANEL_Pot_Trim!CO14&lt;&gt;0,CO14/PLANEL_Pot_Trim!CO14,0)</f>
        <v>0.50146958690745302</v>
      </c>
      <c r="CP39" s="52">
        <f>IF(PLANEL_Pot_Trim!CP14&lt;&gt;0,CP14/PLANEL_Pot_Trim!CP14,0)</f>
        <v>0.31956369851420746</v>
      </c>
      <c r="CQ39" s="52">
        <f>IF(PLANEL_Pot_Trim!CQ14&lt;&gt;0,CQ14/PLANEL_Pot_Trim!CQ14,0)</f>
        <v>3.582306855250144E-2</v>
      </c>
      <c r="CR39" s="52">
        <f>IF(PLANEL_Pot_Trim!CR14&lt;&gt;0,CR14/PLANEL_Pot_Trim!CR14,0)</f>
        <v>0.36646415642913305</v>
      </c>
      <c r="CS39" s="52">
        <f>IF(PLANEL_Pot_Trim!CS14&lt;&gt;0,CS14/PLANEL_Pot_Trim!CS14,0)</f>
        <v>0.50146958690745302</v>
      </c>
      <c r="CT39" s="52">
        <f>IF(PLANEL_Pot_Trim!CT14&lt;&gt;0,CT14/PLANEL_Pot_Trim!CT14,0)</f>
        <v>0.31956369851420746</v>
      </c>
      <c r="CU39" s="52">
        <f>IF(PLANEL_Pot_Trim!CU14&lt;&gt;0,CU14/PLANEL_Pot_Trim!CU14,0)</f>
        <v>3.582306855250144E-2</v>
      </c>
      <c r="CV39" s="52">
        <f>IF(PLANEL_Pot_Trim!CV14&lt;&gt;0,CV14/PLANEL_Pot_Trim!CV14,0)</f>
        <v>0.36646415642913305</v>
      </c>
      <c r="CW39" s="52">
        <f>IF(PLANEL_Pot_Trim!CW14&lt;&gt;0,CW14/PLANEL_Pot_Trim!CW14,0)</f>
        <v>0.50146958690745302</v>
      </c>
      <c r="CX39" s="52">
        <f>IF(PLANEL_Pot_Trim!CX14&lt;&gt;0,CX14/PLANEL_Pot_Trim!CX14,0)</f>
        <v>0.31956369851420746</v>
      </c>
      <c r="CY39" s="82">
        <f>IF(PLANEL_Pot_Trim!CY14&lt;&gt;0,CY14/PLANEL_Pot_Trim!CY14,0)</f>
        <v>3.582306855250144E-2</v>
      </c>
      <c r="CZ39" s="82">
        <f>IF(PLANEL_Pot_Trim!CZ14&lt;&gt;0,CZ14/PLANEL_Pot_Trim!CZ14,0)</f>
        <v>0.36646415642913305</v>
      </c>
      <c r="DA39" s="82">
        <f>IF(PLANEL_Pot_Trim!DA14&lt;&gt;0,DA14/PLANEL_Pot_Trim!DA14,0)</f>
        <v>0.50146958690745302</v>
      </c>
      <c r="DB39" s="82">
        <f>IF(PLANEL_Pot_Trim!DB14&lt;&gt;0,DB14/PLANEL_Pot_Trim!DB14,0)</f>
        <v>0.31956369851420746</v>
      </c>
      <c r="DC39" s="52">
        <f>IF(PLANEL_Pot_Trim!DC14&lt;&gt;0,DC14/PLANEL_Pot_Trim!DC14,0)</f>
        <v>3.582306855250144E-2</v>
      </c>
      <c r="DD39" s="52">
        <f>IF(PLANEL_Pot_Trim!DD14&lt;&gt;0,DD14/PLANEL_Pot_Trim!DD14,0)</f>
        <v>0.36646415642913305</v>
      </c>
      <c r="DE39" s="52">
        <f>IF(PLANEL_Pot_Trim!DE14&lt;&gt;0,DE14/PLANEL_Pot_Trim!DE14,0)</f>
        <v>0.50146958690745302</v>
      </c>
      <c r="DF39" s="52">
        <f>IF(PLANEL_Pot_Trim!DF14&lt;&gt;0,DF14/PLANEL_Pot_Trim!DF14,0)</f>
        <v>0.31956369851420746</v>
      </c>
      <c r="DG39" s="52">
        <f>IF(PLANEL_Pot_Trim!DG14&lt;&gt;0,DG14/PLANEL_Pot_Trim!DG14,0)</f>
        <v>3.582306855250144E-2</v>
      </c>
      <c r="DH39" s="52">
        <f>IF(PLANEL_Pot_Trim!DH14&lt;&gt;0,DH14/PLANEL_Pot_Trim!DH14,0)</f>
        <v>0.36646415642913305</v>
      </c>
      <c r="DI39" s="52">
        <f>IF(PLANEL_Pot_Trim!DI14&lt;&gt;0,DI14/PLANEL_Pot_Trim!DI14,0)</f>
        <v>0.50146958690745302</v>
      </c>
      <c r="DJ39" s="52">
        <f>IF(PLANEL_Pot_Trim!DJ14&lt;&gt;0,DJ14/PLANEL_Pot_Trim!DJ14,0)</f>
        <v>0.31956369851420746</v>
      </c>
      <c r="DK39" s="52">
        <f>IF(PLANEL_Pot_Trim!DK14&lt;&gt;0,DK14/PLANEL_Pot_Trim!DK14,0)</f>
        <v>3.582306855250144E-2</v>
      </c>
      <c r="DL39" s="52">
        <f>IF(PLANEL_Pot_Trim!DL14&lt;&gt;0,DL14/PLANEL_Pot_Trim!DL14,0)</f>
        <v>0.36646415642913305</v>
      </c>
      <c r="DM39" s="52">
        <f>IF(PLANEL_Pot_Trim!DM14&lt;&gt;0,DM14/PLANEL_Pot_Trim!DM14,0)</f>
        <v>0.50146958690745302</v>
      </c>
      <c r="DN39" s="52">
        <f>IF(PLANEL_Pot_Trim!DN14&lt;&gt;0,DN14/PLANEL_Pot_Trim!DN14,0)</f>
        <v>0.31956369851420746</v>
      </c>
      <c r="DO39" s="52">
        <f>IF(PLANEL_Pot_Trim!DO14&lt;&gt;0,DO14/PLANEL_Pot_Trim!DO14,0)</f>
        <v>3.582306855250144E-2</v>
      </c>
      <c r="DP39" s="52">
        <f>IF(PLANEL_Pot_Trim!DP14&lt;&gt;0,DP14/PLANEL_Pot_Trim!DP14,0)</f>
        <v>0.36646415642913305</v>
      </c>
      <c r="DQ39" s="52">
        <f>IF(PLANEL_Pot_Trim!DQ14&lt;&gt;0,DQ14/PLANEL_Pot_Trim!DQ14,0)</f>
        <v>0.50146958690745302</v>
      </c>
      <c r="DR39" s="52">
        <f>IF(PLANEL_Pot_Trim!DR14&lt;&gt;0,DR14/PLANEL_Pot_Trim!DR14,0)</f>
        <v>0.31956369851420746</v>
      </c>
      <c r="DS39" s="52">
        <f>IF(PLANEL_Pot_Trim!DS14&lt;&gt;0,DS14/PLANEL_Pot_Trim!DS14,0)</f>
        <v>3.582306855250144E-2</v>
      </c>
      <c r="DT39" s="52">
        <f>IF(PLANEL_Pot_Trim!DT14&lt;&gt;0,DT14/PLANEL_Pot_Trim!DT14,0)</f>
        <v>0.36646415642913305</v>
      </c>
      <c r="DU39" s="52">
        <f>IF(PLANEL_Pot_Trim!DU14&lt;&gt;0,DU14/PLANEL_Pot_Trim!DU14,0)</f>
        <v>0.50146958690745302</v>
      </c>
      <c r="DV39" s="52">
        <f>IF(PLANEL_Pot_Trim!DV14&lt;&gt;0,DV14/PLANEL_Pot_Trim!DV14,0)</f>
        <v>0.31956369851420746</v>
      </c>
      <c r="DW39" s="52">
        <f>IF(PLANEL_Pot_Trim!DW14&lt;&gt;0,DW14/PLANEL_Pot_Trim!DW14,0)</f>
        <v>3.582306855517111E-2</v>
      </c>
      <c r="DX39" s="52">
        <f>IF(PLANEL_Pot_Trim!DX14&lt;&gt;0,DX14/PLANEL_Pot_Trim!DX14,0)</f>
        <v>0.36646415640282914</v>
      </c>
      <c r="DY39" s="52">
        <f>IF(PLANEL_Pot_Trim!DY14&lt;&gt;0,DY14/PLANEL_Pot_Trim!DY14,0)</f>
        <v>0.50146958693872468</v>
      </c>
      <c r="DZ39" s="52">
        <f>IF(PLANEL_Pot_Trim!DZ14&lt;&gt;0,DZ14/PLANEL_Pot_Trim!DZ14,0)</f>
        <v>0.31956369847102872</v>
      </c>
      <c r="EA39" s="52">
        <f>IF(PLANEL_Pot_Trim!EA14&lt;&gt;0,EA14/PLANEL_Pot_Trim!EA14,0)</f>
        <v>3.582306855517111E-2</v>
      </c>
      <c r="EB39" s="52">
        <f>IF(PLANEL_Pot_Trim!EB14&lt;&gt;0,EB14/PLANEL_Pot_Trim!EB14,0)</f>
        <v>0.36646415640282914</v>
      </c>
      <c r="EC39" s="52">
        <f>IF(PLANEL_Pot_Trim!EC14&lt;&gt;0,EC14/PLANEL_Pot_Trim!EC14,0)</f>
        <v>0.50146958693872468</v>
      </c>
      <c r="ED39" s="52">
        <f>IF(PLANEL_Pot_Trim!ED14&lt;&gt;0,ED14/PLANEL_Pot_Trim!ED14,0)</f>
        <v>0.31956369847102872</v>
      </c>
      <c r="EE39" s="52">
        <f>IF(PLANEL_Pot_Trim!EE14&lt;&gt;0,EE14/PLANEL_Pot_Trim!EE14,0)</f>
        <v>3.582306855517111E-2</v>
      </c>
      <c r="EF39" s="52">
        <f>IF(PLANEL_Pot_Trim!EF14&lt;&gt;0,EF14/PLANEL_Pot_Trim!EF14,0)</f>
        <v>0.36646415640282914</v>
      </c>
      <c r="EG39" s="52">
        <f>IF(PLANEL_Pot_Trim!EG14&lt;&gt;0,EG14/PLANEL_Pot_Trim!EG14,0)</f>
        <v>0.50146958693872468</v>
      </c>
      <c r="EH39" s="52">
        <f>IF(PLANEL_Pot_Trim!EH14&lt;&gt;0,EH14/PLANEL_Pot_Trim!EH14,0)</f>
        <v>0.31956369847102872</v>
      </c>
      <c r="EI39" s="52">
        <f>IF(PLANEL_Pot_Trim!EI14&lt;&gt;0,EI14/PLANEL_Pot_Trim!EI14,0)</f>
        <v>3.582306855517111E-2</v>
      </c>
      <c r="EJ39" s="52">
        <f>IF(PLANEL_Pot_Trim!EJ14&lt;&gt;0,EJ14/PLANEL_Pot_Trim!EJ14,0)</f>
        <v>0.36646415640282914</v>
      </c>
      <c r="EK39" s="52">
        <f>IF(PLANEL_Pot_Trim!EK14&lt;&gt;0,EK14/PLANEL_Pot_Trim!EK14,0)</f>
        <v>0.50146958693872468</v>
      </c>
      <c r="EL39" s="52">
        <f>IF(PLANEL_Pot_Trim!EL14&lt;&gt;0,EL14/PLANEL_Pot_Trim!EL14,0)</f>
        <v>0.31956369847102872</v>
      </c>
      <c r="EM39" s="52">
        <f>IF(PLANEL_Pot_Trim!EM14&lt;&gt;0,EM14/PLANEL_Pot_Trim!EM14,0)</f>
        <v>3.582306855517111E-2</v>
      </c>
      <c r="EN39" s="52">
        <f>IF(PLANEL_Pot_Trim!EN14&lt;&gt;0,EN14/PLANEL_Pot_Trim!EN14,0)</f>
        <v>0.36646415640282914</v>
      </c>
      <c r="EO39" s="52">
        <f>IF(PLANEL_Pot_Trim!EO14&lt;&gt;0,EO14/PLANEL_Pot_Trim!EO14,0)</f>
        <v>0.50146958693872468</v>
      </c>
      <c r="EP39" s="52">
        <f>IF(PLANEL_Pot_Trim!EP14&lt;&gt;0,EP14/PLANEL_Pot_Trim!EP14,0)</f>
        <v>0.31956369847102872</v>
      </c>
    </row>
    <row r="40" spans="2:146" x14ac:dyDescent="0.25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0.69102826487294466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0.73558374625360234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0.92909952435158505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0.73559815547550433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0.82719698273235132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0.55992262747587607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0.55379266640746494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0.59281818221876614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0.3547541708828148</v>
      </c>
      <c r="AF42" s="51">
        <f>IF(PLANEL_Pot_Trim!AF17&lt;&gt;0,AF17/PLANEL_Pot_Trim!AF17,0)</f>
        <v>0.42200102716819843</v>
      </c>
      <c r="AG42" s="51">
        <f>IF(PLANEL_Pot_Trim!AG17&lt;&gt;0,AG17/PLANEL_Pot_Trim!AG17,0)</f>
        <v>0.55651690421262523</v>
      </c>
      <c r="AH42" s="51">
        <f>IF(PLANEL_Pot_Trim!AH17&lt;&gt;0,AH17/PLANEL_Pot_Trim!AH17,0)</f>
        <v>0.46243469867956244</v>
      </c>
      <c r="AI42" s="51">
        <f>IF(PLANEL_Pot_Trim!AI17&lt;&gt;0,AI17/PLANEL_Pot_Trim!AI17,0)</f>
        <v>0.35461097520362772</v>
      </c>
      <c r="AJ42" s="51">
        <f>IF(PLANEL_Pot_Trim!AJ17&lt;&gt;0,AJ17/PLANEL_Pot_Trim!AJ17,0)</f>
        <v>0.42395069155093851</v>
      </c>
      <c r="AK42" s="51">
        <f>IF(PLANEL_Pot_Trim!AK17&lt;&gt;0,AK17/PLANEL_Pot_Trim!AK17,0)</f>
        <v>0.56010272754162849</v>
      </c>
      <c r="AL42" s="51">
        <f>IF(PLANEL_Pot_Trim!AL17&lt;&gt;0,AL17/PLANEL_Pot_Trim!AL17,0)</f>
        <v>0.46416575660813592</v>
      </c>
      <c r="AM42" s="51">
        <f>IF(PLANEL_Pot_Trim!AM17&lt;&gt;0,AM17/PLANEL_Pot_Trim!AM17,0)</f>
        <v>0.35453923265973958</v>
      </c>
      <c r="AN42" s="51">
        <f>IF(PLANEL_Pot_Trim!AN17&lt;&gt;0,AN17/PLANEL_Pot_Trim!AN17,0)</f>
        <v>0.42492749377096833</v>
      </c>
      <c r="AO42" s="51">
        <f>IF(PLANEL_Pot_Trim!AO17&lt;&gt;0,AO17/PLANEL_Pot_Trim!AO17,0)</f>
        <v>0.56189926258473266</v>
      </c>
      <c r="AP42" s="51">
        <f>IF(PLANEL_Pot_Trim!AP17&lt;&gt;0,AP17/PLANEL_Pot_Trim!AP17,0)</f>
        <v>0.4650330347610897</v>
      </c>
      <c r="AQ42" s="51">
        <f>IF(PLANEL_Pot_Trim!AQ17&lt;&gt;0,AQ17/PLANEL_Pot_Trim!AQ17,0)</f>
        <v>0.35445278102953692</v>
      </c>
      <c r="AR42" s="51">
        <f>IF(PLANEL_Pot_Trim!AR17&lt;&gt;0,AR17/PLANEL_Pot_Trim!AR17,0)</f>
        <v>0.42610456580759826</v>
      </c>
      <c r="AS42" s="51">
        <f>IF(PLANEL_Pot_Trim!AS17&lt;&gt;0,AS17/PLANEL_Pot_Trim!AS17,0)</f>
        <v>0.56406413398868582</v>
      </c>
      <c r="AT42" s="51">
        <f>IF(PLANEL_Pot_Trim!AT17&lt;&gt;0,AT17/PLANEL_Pot_Trim!AT17,0)</f>
        <v>0.46607812728931686</v>
      </c>
      <c r="AU42" s="51">
        <f>IF(PLANEL_Pot_Trim!AU17&lt;&gt;0,AU17/PLANEL_Pot_Trim!AU17,0)</f>
        <v>0.35443993690842052</v>
      </c>
      <c r="AV42" s="51">
        <f>IF(PLANEL_Pot_Trim!AV17&lt;&gt;0,AV17/PLANEL_Pot_Trim!AV17,0)</f>
        <v>0.42627944374514959</v>
      </c>
      <c r="AW42" s="51">
        <f>IF(PLANEL_Pot_Trim!AW17&lt;&gt;0,AW17/PLANEL_Pot_Trim!AW17,0)</f>
        <v>0.56438576933629769</v>
      </c>
      <c r="AX42" s="51">
        <f>IF(PLANEL_Pot_Trim!AX17&lt;&gt;0,AX17/PLANEL_Pot_Trim!AX17,0)</f>
        <v>0.46623339704178718</v>
      </c>
      <c r="AY42" s="51">
        <f>IF(PLANEL_Pot_Trim!AY17&lt;&gt;0,AY17/PLANEL_Pot_Trim!AY17,0)</f>
        <v>0.35440051861141947</v>
      </c>
      <c r="AZ42" s="51">
        <f>IF(PLANEL_Pot_Trim!AZ17&lt;&gt;0,AZ17/PLANEL_Pot_Trim!AZ17,0)</f>
        <v>0.42681613939465313</v>
      </c>
      <c r="BA42" s="51">
        <f>IF(PLANEL_Pot_Trim!BA17&lt;&gt;0,BA17/PLANEL_Pot_Trim!BA17,0)</f>
        <v>0.56537286022701227</v>
      </c>
      <c r="BB42" s="51">
        <f>IF(PLANEL_Pot_Trim!BB17&lt;&gt;0,BB17/PLANEL_Pot_Trim!BB17,0)</f>
        <v>0.46670991565584236</v>
      </c>
      <c r="BC42" s="51">
        <f>IF(PLANEL_Pot_Trim!BC17&lt;&gt;0,BC17/PLANEL_Pot_Trim!BC17,0)</f>
        <v>0.35438592976700284</v>
      </c>
      <c r="BD42" s="51">
        <f>IF(PLANEL_Pot_Trim!BD17&lt;&gt;0,BD17/PLANEL_Pot_Trim!BD17,0)</f>
        <v>0.42701477269815907</v>
      </c>
      <c r="BE42" s="51">
        <f>IF(PLANEL_Pot_Trim!BE17&lt;&gt;0,BE17/PLANEL_Pot_Trim!BE17,0)</f>
        <v>0.56573818678833443</v>
      </c>
      <c r="BF42" s="51">
        <f>IF(PLANEL_Pot_Trim!BF17&lt;&gt;0,BF17/PLANEL_Pot_Trim!BF17,0)</f>
        <v>0.46688627729651422</v>
      </c>
      <c r="BG42" s="51">
        <f>IF(PLANEL_Pot_Trim!BG17&lt;&gt;0,BG17/PLANEL_Pot_Trim!BG17,0)</f>
        <v>0.35435845272703648</v>
      </c>
      <c r="BH42" s="51">
        <f>IF(PLANEL_Pot_Trim!BH17&lt;&gt;0,BH17/PLANEL_Pot_Trim!BH17,0)</f>
        <v>0.4273888832093341</v>
      </c>
      <c r="BI42" s="51">
        <f>IF(PLANEL_Pot_Trim!BI17&lt;&gt;0,BI17/PLANEL_Pot_Trim!BI17,0)</f>
        <v>0.56642625091044829</v>
      </c>
      <c r="BJ42" s="51">
        <f>IF(PLANEL_Pot_Trim!BJ17&lt;&gt;0,BJ17/PLANEL_Pot_Trim!BJ17,0)</f>
        <v>0.46721844044656363</v>
      </c>
      <c r="BK42" s="51">
        <f>IF(PLANEL_Pot_Trim!BK17&lt;&gt;0,BK17/PLANEL_Pot_Trim!BK17,0)</f>
        <v>0.3543427986258384</v>
      </c>
      <c r="BL42" s="51">
        <f>IF(PLANEL_Pot_Trim!BL17&lt;&gt;0,BL17/PLANEL_Pot_Trim!BL17,0)</f>
        <v>0.42760201966008898</v>
      </c>
      <c r="BM42" s="51">
        <f>IF(PLANEL_Pot_Trim!BM17&lt;&gt;0,BM17/PLANEL_Pot_Trim!BM17,0)</f>
        <v>0.56681825151945975</v>
      </c>
      <c r="BN42" s="51">
        <f>IF(PLANEL_Pot_Trim!BN17&lt;&gt;0,BN17/PLANEL_Pot_Trim!BN17,0)</f>
        <v>0.4674076789186144</v>
      </c>
      <c r="BO42" s="51">
        <f>IF(PLANEL_Pot_Trim!BO17&lt;&gt;0,BO17/PLANEL_Pot_Trim!BO17,0)</f>
        <v>0.35433066235474503</v>
      </c>
      <c r="BP42" s="51">
        <f>IF(PLANEL_Pot_Trim!BP17&lt;&gt;0,BP17/PLANEL_Pot_Trim!BP17,0)</f>
        <v>0.42776725971889046</v>
      </c>
      <c r="BQ42" s="51">
        <f>IF(PLANEL_Pot_Trim!BQ17&lt;&gt;0,BQ17/PLANEL_Pot_Trim!BQ17,0)</f>
        <v>0.56712216108475988</v>
      </c>
      <c r="BR42" s="51">
        <f>IF(PLANEL_Pot_Trim!BR17&lt;&gt;0,BR17/PLANEL_Pot_Trim!BR17,0)</f>
        <v>0.46755439140655397</v>
      </c>
      <c r="BS42" s="51">
        <f>IF(PLANEL_Pot_Trim!BS17&lt;&gt;0,BS17/PLANEL_Pot_Trim!BS17,0)</f>
        <v>0.35429327027950025</v>
      </c>
      <c r="BT42" s="51">
        <f>IF(PLANEL_Pot_Trim!BT17&lt;&gt;0,BT17/PLANEL_Pot_Trim!BT17,0)</f>
        <v>0.42827636659579049</v>
      </c>
      <c r="BU42" s="51">
        <f>IF(PLANEL_Pot_Trim!BU17&lt;&gt;0,BU17/PLANEL_Pot_Trim!BU17,0)</f>
        <v>0.56805851067340118</v>
      </c>
      <c r="BV42" s="51">
        <f>IF(PLANEL_Pot_Trim!BV17&lt;&gt;0,BV17/PLANEL_Pot_Trim!BV17,0)</f>
        <v>0.46800641460348036</v>
      </c>
      <c r="BW42" s="51">
        <f>IF(PLANEL_Pot_Trim!BW17&lt;&gt;0,BW17/PLANEL_Pot_Trim!BW17,0)</f>
        <v>0.35427001828318155</v>
      </c>
      <c r="BX42" s="51">
        <f>IF(PLANEL_Pot_Trim!BX17&lt;&gt;0,BX17/PLANEL_Pot_Trim!BX17,0)</f>
        <v>0.4285929517408178</v>
      </c>
      <c r="BY42" s="51">
        <f>IF(PLANEL_Pot_Trim!BY17&lt;&gt;0,BY17/PLANEL_Pot_Trim!BY17,0)</f>
        <v>0.56864077413573566</v>
      </c>
      <c r="BZ42" s="51">
        <f>IF(PLANEL_Pot_Trim!BZ17&lt;&gt;0,BZ17/PLANEL_Pot_Trim!BZ17,0)</f>
        <v>0.46828750259132701</v>
      </c>
      <c r="CA42" s="51">
        <f>IF(PLANEL_Pot_Trim!CA17&lt;&gt;0,CA17/PLANEL_Pot_Trim!CA17,0)</f>
        <v>0.35424368098018549</v>
      </c>
      <c r="CB42" s="51">
        <f>IF(PLANEL_Pot_Trim!CB17&lt;&gt;0,CB17/PLANEL_Pot_Trim!CB17,0)</f>
        <v>0.42895154460417317</v>
      </c>
      <c r="CC42" s="51">
        <f>IF(PLANEL_Pot_Trim!CC17&lt;&gt;0,CC17/PLANEL_Pot_Trim!CC17,0)</f>
        <v>0.56930029837365792</v>
      </c>
      <c r="CD42" s="51">
        <f>IF(PLANEL_Pot_Trim!CD17&lt;&gt;0,CD17/PLANEL_Pot_Trim!CD17,0)</f>
        <v>0.46860588824804417</v>
      </c>
      <c r="CE42" s="51">
        <f>IF(PLANEL_Pot_Trim!CE17&lt;&gt;0,CE17/PLANEL_Pot_Trim!CE17,0)</f>
        <v>0.35419871523597368</v>
      </c>
      <c r="CF42" s="51">
        <f>IF(PLANEL_Pot_Trim!CF17&lt;&gt;0,CF17/PLANEL_Pot_Trim!CF17,0)</f>
        <v>0.42956377101704518</v>
      </c>
      <c r="CG42" s="51">
        <f>IF(PLANEL_Pot_Trim!CG17&lt;&gt;0,CG17/PLANEL_Pot_Trim!CG17,0)</f>
        <v>0.57042630539099104</v>
      </c>
      <c r="CH42" s="51">
        <f>IF(PLANEL_Pot_Trim!CH17&lt;&gt;0,CH17/PLANEL_Pot_Trim!CH17,0)</f>
        <v>0.46914946871753493</v>
      </c>
      <c r="CI42" s="51">
        <f>IF(PLANEL_Pot_Trim!CI17&lt;&gt;0,CI17/PLANEL_Pot_Trim!CI17,0)</f>
        <v>0.35419274109017906</v>
      </c>
      <c r="CJ42" s="51">
        <f>IF(PLANEL_Pot_Trim!CJ17&lt;&gt;0,CJ17/PLANEL_Pot_Trim!CJ17,0)</f>
        <v>0.42964511099395392</v>
      </c>
      <c r="CK42" s="51">
        <f>IF(PLANEL_Pot_Trim!CK17&lt;&gt;0,CK17/PLANEL_Pot_Trim!CK17,0)</f>
        <v>0.57057590571619887</v>
      </c>
      <c r="CL42" s="51">
        <f>IF(PLANEL_Pot_Trim!CL17&lt;&gt;0,CL17/PLANEL_Pot_Trim!CL17,0)</f>
        <v>0.46922168826294641</v>
      </c>
      <c r="CM42" s="51">
        <f>IF(PLANEL_Pot_Trim!CM17&lt;&gt;0,CM17/PLANEL_Pot_Trim!CM17,0)</f>
        <v>0.35417357199135358</v>
      </c>
      <c r="CN42" s="51">
        <f>IF(PLANEL_Pot_Trim!CN17&lt;&gt;0,CN17/PLANEL_Pot_Trim!CN17,0)</f>
        <v>0.42990610511461552</v>
      </c>
      <c r="CO42" s="51">
        <f>IF(PLANEL_Pot_Trim!CO17&lt;&gt;0,CO17/PLANEL_Pot_Trim!CO17,0)</f>
        <v>0.57105592633745417</v>
      </c>
      <c r="CP42" s="51">
        <f>IF(PLANEL_Pot_Trim!CP17&lt;&gt;0,CP17/PLANEL_Pot_Trim!CP17,0)</f>
        <v>0.469453418533536</v>
      </c>
      <c r="CQ42" s="51">
        <f>IF(PLANEL_Pot_Trim!CQ17&lt;&gt;0,CQ17/PLANEL_Pot_Trim!CQ17,0)</f>
        <v>0.35422878679242836</v>
      </c>
      <c r="CR42" s="51">
        <f>IF(PLANEL_Pot_Trim!CR17&lt;&gt;0,CR17/PLANEL_Pot_Trim!CR17,0)</f>
        <v>0.42915433469987518</v>
      </c>
      <c r="CS42" s="51">
        <f>IF(PLANEL_Pot_Trim!CS17&lt;&gt;0,CS17/PLANEL_Pot_Trim!CS17,0)</f>
        <v>0.56967326980460375</v>
      </c>
      <c r="CT42" s="51">
        <f>IF(PLANEL_Pot_Trim!CT17&lt;&gt;0,CT17/PLANEL_Pot_Trim!CT17,0)</f>
        <v>0.46878594041649724</v>
      </c>
      <c r="CU42" s="51">
        <f>IF(PLANEL_Pot_Trim!CU17&lt;&gt;0,CU17/PLANEL_Pot_Trim!CU17,0)</f>
        <v>0.35452317213897439</v>
      </c>
      <c r="CV42" s="51">
        <f>IF(PLANEL_Pot_Trim!CV17&lt;&gt;0,CV17/PLANEL_Pot_Trim!CV17,0)</f>
        <v>0.42514616444475339</v>
      </c>
      <c r="CW42" s="51">
        <f>IF(PLANEL_Pot_Trim!CW17&lt;&gt;0,CW17/PLANEL_Pot_Trim!CW17,0)</f>
        <v>0.56230144176834618</v>
      </c>
      <c r="CX42" s="51">
        <f>IF(PLANEL_Pot_Trim!CX17&lt;&gt;0,CX17/PLANEL_Pot_Trim!CX17,0)</f>
        <v>0.46522718690512216</v>
      </c>
      <c r="CY42" s="81">
        <f>IF(PLANEL_Pot_Trim!CY17&lt;&gt;0,CY17/PLANEL_Pot_Trim!CY17,0)</f>
        <v>0.35448882294712503</v>
      </c>
      <c r="CZ42" s="81">
        <f>IF(PLANEL_Pot_Trim!CZ17&lt;&gt;0,CZ17/PLANEL_Pot_Trim!CZ17,0)</f>
        <v>0.42561384191966911</v>
      </c>
      <c r="DA42" s="81">
        <f>IF(PLANEL_Pot_Trim!DA17&lt;&gt;0,DA17/PLANEL_Pot_Trim!DA17,0)</f>
        <v>0.56316159434217306</v>
      </c>
      <c r="DB42" s="81">
        <f>IF(PLANEL_Pot_Trim!DB17&lt;&gt;0,DB17/PLANEL_Pot_Trim!DB17,0)</f>
        <v>0.4656424259791816</v>
      </c>
      <c r="DC42" s="51">
        <f>IF(PLANEL_Pot_Trim!DC17&lt;&gt;0,DC17/PLANEL_Pot_Trim!DC17,0)</f>
        <v>0.35448181994676664</v>
      </c>
      <c r="DD42" s="51">
        <f>IF(PLANEL_Pot_Trim!DD17&lt;&gt;0,DD17/PLANEL_Pot_Trim!DD17,0)</f>
        <v>0.42570919052146766</v>
      </c>
      <c r="DE42" s="51">
        <f>IF(PLANEL_Pot_Trim!DE17&lt;&gt;0,DE17/PLANEL_Pot_Trim!DE17,0)</f>
        <v>0.56333695951167306</v>
      </c>
      <c r="DF42" s="51">
        <f>IF(PLANEL_Pot_Trim!DF17&lt;&gt;0,DF17/PLANEL_Pot_Trim!DF17,0)</f>
        <v>0.46572708359477633</v>
      </c>
      <c r="DG42" s="51">
        <f>IF(PLANEL_Pot_Trim!DG17&lt;&gt;0,DG17/PLANEL_Pot_Trim!DG17,0)</f>
        <v>0.35447539401095357</v>
      </c>
      <c r="DH42" s="51">
        <f>IF(PLANEL_Pot_Trim!DH17&lt;&gt;0,DH17/PLANEL_Pot_Trim!DH17,0)</f>
        <v>0.42579668200708726</v>
      </c>
      <c r="DI42" s="51">
        <f>IF(PLANEL_Pot_Trim!DI17&lt;&gt;0,DI17/PLANEL_Pot_Trim!DI17,0)</f>
        <v>0.56349787388958894</v>
      </c>
      <c r="DJ42" s="51">
        <f>IF(PLANEL_Pot_Trim!DJ17&lt;&gt;0,DJ17/PLANEL_Pot_Trim!DJ17,0)</f>
        <v>0.46580476507863094</v>
      </c>
      <c r="DK42" s="51">
        <f>IF(PLANEL_Pot_Trim!DK17&lt;&gt;0,DK17/PLANEL_Pot_Trim!DK17,0)</f>
        <v>0.35446351689348798</v>
      </c>
      <c r="DL42" s="51">
        <f>IF(PLANEL_Pot_Trim!DL17&lt;&gt;0,DL17/PLANEL_Pot_Trim!DL17,0)</f>
        <v>0.42595839351310344</v>
      </c>
      <c r="DM42" s="51">
        <f>IF(PLANEL_Pot_Trim!DM17&lt;&gt;0,DM17/PLANEL_Pot_Trim!DM17,0)</f>
        <v>0.56379529377382898</v>
      </c>
      <c r="DN42" s="51">
        <f>IF(PLANEL_Pot_Trim!DN17&lt;&gt;0,DN17/PLANEL_Pot_Trim!DN17,0)</f>
        <v>0.46594834466771778</v>
      </c>
      <c r="DO42" s="51">
        <f>IF(PLANEL_Pot_Trim!DO17&lt;&gt;0,DO17/PLANEL_Pot_Trim!DO17,0)</f>
        <v>0.35445314812444917</v>
      </c>
      <c r="DP42" s="51">
        <f>IF(PLANEL_Pot_Trim!DP17&lt;&gt;0,DP17/PLANEL_Pot_Trim!DP17,0)</f>
        <v>0.42609956828781842</v>
      </c>
      <c r="DQ42" s="51">
        <f>IF(PLANEL_Pot_Trim!DQ17&lt;&gt;0,DQ17/PLANEL_Pot_Trim!DQ17,0)</f>
        <v>0.56405494243511722</v>
      </c>
      <c r="DR42" s="51">
        <f>IF(PLANEL_Pot_Trim!DR17&lt;&gt;0,DR17/PLANEL_Pot_Trim!DR17,0)</f>
        <v>0.46607369017499772</v>
      </c>
      <c r="DS42" s="51">
        <f>IF(PLANEL_Pot_Trim!DS17&lt;&gt;0,DS17/PLANEL_Pot_Trim!DS17,0)</f>
        <v>0.35444075647000023</v>
      </c>
      <c r="DT42" s="51">
        <f>IF(PLANEL_Pot_Trim!DT17&lt;&gt;0,DT17/PLANEL_Pot_Trim!DT17,0)</f>
        <v>0.42626828577981213</v>
      </c>
      <c r="DU42" s="51">
        <f>IF(PLANEL_Pot_Trim!DU17&lt;&gt;0,DU17/PLANEL_Pot_Trim!DU17,0)</f>
        <v>0.5643652477306349</v>
      </c>
      <c r="DV42" s="51">
        <f>IF(PLANEL_Pot_Trim!DV17&lt;&gt;0,DV17/PLANEL_Pot_Trim!DV17,0)</f>
        <v>0.46622349018937193</v>
      </c>
      <c r="DW42" s="51">
        <f>IF(PLANEL_Pot_Trim!DW17&lt;&gt;0,DW17/PLANEL_Pot_Trim!DW17,0)</f>
        <v>0.35442975877731459</v>
      </c>
      <c r="DX42" s="51">
        <f>IF(PLANEL_Pot_Trim!DX17&lt;&gt;0,DX17/PLANEL_Pot_Trim!DX17,0)</f>
        <v>0.42641802286737035</v>
      </c>
      <c r="DY42" s="51">
        <f>IF(PLANEL_Pot_Trim!DY17&lt;&gt;0,DY17/PLANEL_Pot_Trim!DY17,0)</f>
        <v>0.56464064422526683</v>
      </c>
      <c r="DZ42" s="51">
        <f>IF(PLANEL_Pot_Trim!DZ17&lt;&gt;0,DZ17/PLANEL_Pot_Trim!DZ17,0)</f>
        <v>0.4663564380447337</v>
      </c>
      <c r="EA42" s="51">
        <f>IF(PLANEL_Pot_Trim!EA17&lt;&gt;0,EA17/PLANEL_Pot_Trim!EA17,0)</f>
        <v>0.35442053323270079</v>
      </c>
      <c r="EB42" s="51">
        <f>IF(PLANEL_Pot_Trim!EB17&lt;&gt;0,EB17/PLANEL_Pot_Trim!EB17,0)</f>
        <v>0.42654363302315462</v>
      </c>
      <c r="EC42" s="51">
        <f>IF(PLANEL_Pot_Trim!EC17&lt;&gt;0,EC17/PLANEL_Pot_Trim!EC17,0)</f>
        <v>0.56487166641985809</v>
      </c>
      <c r="ED42" s="51">
        <f>IF(PLANEL_Pot_Trim!ED17&lt;&gt;0,ED17/PLANEL_Pot_Trim!ED17,0)</f>
        <v>0.46646796407161101</v>
      </c>
      <c r="EE42" s="51">
        <f>IF(PLANEL_Pot_Trim!EE17&lt;&gt;0,EE17/PLANEL_Pot_Trim!EE17,0)</f>
        <v>0.35441117555681512</v>
      </c>
      <c r="EF42" s="51">
        <f>IF(PLANEL_Pot_Trim!EF17&lt;&gt;0,EF17/PLANEL_Pot_Trim!EF17,0)</f>
        <v>0.42667104043146448</v>
      </c>
      <c r="EG42" s="51">
        <f>IF(PLANEL_Pot_Trim!EG17&lt;&gt;0,EG17/PLANEL_Pot_Trim!EG17,0)</f>
        <v>0.56510599422742502</v>
      </c>
      <c r="EH42" s="51">
        <f>IF(PLANEL_Pot_Trim!EH17&lt;&gt;0,EH17/PLANEL_Pot_Trim!EH17,0)</f>
        <v>0.46658108592571501</v>
      </c>
      <c r="EI42" s="51">
        <f>IF(PLANEL_Pot_Trim!EI17&lt;&gt;0,EI17/PLANEL_Pot_Trim!EI17,0)</f>
        <v>0.35440275249092834</v>
      </c>
      <c r="EJ42" s="51">
        <f>IF(PLANEL_Pot_Trim!EJ17&lt;&gt;0,EJ17/PLANEL_Pot_Trim!EJ17,0)</f>
        <v>0.42678572417245009</v>
      </c>
      <c r="EK42" s="51">
        <f>IF(PLANEL_Pot_Trim!EK17&lt;&gt;0,EK17/PLANEL_Pot_Trim!EK17,0)</f>
        <v>0.56531692061077332</v>
      </c>
      <c r="EL42" s="51">
        <f>IF(PLANEL_Pot_Trim!EL17&lt;&gt;0,EL17/PLANEL_Pot_Trim!EL17,0)</f>
        <v>0.466682910777445</v>
      </c>
      <c r="EM42" s="51">
        <f>IF(PLANEL_Pot_Trim!EM17&lt;&gt;0,EM17/PLANEL_Pot_Trim!EM17,0)</f>
        <v>0.3544009604218703</v>
      </c>
      <c r="EN42" s="51">
        <f>IF(PLANEL_Pot_Trim!EN17&lt;&gt;0,EN17/PLANEL_Pot_Trim!EN17,0)</f>
        <v>0.42681012370263705</v>
      </c>
      <c r="EO42" s="51">
        <f>IF(PLANEL_Pot_Trim!EO17&lt;&gt;0,EO17/PLANEL_Pot_Trim!EO17,0)</f>
        <v>0.56536179617084004</v>
      </c>
      <c r="EP42" s="51">
        <f>IF(PLANEL_Pot_Trim!EP17&lt;&gt;0,EP17/PLANEL_Pot_Trim!EP17,0)</f>
        <v>0.46670457444082813</v>
      </c>
    </row>
    <row r="43" spans="2:146" x14ac:dyDescent="0.25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0.28406300714205646</v>
      </c>
      <c r="CJ45" s="53">
        <f>IF(PLANEL_Pot_Trim!CJ20&lt;&gt;0,CJ20/PLANEL_Pot_Trim!CJ20,0)</f>
        <v>0.27776999735524183</v>
      </c>
      <c r="CK45" s="53">
        <f>IF(PLANEL_Pot_Trim!CK20&lt;&gt;0,CK20/PLANEL_Pot_Trim!CK20,0)</f>
        <v>0.27292947106247167</v>
      </c>
      <c r="CL45" s="53">
        <f>IF(PLANEL_Pot_Trim!CL20&lt;&gt;0,CL20/PLANEL_Pot_Trim!CL20,0)</f>
        <v>0.28220624741948636</v>
      </c>
      <c r="CM45" s="53">
        <f>IF(PLANEL_Pot_Trim!CM20&lt;&gt;0,CM20/PLANEL_Pot_Trim!CM20,0)</f>
        <v>0.28406300714205646</v>
      </c>
      <c r="CN45" s="53">
        <f>IF(PLANEL_Pot_Trim!CN20&lt;&gt;0,CN20/PLANEL_Pot_Trim!CN20,0)</f>
        <v>0.27776999735524183</v>
      </c>
      <c r="CO45" s="53">
        <f>IF(PLANEL_Pot_Trim!CO20&lt;&gt;0,CO20/PLANEL_Pot_Trim!CO20,0)</f>
        <v>0.27292947106247167</v>
      </c>
      <c r="CP45" s="53">
        <f>IF(PLANEL_Pot_Trim!CP20&lt;&gt;0,CP20/PLANEL_Pot_Trim!CP20,0)</f>
        <v>0.28220624741948636</v>
      </c>
      <c r="CQ45" s="53">
        <f>IF(PLANEL_Pot_Trim!CQ20&lt;&gt;0,CQ20/PLANEL_Pot_Trim!CQ20,0)</f>
        <v>0.28420331506734858</v>
      </c>
      <c r="CR45" s="53">
        <f>IF(PLANEL_Pot_Trim!CR20&lt;&gt;0,CR20/PLANEL_Pot_Trim!CR20,0)</f>
        <v>0.27972290463536376</v>
      </c>
      <c r="CS45" s="53">
        <f>IF(PLANEL_Pot_Trim!CS20&lt;&gt;0,CS20/PLANEL_Pot_Trim!CS20,0)</f>
        <v>0.27412321351024127</v>
      </c>
      <c r="CT45" s="53">
        <f>IF(PLANEL_Pot_Trim!CT20&lt;&gt;0,CT20/PLANEL_Pot_Trim!CT20,0)</f>
        <v>0.28232519130148309</v>
      </c>
      <c r="CU45" s="53">
        <f>IF(PLANEL_Pot_Trim!CU20&lt;&gt;0,CU20/PLANEL_Pot_Trim!CU20,0)</f>
        <v>0.28435535215893337</v>
      </c>
      <c r="CV45" s="53">
        <f>IF(PLANEL_Pot_Trim!CV20&lt;&gt;0,CV20/PLANEL_Pot_Trim!CV20,0)</f>
        <v>0.28187963564220087</v>
      </c>
      <c r="CW45" s="53">
        <f>IF(PLANEL_Pot_Trim!CW20&lt;&gt;0,CW20/PLANEL_Pot_Trim!CW20,0)</f>
        <v>0.27551898288698412</v>
      </c>
      <c r="CX45" s="53">
        <f>IF(PLANEL_Pot_Trim!CX20&lt;&gt;0,CX20/PLANEL_Pot_Trim!CX20,0)</f>
        <v>0.2824538688009986</v>
      </c>
      <c r="CY45" s="83">
        <f>IF(PLANEL_Pot_Trim!CY20&lt;&gt;0,CY20/PLANEL_Pot_Trim!CY20,0)</f>
        <v>0.284397960012921</v>
      </c>
      <c r="CZ45" s="83">
        <f>IF(PLANEL_Pot_Trim!CZ20&lt;&gt;0,CZ20/PLANEL_Pot_Trim!CZ20,0)</f>
        <v>0.2824898999816029</v>
      </c>
      <c r="DA45" s="83">
        <f>IF(PLANEL_Pot_Trim!DA20&lt;&gt;0,DA20/PLANEL_Pot_Trim!DA20,0)</f>
        <v>0.2759248799823748</v>
      </c>
      <c r="DB45" s="83">
        <f>IF(PLANEL_Pot_Trim!DB20&lt;&gt;0,DB20/PLANEL_Pot_Trim!DB20,0)</f>
        <v>0.2824898999816029</v>
      </c>
      <c r="DC45" s="53">
        <f>IF(PLANEL_Pot_Trim!DC20&lt;&gt;0,DC20/PLANEL_Pot_Trim!DC20,0)</f>
        <v>0.2843979599989212</v>
      </c>
      <c r="DD45" s="53">
        <f>IF(PLANEL_Pot_Trim!DD20&lt;&gt;0,DD20/PLANEL_Pot_Trim!DD20,0)</f>
        <v>0.28248990000307728</v>
      </c>
      <c r="DE45" s="53">
        <f>IF(PLANEL_Pot_Trim!DE20&lt;&gt;0,DE20/PLANEL_Pot_Trim!DE20,0)</f>
        <v>0.27592488000524301</v>
      </c>
      <c r="DF45" s="53">
        <f>IF(PLANEL_Pot_Trim!DF20&lt;&gt;0,DF20/PLANEL_Pot_Trim!DF20,0)</f>
        <v>0.28248990000307728</v>
      </c>
      <c r="DG45" s="53">
        <f>IF(PLANEL_Pot_Trim!DG20&lt;&gt;0,DG20/PLANEL_Pot_Trim!DG20,0)</f>
        <v>0.28439796003573375</v>
      </c>
      <c r="DH45" s="53">
        <f>IF(PLANEL_Pot_Trim!DH20&lt;&gt;0,DH20/PLANEL_Pot_Trim!DH20,0)</f>
        <v>0.28248990002005697</v>
      </c>
      <c r="DI45" s="53">
        <f>IF(PLANEL_Pot_Trim!DI20&lt;&gt;0,DI20/PLANEL_Pot_Trim!DI20,0)</f>
        <v>0.27592488002036192</v>
      </c>
      <c r="DJ45" s="53">
        <f>IF(PLANEL_Pot_Trim!DJ20&lt;&gt;0,DJ20/PLANEL_Pot_Trim!DJ20,0)</f>
        <v>0.28248990002005697</v>
      </c>
      <c r="DK45" s="53">
        <f>IF(PLANEL_Pot_Trim!DK20&lt;&gt;0,DK20/PLANEL_Pot_Trim!DK20,0)</f>
        <v>0.28439796002580381</v>
      </c>
      <c r="DL45" s="53">
        <f>IF(PLANEL_Pot_Trim!DL20&lt;&gt;0,DL20/PLANEL_Pot_Trim!DL20,0)</f>
        <v>0.28248990001778179</v>
      </c>
      <c r="DM45" s="53">
        <f>IF(PLANEL_Pot_Trim!DM20&lt;&gt;0,DM20/PLANEL_Pot_Trim!DM20,0)</f>
        <v>0.27592488003069932</v>
      </c>
      <c r="DN45" s="53">
        <f>IF(PLANEL_Pot_Trim!DN20&lt;&gt;0,DN20/PLANEL_Pot_Trim!DN20,0)</f>
        <v>0.28248990001778179</v>
      </c>
      <c r="DO45" s="53">
        <f>IF(PLANEL_Pot_Trim!DO20&lt;&gt;0,DO20/PLANEL_Pot_Trim!DO20,0)</f>
        <v>0.28439796001572115</v>
      </c>
      <c r="DP45" s="53">
        <f>IF(PLANEL_Pot_Trim!DP20&lt;&gt;0,DP20/PLANEL_Pot_Trim!DP20,0)</f>
        <v>0.28248990002013719</v>
      </c>
      <c r="DQ45" s="53">
        <f>IF(PLANEL_Pot_Trim!DQ20&lt;&gt;0,DQ20/PLANEL_Pot_Trim!DQ20,0)</f>
        <v>0.27592488000192122</v>
      </c>
      <c r="DR45" s="53">
        <f>IF(PLANEL_Pot_Trim!DR20&lt;&gt;0,DR20/PLANEL_Pot_Trim!DR20,0)</f>
        <v>0.28248990002013719</v>
      </c>
      <c r="DS45" s="53">
        <f>IF(PLANEL_Pot_Trim!DS20&lt;&gt;0,DS20/PLANEL_Pot_Trim!DS20,0)</f>
        <v>0.28439795998006345</v>
      </c>
      <c r="DT45" s="53">
        <f>IF(PLANEL_Pot_Trim!DT20&lt;&gt;0,DT20/PLANEL_Pot_Trim!DT20,0)</f>
        <v>0.28248989998090251</v>
      </c>
      <c r="DU45" s="53">
        <f>IF(PLANEL_Pot_Trim!DU20&lt;&gt;0,DU20/PLANEL_Pot_Trim!DU20,0)</f>
        <v>0.27592487996574983</v>
      </c>
      <c r="DV45" s="53">
        <f>IF(PLANEL_Pot_Trim!DV20&lt;&gt;0,DV20/PLANEL_Pot_Trim!DV20,0)</f>
        <v>0.28248989998090251</v>
      </c>
      <c r="DW45" s="53">
        <f>IF(PLANEL_Pot_Trim!DW20&lt;&gt;0,DW20/PLANEL_Pot_Trim!DW20,0)</f>
        <v>0.28439795999648304</v>
      </c>
      <c r="DX45" s="53">
        <f>IF(PLANEL_Pot_Trim!DX20&lt;&gt;0,DX20/PLANEL_Pot_Trim!DX20,0)</f>
        <v>0.28248990000035307</v>
      </c>
      <c r="DY45" s="53">
        <f>IF(PLANEL_Pot_Trim!DY20&lt;&gt;0,DY20/PLANEL_Pot_Trim!DY20,0)</f>
        <v>0.27592487999059756</v>
      </c>
      <c r="DZ45" s="53">
        <f>IF(PLANEL_Pot_Trim!DZ20&lt;&gt;0,DZ20/PLANEL_Pot_Trim!DZ20,0)</f>
        <v>0.28248990000035307</v>
      </c>
      <c r="EA45" s="53">
        <f>IF(PLANEL_Pot_Trim!EA20&lt;&gt;0,EA20/PLANEL_Pot_Trim!EA20,0)</f>
        <v>0.28439795999694972</v>
      </c>
      <c r="EB45" s="53">
        <f>IF(PLANEL_Pot_Trim!EB20&lt;&gt;0,EB20/PLANEL_Pot_Trim!EB20,0)</f>
        <v>0.28248989999819579</v>
      </c>
      <c r="EC45" s="53">
        <f>IF(PLANEL_Pot_Trim!EC20&lt;&gt;0,EC20/PLANEL_Pot_Trim!EC20,0)</f>
        <v>0.27592487999602616</v>
      </c>
      <c r="ED45" s="53">
        <f>IF(PLANEL_Pot_Trim!ED20&lt;&gt;0,ED20/PLANEL_Pot_Trim!ED20,0)</f>
        <v>0.28248989999819579</v>
      </c>
      <c r="EE45" s="53">
        <f>IF(PLANEL_Pot_Trim!EE20&lt;&gt;0,EE20/PLANEL_Pot_Trim!EE20,0)</f>
        <v>0.28439796002331597</v>
      </c>
      <c r="EF45" s="53">
        <f>IF(PLANEL_Pot_Trim!EF20&lt;&gt;0,EF20/PLANEL_Pot_Trim!EF20,0)</f>
        <v>0.28248990001335089</v>
      </c>
      <c r="EG45" s="53">
        <f>IF(PLANEL_Pot_Trim!EG20&lt;&gt;0,EG20/PLANEL_Pot_Trim!EG20,0)</f>
        <v>0.27592488001411791</v>
      </c>
      <c r="EH45" s="53">
        <f>IF(PLANEL_Pot_Trim!EH20&lt;&gt;0,EH20/PLANEL_Pot_Trim!EH20,0)</f>
        <v>0.28248990001335089</v>
      </c>
      <c r="EI45" s="53">
        <f>IF(PLANEL_Pot_Trim!EI20&lt;&gt;0,EI20/PLANEL_Pot_Trim!EI20,0)</f>
        <v>0.28439795998659717</v>
      </c>
      <c r="EJ45" s="53">
        <f>IF(PLANEL_Pot_Trim!EJ20&lt;&gt;0,EJ20/PLANEL_Pot_Trim!EJ20,0)</f>
        <v>0.28248989995649915</v>
      </c>
      <c r="EK45" s="53">
        <f>IF(PLANEL_Pot_Trim!EK20&lt;&gt;0,EK20/PLANEL_Pot_Trim!EK20,0)</f>
        <v>0.27592487997741333</v>
      </c>
      <c r="EL45" s="53">
        <f>IF(PLANEL_Pot_Trim!EL20&lt;&gt;0,EL20/PLANEL_Pot_Trim!EL20,0)</f>
        <v>0.28248989995649915</v>
      </c>
      <c r="EM45" s="53">
        <f>IF(PLANEL_Pot_Trim!EM20&lt;&gt;0,EM20/PLANEL_Pot_Trim!EM20,0)</f>
        <v>0.28439796004946472</v>
      </c>
      <c r="EN45" s="53">
        <f>IF(PLANEL_Pot_Trim!EN20&lt;&gt;0,EN20/PLANEL_Pot_Trim!EN20,0)</f>
        <v>0.28248990005295277</v>
      </c>
      <c r="EO45" s="53">
        <f>IF(PLANEL_Pot_Trim!EO20&lt;&gt;0,EO20/PLANEL_Pot_Trim!EO20,0)</f>
        <v>0.27592487993872478</v>
      </c>
      <c r="EP45" s="53">
        <f>IF(PLANEL_Pot_Trim!EP20&lt;&gt;0,EP20/PLANEL_Pot_Trim!EP20,0)</f>
        <v>0.28248990005295277</v>
      </c>
    </row>
    <row r="46" spans="2:146" x14ac:dyDescent="0.25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71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3323.90418</v>
      </c>
      <c r="N5" s="33">
        <v>3541.608416</v>
      </c>
      <c r="O5" s="33">
        <v>3541.608416</v>
      </c>
      <c r="P5" s="33">
        <v>1520.6164289999999</v>
      </c>
      <c r="Q5" s="33">
        <v>1520.6164289999999</v>
      </c>
      <c r="R5" s="33">
        <v>1520.6164289999999</v>
      </c>
      <c r="S5" s="33">
        <v>1520.6164289999999</v>
      </c>
      <c r="T5" s="33">
        <v>1520.6164289999999</v>
      </c>
      <c r="U5" s="33">
        <v>1520.6164289999999</v>
      </c>
      <c r="V5" s="33">
        <v>1520.6164289999999</v>
      </c>
      <c r="W5" s="33">
        <v>596.6956844</v>
      </c>
      <c r="X5" s="33">
        <v>596.6956844</v>
      </c>
      <c r="Y5" s="33">
        <v>596.6956844</v>
      </c>
      <c r="Z5" s="33">
        <v>596.6956844</v>
      </c>
      <c r="AA5" s="33">
        <v>596.6956844</v>
      </c>
      <c r="AB5" s="33">
        <v>340.72121370000002</v>
      </c>
      <c r="AC5" s="33">
        <v>340.72121370000002</v>
      </c>
      <c r="AD5" s="33">
        <v>340.72121370000002</v>
      </c>
      <c r="AE5" s="33">
        <v>340.72121370000002</v>
      </c>
      <c r="AF5" s="33">
        <v>340.72121370000002</v>
      </c>
      <c r="AG5" s="33">
        <v>340.72121370000002</v>
      </c>
      <c r="AH5" s="33">
        <v>340.72121370000002</v>
      </c>
      <c r="AI5" s="33">
        <v>340.72121370000002</v>
      </c>
      <c r="AJ5" s="33">
        <v>340.72121370000002</v>
      </c>
      <c r="AK5" s="33">
        <v>340.72121370000002</v>
      </c>
      <c r="AL5" s="33">
        <v>340.72121370000002</v>
      </c>
      <c r="AM5" s="33">
        <v>340.72121370000002</v>
      </c>
      <c r="AN5" s="33">
        <v>340.72121370000002</v>
      </c>
      <c r="AO5" s="33">
        <v>340.72121370000002</v>
      </c>
      <c r="AP5" s="33">
        <v>340.72121370000002</v>
      </c>
    </row>
    <row r="6" spans="1:42" x14ac:dyDescent="0.25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40</v>
      </c>
    </row>
    <row r="10" spans="1:42" x14ac:dyDescent="0.25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42</v>
      </c>
    </row>
    <row r="12" spans="1:42" x14ac:dyDescent="0.25">
      <c r="B12" s="33" t="s">
        <v>14</v>
      </c>
      <c r="C12" s="4" t="s">
        <v>43</v>
      </c>
    </row>
    <row r="13" spans="1:42" x14ac:dyDescent="0.25">
      <c r="B13" s="33" t="s">
        <v>14</v>
      </c>
      <c r="C13" s="4" t="s">
        <v>44</v>
      </c>
    </row>
    <row r="14" spans="1:42" x14ac:dyDescent="0.25">
      <c r="B14" s="33" t="s">
        <v>14</v>
      </c>
      <c r="C14" s="4" t="s">
        <v>45</v>
      </c>
    </row>
    <row r="15" spans="1:42" x14ac:dyDescent="0.25">
      <c r="B15" s="33" t="s">
        <v>14</v>
      </c>
      <c r="C15" s="4" t="s">
        <v>46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4159.8699489999999</v>
      </c>
      <c r="N16" s="33">
        <v>4377.5741840000001</v>
      </c>
      <c r="O16" s="33">
        <v>4377.5741840000001</v>
      </c>
      <c r="P16" s="33">
        <v>1884.2853359999999</v>
      </c>
      <c r="Q16" s="33">
        <v>1884.2853359999999</v>
      </c>
      <c r="R16" s="33">
        <v>1884.2853359999999</v>
      </c>
      <c r="S16" s="33">
        <v>1884.2853359999999</v>
      </c>
      <c r="T16" s="33">
        <v>1884.2853359999999</v>
      </c>
      <c r="U16" s="33">
        <v>1884.2853359999999</v>
      </c>
      <c r="V16" s="33">
        <v>1884.2853359999999</v>
      </c>
      <c r="W16" s="33">
        <v>725.86424929999998</v>
      </c>
      <c r="X16" s="33">
        <v>725.86424929999998</v>
      </c>
      <c r="Y16" s="33">
        <v>725.86424929999998</v>
      </c>
      <c r="Z16" s="33">
        <v>725.86424929999998</v>
      </c>
      <c r="AA16" s="33">
        <v>725.86424929999998</v>
      </c>
      <c r="AB16" s="33">
        <v>340.72121370000002</v>
      </c>
      <c r="AC16" s="33">
        <v>340.72121370000002</v>
      </c>
      <c r="AD16" s="33">
        <v>340.72121370000002</v>
      </c>
      <c r="AE16" s="33">
        <v>340.72121370000002</v>
      </c>
      <c r="AF16" s="33">
        <v>340.72121370000002</v>
      </c>
      <c r="AG16" s="33">
        <v>340.72121370000002</v>
      </c>
      <c r="AH16" s="33">
        <v>340.72121370000002</v>
      </c>
      <c r="AI16" s="33">
        <v>340.72121370000002</v>
      </c>
      <c r="AJ16" s="33">
        <v>340.72121370000002</v>
      </c>
      <c r="AK16" s="33">
        <v>340.72121370000002</v>
      </c>
      <c r="AL16" s="33">
        <v>340.72121370000002</v>
      </c>
      <c r="AM16" s="33">
        <v>340.72121370000002</v>
      </c>
      <c r="AN16" s="33">
        <v>340.72121370000002</v>
      </c>
      <c r="AO16" s="33">
        <v>340.72121370000002</v>
      </c>
      <c r="AP16" s="33">
        <v>340.72121370000002</v>
      </c>
    </row>
    <row r="17" spans="2:42" x14ac:dyDescent="0.25">
      <c r="B17" s="33" t="s">
        <v>16</v>
      </c>
      <c r="C17" s="4" t="s">
        <v>36</v>
      </c>
    </row>
    <row r="18" spans="2:42" x14ac:dyDescent="0.25">
      <c r="B18" s="33" t="s">
        <v>16</v>
      </c>
      <c r="C18" s="4" t="s">
        <v>37</v>
      </c>
    </row>
    <row r="19" spans="2:42" x14ac:dyDescent="0.25">
      <c r="B19" s="33" t="s">
        <v>16</v>
      </c>
      <c r="C19" s="4" t="s">
        <v>38</v>
      </c>
    </row>
    <row r="20" spans="2:42" x14ac:dyDescent="0.25">
      <c r="B20" s="33" t="s">
        <v>16</v>
      </c>
      <c r="C20" s="4" t="s">
        <v>39</v>
      </c>
    </row>
    <row r="21" spans="2:42" x14ac:dyDescent="0.25">
      <c r="B21" s="33" t="s">
        <v>16</v>
      </c>
      <c r="C21" s="4" t="s">
        <v>40</v>
      </c>
    </row>
    <row r="22" spans="2:42" x14ac:dyDescent="0.25">
      <c r="B22" s="33" t="s">
        <v>16</v>
      </c>
      <c r="C22" s="4" t="s">
        <v>41</v>
      </c>
    </row>
    <row r="23" spans="2:42" x14ac:dyDescent="0.25">
      <c r="B23" s="33" t="s">
        <v>16</v>
      </c>
      <c r="C23" s="4" t="s">
        <v>42</v>
      </c>
    </row>
    <row r="24" spans="2:42" x14ac:dyDescent="0.25">
      <c r="B24" s="33" t="s">
        <v>16</v>
      </c>
      <c r="C24" s="4" t="s">
        <v>43</v>
      </c>
    </row>
    <row r="25" spans="2:42" x14ac:dyDescent="0.25">
      <c r="B25" s="33" t="s">
        <v>16</v>
      </c>
      <c r="C25" s="4" t="s">
        <v>44</v>
      </c>
    </row>
    <row r="26" spans="2:42" x14ac:dyDescent="0.25">
      <c r="B26" s="33" t="s">
        <v>16</v>
      </c>
      <c r="C26" s="4" t="s">
        <v>45</v>
      </c>
    </row>
    <row r="27" spans="2:42" x14ac:dyDescent="0.25">
      <c r="B27" s="33" t="s">
        <v>16</v>
      </c>
      <c r="C27" s="4" t="s">
        <v>46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36</v>
      </c>
    </row>
    <row r="30" spans="2:42" x14ac:dyDescent="0.25">
      <c r="B30" s="33" t="s">
        <v>17</v>
      </c>
      <c r="C30" s="4" t="s">
        <v>37</v>
      </c>
    </row>
    <row r="31" spans="2:42" x14ac:dyDescent="0.25">
      <c r="B31" s="33" t="s">
        <v>17</v>
      </c>
      <c r="C31" s="4" t="s">
        <v>38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464.32065679999999</v>
      </c>
      <c r="N31" s="33">
        <v>464.32065679999999</v>
      </c>
      <c r="O31" s="33">
        <v>534.25983250000002</v>
      </c>
      <c r="P31" s="33">
        <v>540.6209566</v>
      </c>
      <c r="Q31" s="33">
        <v>464.32065679999999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39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234.5509495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40</v>
      </c>
    </row>
    <row r="34" spans="2:42" x14ac:dyDescent="0.25">
      <c r="B34" s="33" t="s">
        <v>17</v>
      </c>
      <c r="C34" s="4" t="s">
        <v>41</v>
      </c>
    </row>
    <row r="35" spans="2:42" x14ac:dyDescent="0.25">
      <c r="B35" s="33" t="s">
        <v>17</v>
      </c>
      <c r="C35" s="4" t="s">
        <v>42</v>
      </c>
    </row>
    <row r="36" spans="2:42" x14ac:dyDescent="0.25">
      <c r="B36" s="33" t="s">
        <v>17</v>
      </c>
      <c r="C36" s="4" t="s">
        <v>43</v>
      </c>
    </row>
    <row r="37" spans="2:42" x14ac:dyDescent="0.25">
      <c r="B37" s="33" t="s">
        <v>17</v>
      </c>
      <c r="C37" s="4" t="s">
        <v>44</v>
      </c>
    </row>
    <row r="38" spans="2:42" x14ac:dyDescent="0.25">
      <c r="B38" s="33" t="s">
        <v>17</v>
      </c>
      <c r="C38" s="4" t="s">
        <v>45</v>
      </c>
    </row>
    <row r="39" spans="2:42" x14ac:dyDescent="0.25">
      <c r="B39" s="33" t="s">
        <v>17</v>
      </c>
      <c r="C39" s="4" t="s">
        <v>46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698.87160640000002</v>
      </c>
      <c r="N40" s="33">
        <v>698.87160640000002</v>
      </c>
      <c r="O40" s="33">
        <v>690.62713220000001</v>
      </c>
      <c r="P40" s="33">
        <v>696.98825629999999</v>
      </c>
      <c r="Q40" s="33">
        <v>698.87160640000002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36</v>
      </c>
    </row>
    <row r="42" spans="2:42" x14ac:dyDescent="0.25">
      <c r="B42" s="33" t="s">
        <v>18</v>
      </c>
      <c r="C42" s="4" t="s">
        <v>37</v>
      </c>
    </row>
    <row r="43" spans="2:42" x14ac:dyDescent="0.25">
      <c r="B43" s="33" t="s">
        <v>18</v>
      </c>
      <c r="C43" s="4" t="s">
        <v>38</v>
      </c>
    </row>
    <row r="44" spans="2:42" x14ac:dyDescent="0.25">
      <c r="B44" s="33" t="s">
        <v>18</v>
      </c>
      <c r="C44" s="4" t="s">
        <v>39</v>
      </c>
    </row>
    <row r="45" spans="2:42" x14ac:dyDescent="0.25">
      <c r="B45" s="33" t="s">
        <v>18</v>
      </c>
      <c r="C45" s="4" t="s">
        <v>40</v>
      </c>
    </row>
    <row r="46" spans="2:42" x14ac:dyDescent="0.25">
      <c r="B46" s="33" t="s">
        <v>18</v>
      </c>
      <c r="C46" s="4" t="s">
        <v>41</v>
      </c>
    </row>
    <row r="47" spans="2:42" x14ac:dyDescent="0.25">
      <c r="B47" s="33" t="s">
        <v>18</v>
      </c>
      <c r="C47" s="4" t="s">
        <v>42</v>
      </c>
    </row>
    <row r="48" spans="2:42" x14ac:dyDescent="0.25">
      <c r="B48" s="33" t="s">
        <v>18</v>
      </c>
      <c r="C48" s="4" t="s">
        <v>43</v>
      </c>
    </row>
    <row r="49" spans="2:42" x14ac:dyDescent="0.25">
      <c r="B49" s="33" t="s">
        <v>18</v>
      </c>
      <c r="C49" s="4" t="s">
        <v>44</v>
      </c>
    </row>
    <row r="50" spans="2:42" x14ac:dyDescent="0.25">
      <c r="B50" s="33" t="s">
        <v>18</v>
      </c>
      <c r="C50" s="4" t="s">
        <v>45</v>
      </c>
    </row>
    <row r="51" spans="2:42" x14ac:dyDescent="0.25">
      <c r="B51" s="33" t="s">
        <v>18</v>
      </c>
      <c r="C51" s="4" t="s">
        <v>46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761</v>
      </c>
      <c r="C53" s="4" t="s">
        <v>36</v>
      </c>
    </row>
    <row r="54" spans="2:42" x14ac:dyDescent="0.25">
      <c r="B54" s="33" t="s">
        <v>761</v>
      </c>
      <c r="C54" s="4" t="s">
        <v>37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1150.1044830000001</v>
      </c>
      <c r="N54" s="33">
        <v>1228.741702</v>
      </c>
      <c r="O54" s="33">
        <v>1189.421296</v>
      </c>
      <c r="P54" s="33">
        <v>1189.421296</v>
      </c>
      <c r="Q54" s="33">
        <v>1228.741702</v>
      </c>
      <c r="R54" s="33">
        <v>1228.741702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761</v>
      </c>
      <c r="C55" s="4" t="s">
        <v>38</v>
      </c>
    </row>
    <row r="56" spans="2:42" x14ac:dyDescent="0.25">
      <c r="B56" s="33" t="s">
        <v>761</v>
      </c>
      <c r="C56" s="4" t="s">
        <v>39</v>
      </c>
    </row>
    <row r="57" spans="2:42" x14ac:dyDescent="0.25">
      <c r="B57" s="33" t="s">
        <v>761</v>
      </c>
      <c r="C57" s="4" t="s">
        <v>40</v>
      </c>
    </row>
    <row r="58" spans="2:42" x14ac:dyDescent="0.25">
      <c r="B58" s="33" t="s">
        <v>761</v>
      </c>
      <c r="C58" s="4" t="s">
        <v>41</v>
      </c>
    </row>
    <row r="59" spans="2:42" x14ac:dyDescent="0.25">
      <c r="B59" s="33" t="s">
        <v>761</v>
      </c>
      <c r="C59" s="4" t="s">
        <v>42</v>
      </c>
    </row>
    <row r="60" spans="2:42" x14ac:dyDescent="0.25">
      <c r="B60" s="33" t="s">
        <v>761</v>
      </c>
      <c r="C60" s="4" t="s">
        <v>43</v>
      </c>
    </row>
    <row r="61" spans="2:42" x14ac:dyDescent="0.25">
      <c r="B61" s="33" t="s">
        <v>761</v>
      </c>
      <c r="C61" s="4" t="s">
        <v>44</v>
      </c>
    </row>
    <row r="62" spans="2:42" x14ac:dyDescent="0.25">
      <c r="B62" s="33" t="s">
        <v>761</v>
      </c>
      <c r="C62" s="4" t="s">
        <v>45</v>
      </c>
    </row>
    <row r="63" spans="2:42" x14ac:dyDescent="0.25">
      <c r="B63" s="33" t="s">
        <v>761</v>
      </c>
      <c r="C63" s="4" t="s">
        <v>46</v>
      </c>
    </row>
    <row r="64" spans="2:42" x14ac:dyDescent="0.25">
      <c r="B64" s="33" t="s">
        <v>761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1150.1044830000001</v>
      </c>
      <c r="N64" s="33">
        <v>1228.741702</v>
      </c>
      <c r="O64" s="33">
        <v>1189.421296</v>
      </c>
      <c r="P64" s="33">
        <v>1189.421296</v>
      </c>
      <c r="Q64" s="33">
        <v>1228.741702</v>
      </c>
      <c r="R64" s="33">
        <v>1228.741702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36</v>
      </c>
    </row>
    <row r="66" spans="2:42" x14ac:dyDescent="0.25">
      <c r="B66" s="33" t="s">
        <v>19</v>
      </c>
      <c r="C66" s="4" t="s">
        <v>37</v>
      </c>
    </row>
    <row r="67" spans="2:42" x14ac:dyDescent="0.25">
      <c r="B67" s="33" t="s">
        <v>19</v>
      </c>
      <c r="C67" s="4" t="s">
        <v>38</v>
      </c>
    </row>
    <row r="68" spans="2:42" x14ac:dyDescent="0.25">
      <c r="B68" s="33" t="s">
        <v>19</v>
      </c>
      <c r="C68" s="4" t="s">
        <v>39</v>
      </c>
    </row>
    <row r="69" spans="2:42" x14ac:dyDescent="0.25">
      <c r="B69" s="33" t="s">
        <v>19</v>
      </c>
      <c r="C69" s="4" t="s">
        <v>40</v>
      </c>
    </row>
    <row r="70" spans="2:42" x14ac:dyDescent="0.25">
      <c r="B70" s="33" t="s">
        <v>19</v>
      </c>
      <c r="C70" s="4" t="s">
        <v>41</v>
      </c>
    </row>
    <row r="71" spans="2:42" x14ac:dyDescent="0.25">
      <c r="B71" s="33" t="s">
        <v>19</v>
      </c>
      <c r="C71" s="4" t="s">
        <v>42</v>
      </c>
    </row>
    <row r="72" spans="2:42" x14ac:dyDescent="0.25">
      <c r="B72" s="33" t="s">
        <v>19</v>
      </c>
      <c r="C72" s="4" t="s">
        <v>43</v>
      </c>
    </row>
    <row r="73" spans="2:42" x14ac:dyDescent="0.25">
      <c r="B73" s="33" t="s">
        <v>19</v>
      </c>
      <c r="C73" s="4" t="s">
        <v>44</v>
      </c>
    </row>
    <row r="74" spans="2:42" x14ac:dyDescent="0.25">
      <c r="B74" s="33" t="s">
        <v>19</v>
      </c>
      <c r="C74" s="4" t="s">
        <v>45</v>
      </c>
    </row>
    <row r="75" spans="2:42" x14ac:dyDescent="0.25">
      <c r="B75" s="33" t="s">
        <v>19</v>
      </c>
      <c r="C75" s="4" t="s">
        <v>46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762</v>
      </c>
      <c r="C77" s="4" t="s">
        <v>36</v>
      </c>
    </row>
    <row r="78" spans="2:42" x14ac:dyDescent="0.25">
      <c r="B78" s="33" t="s">
        <v>762</v>
      </c>
      <c r="C78" s="4" t="s">
        <v>37</v>
      </c>
    </row>
    <row r="79" spans="2:42" x14ac:dyDescent="0.25">
      <c r="B79" s="33" t="s">
        <v>762</v>
      </c>
      <c r="C79" s="4" t="s">
        <v>38</v>
      </c>
    </row>
    <row r="80" spans="2:42" x14ac:dyDescent="0.25">
      <c r="B80" s="33" t="s">
        <v>762</v>
      </c>
      <c r="C80" s="4" t="s">
        <v>39</v>
      </c>
    </row>
    <row r="81" spans="2:42" x14ac:dyDescent="0.25">
      <c r="B81" s="33" t="s">
        <v>762</v>
      </c>
      <c r="C81" s="4" t="s">
        <v>40</v>
      </c>
    </row>
    <row r="82" spans="2:42" x14ac:dyDescent="0.25">
      <c r="B82" s="33" t="s">
        <v>762</v>
      </c>
      <c r="C82" s="4" t="s">
        <v>41</v>
      </c>
    </row>
    <row r="83" spans="2:42" x14ac:dyDescent="0.25">
      <c r="B83" s="33" t="s">
        <v>762</v>
      </c>
      <c r="C83" s="4" t="s">
        <v>42</v>
      </c>
    </row>
    <row r="84" spans="2:42" x14ac:dyDescent="0.25">
      <c r="B84" s="33" t="s">
        <v>762</v>
      </c>
      <c r="C84" s="4" t="s">
        <v>43</v>
      </c>
    </row>
    <row r="85" spans="2:42" x14ac:dyDescent="0.25">
      <c r="B85" s="33" t="s">
        <v>762</v>
      </c>
      <c r="C85" s="4" t="s">
        <v>44</v>
      </c>
    </row>
    <row r="86" spans="2:42" x14ac:dyDescent="0.25">
      <c r="B86" s="33" t="s">
        <v>762</v>
      </c>
      <c r="C86" s="4" t="s">
        <v>45</v>
      </c>
    </row>
    <row r="87" spans="2:42" x14ac:dyDescent="0.25">
      <c r="B87" s="33" t="s">
        <v>762</v>
      </c>
      <c r="C87" s="4" t="s">
        <v>46</v>
      </c>
    </row>
    <row r="88" spans="2:42" x14ac:dyDescent="0.25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673</v>
      </c>
      <c r="C89" s="4" t="s">
        <v>36</v>
      </c>
    </row>
    <row r="90" spans="2:42" x14ac:dyDescent="0.25">
      <c r="B90" s="33" t="s">
        <v>673</v>
      </c>
      <c r="C90" s="4" t="s">
        <v>37</v>
      </c>
    </row>
    <row r="91" spans="2:42" x14ac:dyDescent="0.25">
      <c r="B91" s="33" t="s">
        <v>673</v>
      </c>
      <c r="C91" s="4" t="s">
        <v>38</v>
      </c>
    </row>
    <row r="92" spans="2:42" x14ac:dyDescent="0.25">
      <c r="B92" s="33" t="s">
        <v>673</v>
      </c>
      <c r="C92" s="4" t="s">
        <v>39</v>
      </c>
    </row>
    <row r="93" spans="2:42" x14ac:dyDescent="0.25">
      <c r="B93" s="33" t="s">
        <v>673</v>
      </c>
      <c r="C93" s="4" t="s">
        <v>40</v>
      </c>
    </row>
    <row r="94" spans="2:42" x14ac:dyDescent="0.25">
      <c r="B94" s="33" t="s">
        <v>673</v>
      </c>
      <c r="C94" s="4" t="s">
        <v>41</v>
      </c>
    </row>
    <row r="95" spans="2:42" x14ac:dyDescent="0.25">
      <c r="B95" s="33" t="s">
        <v>673</v>
      </c>
      <c r="C95" s="4" t="s">
        <v>42</v>
      </c>
    </row>
    <row r="96" spans="2:42" x14ac:dyDescent="0.25">
      <c r="B96" s="33" t="s">
        <v>673</v>
      </c>
      <c r="C96" s="4" t="s">
        <v>43</v>
      </c>
    </row>
    <row r="97" spans="1:42" x14ac:dyDescent="0.25">
      <c r="B97" s="33" t="s">
        <v>673</v>
      </c>
      <c r="C97" s="4" t="s">
        <v>44</v>
      </c>
    </row>
    <row r="98" spans="1:42" x14ac:dyDescent="0.25">
      <c r="B98" s="33" t="s">
        <v>673</v>
      </c>
      <c r="C98" s="4" t="s">
        <v>45</v>
      </c>
    </row>
    <row r="99" spans="1:42" x14ac:dyDescent="0.25">
      <c r="B99" s="33" t="s">
        <v>673</v>
      </c>
      <c r="C99" s="4" t="s">
        <v>46</v>
      </c>
    </row>
    <row r="100" spans="1:42" x14ac:dyDescent="0.25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763</v>
      </c>
      <c r="C101" s="4" t="s">
        <v>36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2241.586648</v>
      </c>
      <c r="N101" s="33">
        <v>2378.0884919999999</v>
      </c>
      <c r="O101" s="33">
        <v>2165.5174870000001</v>
      </c>
      <c r="P101" s="33">
        <v>1938.9940959999999</v>
      </c>
      <c r="Q101" s="33">
        <v>652.41145419999998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366.13992919999998</v>
      </c>
      <c r="Y101" s="33">
        <v>366.13992919999998</v>
      </c>
    </row>
    <row r="102" spans="1:42" x14ac:dyDescent="0.25">
      <c r="B102" s="33" t="s">
        <v>763</v>
      </c>
      <c r="C102" s="4" t="s">
        <v>37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N102" s="33">
        <v>607.6535331</v>
      </c>
      <c r="O102" s="33">
        <v>565.47963130000005</v>
      </c>
      <c r="P102" s="33">
        <v>575.83606150000003</v>
      </c>
      <c r="Q102" s="33">
        <v>575.83606150000003</v>
      </c>
      <c r="R102" s="33">
        <v>759.7538022</v>
      </c>
      <c r="S102" s="33">
        <v>1417.1207240000001</v>
      </c>
      <c r="T102" s="33">
        <v>1327.371562</v>
      </c>
      <c r="U102" s="33">
        <v>1483.8587680000001</v>
      </c>
      <c r="V102" s="33">
        <v>1327.371562</v>
      </c>
      <c r="W102" s="33">
        <v>1327.371562</v>
      </c>
      <c r="X102" s="33">
        <v>1327.371562</v>
      </c>
      <c r="Y102" s="33">
        <v>1327.371562</v>
      </c>
      <c r="Z102" s="33">
        <v>1327.371562</v>
      </c>
      <c r="AA102" s="33">
        <v>1327.371562</v>
      </c>
      <c r="AB102" s="33">
        <v>1327.371562</v>
      </c>
      <c r="AC102" s="33">
        <v>1327.371562</v>
      </c>
      <c r="AD102" s="33">
        <v>1327.371562</v>
      </c>
      <c r="AE102" s="33">
        <v>1327.371562</v>
      </c>
      <c r="AF102" s="33">
        <v>1274.3212960000001</v>
      </c>
      <c r="AG102" s="33">
        <v>1327.371562</v>
      </c>
      <c r="AH102" s="33">
        <v>1207.1830729999999</v>
      </c>
      <c r="AI102" s="33">
        <v>1104.5426869999999</v>
      </c>
      <c r="AJ102" s="33">
        <v>1026.78377</v>
      </c>
      <c r="AK102" s="33">
        <v>841.11857769999995</v>
      </c>
      <c r="AL102" s="33">
        <v>663.68578090000005</v>
      </c>
      <c r="AM102" s="33">
        <v>663.68578090000005</v>
      </c>
      <c r="AN102" s="33">
        <v>663.68578090000005</v>
      </c>
      <c r="AO102" s="33">
        <v>663.68578090000005</v>
      </c>
      <c r="AP102" s="33">
        <v>663.68578090000005</v>
      </c>
    </row>
    <row r="103" spans="1:42" x14ac:dyDescent="0.25">
      <c r="B103" s="33" t="s">
        <v>763</v>
      </c>
      <c r="C103" s="4" t="s">
        <v>38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1562.181527</v>
      </c>
      <c r="O103" s="33">
        <v>1742.078845</v>
      </c>
      <c r="P103" s="33">
        <v>1449.945827</v>
      </c>
      <c r="Q103" s="33">
        <v>897.36581179999996</v>
      </c>
      <c r="R103" s="33">
        <v>897.36581179999996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957.61844710000003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763</v>
      </c>
      <c r="C104" s="4" t="s">
        <v>39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1078.806523</v>
      </c>
      <c r="N104" s="33">
        <v>1160.266243</v>
      </c>
      <c r="O104" s="33">
        <v>1078.806523</v>
      </c>
      <c r="P104" s="33">
        <v>1258.6198449999999</v>
      </c>
      <c r="Q104" s="33">
        <v>1340.079565</v>
      </c>
      <c r="R104" s="33">
        <v>1340.079565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763</v>
      </c>
      <c r="C105" s="4" t="s">
        <v>40</v>
      </c>
    </row>
    <row r="106" spans="1:42" x14ac:dyDescent="0.25">
      <c r="B106" s="33" t="s">
        <v>763</v>
      </c>
      <c r="C106" s="4" t="s">
        <v>41</v>
      </c>
    </row>
    <row r="107" spans="1:42" x14ac:dyDescent="0.25">
      <c r="B107" s="33" t="s">
        <v>763</v>
      </c>
      <c r="C107" s="4" t="s">
        <v>42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701.60378509999998</v>
      </c>
      <c r="K107" s="33">
        <v>709.72253760000001</v>
      </c>
      <c r="L107" s="33">
        <v>646.46067349999998</v>
      </c>
      <c r="M107" s="33">
        <v>800.95127160000004</v>
      </c>
      <c r="N107" s="33">
        <v>1037.178672</v>
      </c>
      <c r="O107" s="33">
        <v>927.43447300000003</v>
      </c>
      <c r="P107" s="33">
        <v>1033.471434</v>
      </c>
      <c r="Q107" s="33">
        <v>1040.752315</v>
      </c>
      <c r="R107" s="33">
        <v>1245.520604</v>
      </c>
      <c r="S107" s="33">
        <v>1316.8563859999999</v>
      </c>
      <c r="T107" s="33">
        <v>1374.2154439999999</v>
      </c>
      <c r="U107" s="33">
        <v>1408.75306</v>
      </c>
      <c r="V107" s="33">
        <v>1375.799168</v>
      </c>
      <c r="W107" s="33">
        <v>1011.5917899999999</v>
      </c>
      <c r="X107" s="33">
        <v>989.33605290000003</v>
      </c>
      <c r="Y107" s="33">
        <v>1011.5917899999999</v>
      </c>
      <c r="Z107" s="33">
        <v>891.6508073</v>
      </c>
      <c r="AA107" s="33">
        <v>971.14969740000004</v>
      </c>
      <c r="AB107" s="33">
        <v>1074.853654</v>
      </c>
      <c r="AC107" s="33">
        <v>552.41844209999999</v>
      </c>
      <c r="AD107" s="33">
        <v>493.12482999999997</v>
      </c>
      <c r="AE107" s="33">
        <v>552.41844209999999</v>
      </c>
      <c r="AF107" s="33">
        <v>552.41844209999999</v>
      </c>
      <c r="AG107" s="33">
        <v>465.4471691</v>
      </c>
      <c r="AH107" s="33">
        <v>552.41844209999999</v>
      </c>
      <c r="AI107" s="33">
        <v>552.41844209999999</v>
      </c>
      <c r="AJ107" s="33">
        <v>552.41844209999999</v>
      </c>
      <c r="AK107" s="33">
        <v>552.41844209999999</v>
      </c>
      <c r="AL107" s="33">
        <v>463.42503540000001</v>
      </c>
      <c r="AM107" s="33">
        <v>357.09153049999998</v>
      </c>
      <c r="AN107" s="33">
        <v>276.20922109999998</v>
      </c>
      <c r="AO107" s="33">
        <v>276.20922109999998</v>
      </c>
      <c r="AP107" s="33">
        <v>276.20922109999998</v>
      </c>
    </row>
    <row r="108" spans="1:42" x14ac:dyDescent="0.25">
      <c r="B108" s="33" t="s">
        <v>763</v>
      </c>
      <c r="C108" s="4" t="s">
        <v>43</v>
      </c>
    </row>
    <row r="109" spans="1:42" x14ac:dyDescent="0.25">
      <c r="B109" s="33" t="s">
        <v>763</v>
      </c>
      <c r="C109" s="4" t="s">
        <v>44</v>
      </c>
    </row>
    <row r="110" spans="1:42" x14ac:dyDescent="0.25">
      <c r="B110" s="33" t="s">
        <v>763</v>
      </c>
      <c r="C110" s="4" t="s">
        <v>45</v>
      </c>
    </row>
    <row r="111" spans="1:42" x14ac:dyDescent="0.25">
      <c r="B111" s="33" t="s">
        <v>763</v>
      </c>
      <c r="C111" s="4" t="s">
        <v>46</v>
      </c>
    </row>
    <row r="112" spans="1:42" x14ac:dyDescent="0.25">
      <c r="A112" s="33">
        <v>8</v>
      </c>
      <c r="B112" s="33" t="s">
        <v>763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4371.4226239999998</v>
      </c>
      <c r="K112" s="33">
        <v>4785.0506139999998</v>
      </c>
      <c r="L112" s="33">
        <v>5304.6038060000001</v>
      </c>
      <c r="M112" s="33">
        <v>6091.1301830000002</v>
      </c>
      <c r="N112" s="33">
        <v>6745.3684679999997</v>
      </c>
      <c r="O112" s="33">
        <v>6479.3169589999998</v>
      </c>
      <c r="P112" s="33">
        <v>6256.8672630000001</v>
      </c>
      <c r="Q112" s="33">
        <v>4506.4452080000001</v>
      </c>
      <c r="R112" s="33">
        <v>4772.0676960000001</v>
      </c>
      <c r="S112" s="33">
        <v>5521.3580469999997</v>
      </c>
      <c r="T112" s="33">
        <v>5365.4420639999998</v>
      </c>
      <c r="U112" s="33">
        <v>5556.4668860000002</v>
      </c>
      <c r="V112" s="33">
        <v>5367.0257879999999</v>
      </c>
      <c r="W112" s="33">
        <v>4248.1770550000001</v>
      </c>
      <c r="X112" s="33">
        <v>4164.897997</v>
      </c>
      <c r="Y112" s="33">
        <v>4187.1537340000004</v>
      </c>
      <c r="Z112" s="33">
        <v>3322.9914739999999</v>
      </c>
      <c r="AA112" s="33">
        <v>3488.5394970000002</v>
      </c>
      <c r="AB112" s="33">
        <v>3592.243453</v>
      </c>
      <c r="AC112" s="33">
        <v>3069.8082420000001</v>
      </c>
      <c r="AD112" s="33">
        <v>3010.5146300000001</v>
      </c>
      <c r="AE112" s="33">
        <v>3086.7246270000001</v>
      </c>
      <c r="AF112" s="33">
        <v>2997.2027760000001</v>
      </c>
      <c r="AG112" s="33">
        <v>1936.669388</v>
      </c>
      <c r="AH112" s="33">
        <v>1903.452172</v>
      </c>
      <c r="AI112" s="33">
        <v>1800.8117870000001</v>
      </c>
      <c r="AJ112" s="33">
        <v>1723.0528690000001</v>
      </c>
      <c r="AK112" s="33">
        <v>1393.53702</v>
      </c>
      <c r="AL112" s="33">
        <v>1127.1108160000001</v>
      </c>
      <c r="AM112" s="33">
        <v>1020.7773110000001</v>
      </c>
      <c r="AN112" s="33">
        <v>939.89500199999998</v>
      </c>
      <c r="AO112" s="33">
        <v>939.89500199999998</v>
      </c>
      <c r="AP112" s="33">
        <v>939.89500199999998</v>
      </c>
    </row>
    <row r="113" spans="1:42" x14ac:dyDescent="0.25">
      <c r="B113" s="33" t="s">
        <v>764</v>
      </c>
      <c r="C113" s="4" t="s">
        <v>36</v>
      </c>
      <c r="AG113" s="33">
        <v>253.44864229999999</v>
      </c>
      <c r="AH113" s="33">
        <v>506.89728459999998</v>
      </c>
      <c r="AI113" s="33">
        <v>1013.794569</v>
      </c>
      <c r="AJ113" s="33">
        <v>1267.664847</v>
      </c>
      <c r="AK113" s="33">
        <v>1714.9723879999999</v>
      </c>
      <c r="AL113" s="33">
        <v>1850.2123349999999</v>
      </c>
      <c r="AM113" s="33">
        <v>2157.7872400000001</v>
      </c>
      <c r="AN113" s="33">
        <v>2673.0879580000001</v>
      </c>
      <c r="AO113" s="33">
        <v>2847.43613</v>
      </c>
      <c r="AP113" s="33">
        <v>3495.901316</v>
      </c>
    </row>
    <row r="114" spans="1:42" x14ac:dyDescent="0.25">
      <c r="B114" s="33" t="s">
        <v>764</v>
      </c>
      <c r="C114" s="4" t="s">
        <v>37</v>
      </c>
    </row>
    <row r="115" spans="1:42" x14ac:dyDescent="0.25">
      <c r="B115" s="33" t="s">
        <v>764</v>
      </c>
      <c r="C115" s="4" t="s">
        <v>38</v>
      </c>
      <c r="AG115" s="33">
        <v>90.009798200000006</v>
      </c>
      <c r="AH115" s="33">
        <v>180.01959640000001</v>
      </c>
      <c r="AI115" s="33">
        <v>270.02939459999999</v>
      </c>
      <c r="AJ115" s="33">
        <v>270.02939459999999</v>
      </c>
      <c r="AK115" s="33">
        <v>270.02939459999999</v>
      </c>
      <c r="AL115" s="33">
        <v>270.02939459999999</v>
      </c>
      <c r="AM115" s="33">
        <v>270.02939459999999</v>
      </c>
      <c r="AN115" s="33">
        <v>270.02939459999999</v>
      </c>
      <c r="AO115" s="33">
        <v>270.02939459999999</v>
      </c>
      <c r="AP115" s="33">
        <v>509.14697389999998</v>
      </c>
    </row>
    <row r="116" spans="1:42" x14ac:dyDescent="0.25">
      <c r="B116" s="33" t="s">
        <v>764</v>
      </c>
      <c r="C116" s="4" t="s">
        <v>39</v>
      </c>
    </row>
    <row r="117" spans="1:42" x14ac:dyDescent="0.25">
      <c r="B117" s="33" t="s">
        <v>764</v>
      </c>
      <c r="C117" s="4" t="s">
        <v>40</v>
      </c>
    </row>
    <row r="118" spans="1:42" x14ac:dyDescent="0.25">
      <c r="B118" s="33" t="s">
        <v>764</v>
      </c>
      <c r="C118" s="4" t="s">
        <v>41</v>
      </c>
    </row>
    <row r="119" spans="1:42" x14ac:dyDescent="0.25">
      <c r="B119" s="33" t="s">
        <v>764</v>
      </c>
      <c r="C119" s="4" t="s">
        <v>42</v>
      </c>
    </row>
    <row r="120" spans="1:42" x14ac:dyDescent="0.25">
      <c r="B120" s="33" t="s">
        <v>764</v>
      </c>
      <c r="C120" s="4" t="s">
        <v>43</v>
      </c>
    </row>
    <row r="121" spans="1:42" x14ac:dyDescent="0.25">
      <c r="B121" s="33" t="s">
        <v>764</v>
      </c>
      <c r="C121" s="4" t="s">
        <v>44</v>
      </c>
    </row>
    <row r="122" spans="1:42" x14ac:dyDescent="0.25">
      <c r="B122" s="33" t="s">
        <v>764</v>
      </c>
      <c r="C122" s="4" t="s">
        <v>45</v>
      </c>
    </row>
    <row r="123" spans="1:42" x14ac:dyDescent="0.25">
      <c r="B123" s="33" t="s">
        <v>764</v>
      </c>
      <c r="C123" s="4" t="s">
        <v>46</v>
      </c>
    </row>
    <row r="124" spans="1:42" x14ac:dyDescent="0.25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343.45844049999999</v>
      </c>
      <c r="AH124" s="33">
        <v>686.91688099999999</v>
      </c>
      <c r="AI124" s="33">
        <v>1283.8239639999999</v>
      </c>
      <c r="AJ124" s="33">
        <v>1537.694242</v>
      </c>
      <c r="AK124" s="33">
        <v>1985.0017829999999</v>
      </c>
      <c r="AL124" s="33">
        <v>2120.2417289999999</v>
      </c>
      <c r="AM124" s="33">
        <v>2427.8166350000001</v>
      </c>
      <c r="AN124" s="33">
        <v>2943.1173530000001</v>
      </c>
      <c r="AO124" s="33">
        <v>3117.4655240000002</v>
      </c>
      <c r="AP124" s="33">
        <v>4005.0482900000002</v>
      </c>
    </row>
    <row r="125" spans="1:42" x14ac:dyDescent="0.25">
      <c r="B125" s="33" t="s">
        <v>765</v>
      </c>
      <c r="C125" s="4" t="s">
        <v>36</v>
      </c>
      <c r="W125" s="33">
        <v>380.17296349999998</v>
      </c>
      <c r="X125" s="33">
        <v>660.32178820000001</v>
      </c>
      <c r="Y125" s="33">
        <v>1013.794569</v>
      </c>
      <c r="Z125" s="33">
        <v>1381.601056</v>
      </c>
      <c r="AA125" s="33">
        <v>1647.4161750000001</v>
      </c>
      <c r="AB125" s="33">
        <v>2148.3879750000001</v>
      </c>
      <c r="AC125" s="33">
        <v>2212.989231</v>
      </c>
      <c r="AD125" s="33">
        <v>2520.431634</v>
      </c>
      <c r="AE125" s="33">
        <v>3567.7179110000002</v>
      </c>
      <c r="AF125" s="33">
        <v>2986.0483819999999</v>
      </c>
      <c r="AG125" s="33">
        <v>3535.2515069999999</v>
      </c>
      <c r="AH125" s="33">
        <v>3625.251655</v>
      </c>
      <c r="AI125" s="33">
        <v>3542.3930650000002</v>
      </c>
      <c r="AJ125" s="33">
        <v>3239.4916370000001</v>
      </c>
      <c r="AK125" s="33">
        <v>3151.2177790000001</v>
      </c>
      <c r="AL125" s="33">
        <v>3404.6677089999998</v>
      </c>
      <c r="AM125" s="33">
        <v>3277.9683380000001</v>
      </c>
      <c r="AN125" s="33">
        <v>2854.341688</v>
      </c>
      <c r="AO125" s="33">
        <v>3336.5530549999999</v>
      </c>
      <c r="AP125" s="33">
        <v>3291.3589729999999</v>
      </c>
    </row>
    <row r="126" spans="1:42" x14ac:dyDescent="0.25">
      <c r="B126" s="33" t="s">
        <v>765</v>
      </c>
      <c r="C126" s="4" t="s">
        <v>37</v>
      </c>
    </row>
    <row r="127" spans="1:42" x14ac:dyDescent="0.25">
      <c r="B127" s="33" t="s">
        <v>765</v>
      </c>
      <c r="C127" s="4" t="s">
        <v>38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765</v>
      </c>
      <c r="C128" s="4" t="s">
        <v>39</v>
      </c>
    </row>
    <row r="129" spans="1:42" x14ac:dyDescent="0.25">
      <c r="B129" s="33" t="s">
        <v>765</v>
      </c>
      <c r="C129" s="4" t="s">
        <v>40</v>
      </c>
    </row>
    <row r="130" spans="1:42" x14ac:dyDescent="0.25">
      <c r="B130" s="33" t="s">
        <v>765</v>
      </c>
      <c r="C130" s="4" t="s">
        <v>41</v>
      </c>
    </row>
    <row r="131" spans="1:42" x14ac:dyDescent="0.25">
      <c r="B131" s="33" t="s">
        <v>765</v>
      </c>
      <c r="C131" s="4" t="s">
        <v>42</v>
      </c>
    </row>
    <row r="132" spans="1:42" x14ac:dyDescent="0.25">
      <c r="B132" s="33" t="s">
        <v>765</v>
      </c>
      <c r="C132" s="4" t="s">
        <v>43</v>
      </c>
    </row>
    <row r="133" spans="1:42" x14ac:dyDescent="0.25">
      <c r="B133" s="33" t="s">
        <v>765</v>
      </c>
      <c r="C133" s="4" t="s">
        <v>44</v>
      </c>
    </row>
    <row r="134" spans="1:42" x14ac:dyDescent="0.25">
      <c r="B134" s="33" t="s">
        <v>765</v>
      </c>
      <c r="C134" s="4" t="s">
        <v>45</v>
      </c>
    </row>
    <row r="135" spans="1:42" x14ac:dyDescent="0.25">
      <c r="B135" s="33" t="s">
        <v>765</v>
      </c>
      <c r="C135" s="4" t="s">
        <v>46</v>
      </c>
    </row>
    <row r="136" spans="1:42" x14ac:dyDescent="0.25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840.34138459999997</v>
      </c>
      <c r="Y136" s="33">
        <v>1283.8239639999999</v>
      </c>
      <c r="Z136" s="33">
        <v>1741.640249</v>
      </c>
      <c r="AA136" s="33">
        <v>2097.465166</v>
      </c>
      <c r="AB136" s="33">
        <v>2688.4467639999998</v>
      </c>
      <c r="AC136" s="33">
        <v>2843.0578190000001</v>
      </c>
      <c r="AD136" s="33">
        <v>3240.5100189999998</v>
      </c>
      <c r="AE136" s="33">
        <v>4377.8060939999996</v>
      </c>
      <c r="AF136" s="33">
        <v>3886.1463640000002</v>
      </c>
      <c r="AG136" s="33">
        <v>4435.3494890000002</v>
      </c>
      <c r="AH136" s="33">
        <v>4525.3496370000003</v>
      </c>
      <c r="AI136" s="33">
        <v>4442.4910470000004</v>
      </c>
      <c r="AJ136" s="33">
        <v>4139.5896190000003</v>
      </c>
      <c r="AK136" s="33">
        <v>4051.3157609999998</v>
      </c>
      <c r="AL136" s="33">
        <v>4304.7656909999996</v>
      </c>
      <c r="AM136" s="33">
        <v>4178.0663199999999</v>
      </c>
      <c r="AN136" s="33">
        <v>3754.4396700000002</v>
      </c>
      <c r="AO136" s="33">
        <v>4236.6510369999996</v>
      </c>
      <c r="AP136" s="33">
        <v>4191.4569549999997</v>
      </c>
    </row>
    <row r="137" spans="1:42" x14ac:dyDescent="0.25">
      <c r="B137" s="33" t="s">
        <v>20</v>
      </c>
      <c r="C137" s="4" t="s">
        <v>36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650.53938300000004</v>
      </c>
      <c r="N137" s="33">
        <v>871.29001700000003</v>
      </c>
      <c r="O137" s="33">
        <v>676.02906159999998</v>
      </c>
      <c r="P137" s="33">
        <v>542.00143849999995</v>
      </c>
      <c r="Q137" s="33">
        <v>525.28403490000005</v>
      </c>
      <c r="R137" s="33">
        <v>309.95764500000001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20</v>
      </c>
      <c r="C138" s="4" t="s">
        <v>37</v>
      </c>
    </row>
    <row r="139" spans="1:42" x14ac:dyDescent="0.25">
      <c r="B139" s="33" t="s">
        <v>20</v>
      </c>
      <c r="C139" s="4" t="s">
        <v>38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20</v>
      </c>
      <c r="C140" s="4" t="s">
        <v>39</v>
      </c>
    </row>
    <row r="141" spans="1:42" x14ac:dyDescent="0.25">
      <c r="B141" s="33" t="s">
        <v>20</v>
      </c>
      <c r="C141" s="4" t="s">
        <v>40</v>
      </c>
    </row>
    <row r="142" spans="1:42" x14ac:dyDescent="0.25">
      <c r="B142" s="33" t="s">
        <v>20</v>
      </c>
      <c r="C142" s="4" t="s">
        <v>41</v>
      </c>
    </row>
    <row r="143" spans="1:42" x14ac:dyDescent="0.25">
      <c r="B143" s="33" t="s">
        <v>20</v>
      </c>
      <c r="C143" s="4" t="s">
        <v>42</v>
      </c>
    </row>
    <row r="144" spans="1:42" x14ac:dyDescent="0.25">
      <c r="B144" s="33" t="s">
        <v>20</v>
      </c>
      <c r="C144" s="4" t="s">
        <v>43</v>
      </c>
    </row>
    <row r="145" spans="1:42" x14ac:dyDescent="0.25">
      <c r="B145" s="33" t="s">
        <v>20</v>
      </c>
      <c r="C145" s="4" t="s">
        <v>44</v>
      </c>
    </row>
    <row r="146" spans="1:42" x14ac:dyDescent="0.25">
      <c r="B146" s="33" t="s">
        <v>20</v>
      </c>
      <c r="C146" s="4" t="s">
        <v>45</v>
      </c>
    </row>
    <row r="147" spans="1:42" x14ac:dyDescent="0.25">
      <c r="B147" s="33" t="s">
        <v>20</v>
      </c>
      <c r="C147" s="4" t="s">
        <v>46</v>
      </c>
    </row>
    <row r="148" spans="1:42" x14ac:dyDescent="0.25">
      <c r="A148" s="33">
        <v>10</v>
      </c>
      <c r="B148" s="33" t="s">
        <v>20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692.43972269999995</v>
      </c>
      <c r="N148" s="33">
        <v>913.19035670000005</v>
      </c>
      <c r="O148" s="33">
        <v>717.92940129999999</v>
      </c>
      <c r="P148" s="33">
        <v>583.90177819999997</v>
      </c>
      <c r="Q148" s="33">
        <v>525.28403490000005</v>
      </c>
      <c r="R148" s="33">
        <v>309.95764500000001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21</v>
      </c>
      <c r="C149" s="4" t="s">
        <v>36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3011.0782570000001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21</v>
      </c>
      <c r="C150" s="4" t="s">
        <v>37</v>
      </c>
    </row>
    <row r="151" spans="1:42" x14ac:dyDescent="0.25">
      <c r="B151" s="33" t="s">
        <v>21</v>
      </c>
      <c r="C151" s="4" t="s">
        <v>38</v>
      </c>
    </row>
    <row r="152" spans="1:42" x14ac:dyDescent="0.25">
      <c r="B152" s="33" t="s">
        <v>21</v>
      </c>
      <c r="C152" s="4" t="s">
        <v>39</v>
      </c>
    </row>
    <row r="153" spans="1:42" x14ac:dyDescent="0.25">
      <c r="B153" s="33" t="s">
        <v>21</v>
      </c>
      <c r="C153" s="4" t="s">
        <v>40</v>
      </c>
    </row>
    <row r="154" spans="1:42" x14ac:dyDescent="0.25">
      <c r="B154" s="33" t="s">
        <v>21</v>
      </c>
      <c r="C154" s="4" t="s">
        <v>41</v>
      </c>
    </row>
    <row r="155" spans="1:42" x14ac:dyDescent="0.25">
      <c r="B155" s="33" t="s">
        <v>21</v>
      </c>
      <c r="C155" s="4" t="s">
        <v>42</v>
      </c>
    </row>
    <row r="156" spans="1:42" x14ac:dyDescent="0.25">
      <c r="B156" s="33" t="s">
        <v>21</v>
      </c>
      <c r="C156" s="4" t="s">
        <v>43</v>
      </c>
    </row>
    <row r="157" spans="1:42" x14ac:dyDescent="0.25">
      <c r="B157" s="33" t="s">
        <v>21</v>
      </c>
      <c r="C157" s="4" t="s">
        <v>44</v>
      </c>
    </row>
    <row r="158" spans="1:42" x14ac:dyDescent="0.25">
      <c r="B158" s="33" t="s">
        <v>21</v>
      </c>
      <c r="C158" s="4" t="s">
        <v>45</v>
      </c>
    </row>
    <row r="159" spans="1:42" x14ac:dyDescent="0.25">
      <c r="B159" s="33" t="s">
        <v>21</v>
      </c>
      <c r="C159" s="4" t="s">
        <v>46</v>
      </c>
    </row>
    <row r="160" spans="1:42" x14ac:dyDescent="0.25">
      <c r="B160" s="33" t="s">
        <v>21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3011.0782570000001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22</v>
      </c>
      <c r="C161" s="4" t="s">
        <v>36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6.9095369570000003</v>
      </c>
      <c r="R161" s="33">
        <v>18.750886090000002</v>
      </c>
    </row>
    <row r="162" spans="2:42" x14ac:dyDescent="0.25">
      <c r="B162" s="33" t="s">
        <v>22</v>
      </c>
      <c r="C162" s="4" t="s">
        <v>37</v>
      </c>
    </row>
    <row r="163" spans="2:42" x14ac:dyDescent="0.25">
      <c r="B163" s="33" t="s">
        <v>22</v>
      </c>
      <c r="C163" s="4" t="s">
        <v>38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292.90111100000001</v>
      </c>
      <c r="N163" s="33">
        <v>304.1309296</v>
      </c>
      <c r="O163" s="33">
        <v>276.37735830000003</v>
      </c>
      <c r="P163" s="33">
        <v>259.92255690000002</v>
      </c>
      <c r="Q163" s="33">
        <v>49.857687400000003</v>
      </c>
      <c r="R163" s="33">
        <v>43.10668811</v>
      </c>
      <c r="S163" s="33">
        <v>43.08444969</v>
      </c>
    </row>
    <row r="164" spans="2:42" x14ac:dyDescent="0.25">
      <c r="B164" s="33" t="s">
        <v>22</v>
      </c>
      <c r="C164" s="4" t="s">
        <v>39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22</v>
      </c>
      <c r="C165" s="4" t="s">
        <v>40</v>
      </c>
    </row>
    <row r="166" spans="2:42" x14ac:dyDescent="0.25">
      <c r="B166" s="33" t="s">
        <v>22</v>
      </c>
      <c r="C166" s="4" t="s">
        <v>41</v>
      </c>
    </row>
    <row r="167" spans="2:42" x14ac:dyDescent="0.25">
      <c r="B167" s="33" t="s">
        <v>22</v>
      </c>
      <c r="C167" s="4" t="s">
        <v>42</v>
      </c>
    </row>
    <row r="168" spans="2:42" x14ac:dyDescent="0.25">
      <c r="B168" s="33" t="s">
        <v>22</v>
      </c>
      <c r="C168" s="4" t="s">
        <v>43</v>
      </c>
    </row>
    <row r="169" spans="2:42" x14ac:dyDescent="0.25">
      <c r="B169" s="33" t="s">
        <v>22</v>
      </c>
      <c r="C169" s="4" t="s">
        <v>44</v>
      </c>
    </row>
    <row r="170" spans="2:42" x14ac:dyDescent="0.25">
      <c r="B170" s="33" t="s">
        <v>22</v>
      </c>
      <c r="C170" s="4" t="s">
        <v>45</v>
      </c>
    </row>
    <row r="171" spans="2:42" x14ac:dyDescent="0.25">
      <c r="B171" s="33" t="s">
        <v>22</v>
      </c>
      <c r="C171" s="4" t="s">
        <v>46</v>
      </c>
    </row>
    <row r="172" spans="2:42" x14ac:dyDescent="0.25">
      <c r="B172" s="33" t="s">
        <v>22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372.43752269999999</v>
      </c>
      <c r="N172" s="33">
        <v>383.66734129999998</v>
      </c>
      <c r="O172" s="33">
        <v>355.91377</v>
      </c>
      <c r="P172" s="33">
        <v>339.45896859999999</v>
      </c>
      <c r="Q172" s="33">
        <v>56.76722436</v>
      </c>
      <c r="R172" s="33">
        <v>61.857574200000002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23</v>
      </c>
      <c r="C173" s="4" t="s">
        <v>36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M173" s="33">
        <v>23.025492270000001</v>
      </c>
      <c r="N173" s="33">
        <v>36.061155919999997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23</v>
      </c>
      <c r="C174" s="4" t="s">
        <v>37</v>
      </c>
    </row>
    <row r="175" spans="2:42" x14ac:dyDescent="0.25">
      <c r="B175" s="33" t="s">
        <v>23</v>
      </c>
      <c r="C175" s="4" t="s">
        <v>38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4.2150506060000001</v>
      </c>
      <c r="N175" s="33">
        <v>6.4153965020000001</v>
      </c>
    </row>
    <row r="176" spans="2:42" x14ac:dyDescent="0.25">
      <c r="B176" s="33" t="s">
        <v>23</v>
      </c>
      <c r="C176" s="4" t="s">
        <v>39</v>
      </c>
    </row>
    <row r="177" spans="2:42" x14ac:dyDescent="0.25">
      <c r="B177" s="33" t="s">
        <v>23</v>
      </c>
      <c r="C177" s="4" t="s">
        <v>40</v>
      </c>
    </row>
    <row r="178" spans="2:42" x14ac:dyDescent="0.25">
      <c r="B178" s="33" t="s">
        <v>23</v>
      </c>
      <c r="C178" s="4" t="s">
        <v>41</v>
      </c>
    </row>
    <row r="179" spans="2:42" x14ac:dyDescent="0.25">
      <c r="B179" s="33" t="s">
        <v>23</v>
      </c>
      <c r="C179" s="4" t="s">
        <v>42</v>
      </c>
    </row>
    <row r="180" spans="2:42" x14ac:dyDescent="0.25">
      <c r="B180" s="33" t="s">
        <v>23</v>
      </c>
      <c r="C180" s="4" t="s">
        <v>43</v>
      </c>
    </row>
    <row r="181" spans="2:42" x14ac:dyDescent="0.25">
      <c r="B181" s="33" t="s">
        <v>23</v>
      </c>
      <c r="C181" s="4" t="s">
        <v>44</v>
      </c>
    </row>
    <row r="182" spans="2:42" x14ac:dyDescent="0.25">
      <c r="B182" s="33" t="s">
        <v>23</v>
      </c>
      <c r="C182" s="4" t="s">
        <v>45</v>
      </c>
    </row>
    <row r="183" spans="2:42" x14ac:dyDescent="0.25">
      <c r="B183" s="33" t="s">
        <v>23</v>
      </c>
      <c r="C183" s="4" t="s">
        <v>46</v>
      </c>
    </row>
    <row r="184" spans="2:42" x14ac:dyDescent="0.25">
      <c r="B184" s="33" t="s">
        <v>23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27.24054288</v>
      </c>
      <c r="N184" s="33">
        <v>42.476552419999997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691</v>
      </c>
      <c r="C185" s="4" t="s">
        <v>36</v>
      </c>
    </row>
    <row r="186" spans="2:42" x14ac:dyDescent="0.25">
      <c r="B186" s="33" t="s">
        <v>691</v>
      </c>
      <c r="C186" s="4" t="s">
        <v>37</v>
      </c>
    </row>
    <row r="187" spans="2:42" x14ac:dyDescent="0.25">
      <c r="B187" s="33" t="s">
        <v>691</v>
      </c>
      <c r="C187" s="4" t="s">
        <v>38</v>
      </c>
    </row>
    <row r="188" spans="2:42" x14ac:dyDescent="0.25">
      <c r="B188" s="33" t="s">
        <v>691</v>
      </c>
      <c r="C188" s="4" t="s">
        <v>39</v>
      </c>
    </row>
    <row r="189" spans="2:42" x14ac:dyDescent="0.25">
      <c r="B189" s="33" t="s">
        <v>691</v>
      </c>
      <c r="C189" s="4" t="s">
        <v>40</v>
      </c>
    </row>
    <row r="190" spans="2:42" x14ac:dyDescent="0.25">
      <c r="B190" s="33" t="s">
        <v>691</v>
      </c>
      <c r="C190" s="4" t="s">
        <v>41</v>
      </c>
    </row>
    <row r="191" spans="2:42" x14ac:dyDescent="0.25">
      <c r="B191" s="33" t="s">
        <v>691</v>
      </c>
      <c r="C191" s="4" t="s">
        <v>42</v>
      </c>
    </row>
    <row r="192" spans="2:42" x14ac:dyDescent="0.25">
      <c r="B192" s="33" t="s">
        <v>691</v>
      </c>
      <c r="C192" s="4" t="s">
        <v>43</v>
      </c>
    </row>
    <row r="193" spans="2:42" x14ac:dyDescent="0.25">
      <c r="B193" s="33" t="s">
        <v>691</v>
      </c>
      <c r="C193" s="4" t="s">
        <v>44</v>
      </c>
    </row>
    <row r="194" spans="2:42" x14ac:dyDescent="0.25">
      <c r="B194" s="33" t="s">
        <v>691</v>
      </c>
      <c r="C194" s="4" t="s">
        <v>45</v>
      </c>
    </row>
    <row r="195" spans="2:42" x14ac:dyDescent="0.25">
      <c r="B195" s="33" t="s">
        <v>691</v>
      </c>
      <c r="C195" s="4" t="s">
        <v>46</v>
      </c>
    </row>
    <row r="196" spans="2:42" x14ac:dyDescent="0.25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692</v>
      </c>
      <c r="C197" s="4" t="s">
        <v>36</v>
      </c>
    </row>
    <row r="198" spans="2:42" x14ac:dyDescent="0.25">
      <c r="B198" s="33" t="s">
        <v>692</v>
      </c>
      <c r="C198" s="4" t="s">
        <v>37</v>
      </c>
    </row>
    <row r="199" spans="2:42" x14ac:dyDescent="0.25">
      <c r="B199" s="33" t="s">
        <v>692</v>
      </c>
      <c r="C199" s="4" t="s">
        <v>38</v>
      </c>
    </row>
    <row r="200" spans="2:42" x14ac:dyDescent="0.25">
      <c r="B200" s="33" t="s">
        <v>692</v>
      </c>
      <c r="C200" s="4" t="s">
        <v>39</v>
      </c>
    </row>
    <row r="201" spans="2:42" x14ac:dyDescent="0.25">
      <c r="B201" s="33" t="s">
        <v>692</v>
      </c>
      <c r="C201" s="4" t="s">
        <v>40</v>
      </c>
    </row>
    <row r="202" spans="2:42" x14ac:dyDescent="0.25">
      <c r="B202" s="33" t="s">
        <v>692</v>
      </c>
      <c r="C202" s="4" t="s">
        <v>41</v>
      </c>
    </row>
    <row r="203" spans="2:42" x14ac:dyDescent="0.25">
      <c r="B203" s="33" t="s">
        <v>692</v>
      </c>
      <c r="C203" s="4" t="s">
        <v>42</v>
      </c>
    </row>
    <row r="204" spans="2:42" x14ac:dyDescent="0.25">
      <c r="B204" s="33" t="s">
        <v>692</v>
      </c>
      <c r="C204" s="4" t="s">
        <v>43</v>
      </c>
    </row>
    <row r="205" spans="2:42" x14ac:dyDescent="0.25">
      <c r="B205" s="33" t="s">
        <v>692</v>
      </c>
      <c r="C205" s="4" t="s">
        <v>44</v>
      </c>
    </row>
    <row r="206" spans="2:42" x14ac:dyDescent="0.25">
      <c r="B206" s="33" t="s">
        <v>692</v>
      </c>
      <c r="C206" s="4" t="s">
        <v>45</v>
      </c>
    </row>
    <row r="207" spans="2:42" x14ac:dyDescent="0.25">
      <c r="B207" s="33" t="s">
        <v>692</v>
      </c>
      <c r="C207" s="4" t="s">
        <v>46</v>
      </c>
    </row>
    <row r="208" spans="2:42" x14ac:dyDescent="0.25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693</v>
      </c>
      <c r="C209" s="4" t="s">
        <v>36</v>
      </c>
    </row>
    <row r="210" spans="2:42" x14ac:dyDescent="0.25">
      <c r="B210" s="33" t="s">
        <v>693</v>
      </c>
      <c r="C210" s="4" t="s">
        <v>37</v>
      </c>
    </row>
    <row r="211" spans="2:42" x14ac:dyDescent="0.25">
      <c r="B211" s="33" t="s">
        <v>693</v>
      </c>
      <c r="C211" s="4" t="s">
        <v>38</v>
      </c>
    </row>
    <row r="212" spans="2:42" x14ac:dyDescent="0.25">
      <c r="B212" s="33" t="s">
        <v>693</v>
      </c>
      <c r="C212" s="4" t="s">
        <v>39</v>
      </c>
    </row>
    <row r="213" spans="2:42" x14ac:dyDescent="0.25">
      <c r="B213" s="33" t="s">
        <v>693</v>
      </c>
      <c r="C213" s="4" t="s">
        <v>40</v>
      </c>
    </row>
    <row r="214" spans="2:42" x14ac:dyDescent="0.25">
      <c r="B214" s="33" t="s">
        <v>693</v>
      </c>
      <c r="C214" s="4" t="s">
        <v>41</v>
      </c>
    </row>
    <row r="215" spans="2:42" x14ac:dyDescent="0.25">
      <c r="B215" s="33" t="s">
        <v>693</v>
      </c>
      <c r="C215" s="4" t="s">
        <v>42</v>
      </c>
    </row>
    <row r="216" spans="2:42" x14ac:dyDescent="0.25">
      <c r="B216" s="33" t="s">
        <v>693</v>
      </c>
      <c r="C216" s="4" t="s">
        <v>43</v>
      </c>
    </row>
    <row r="217" spans="2:42" x14ac:dyDescent="0.25">
      <c r="B217" s="33" t="s">
        <v>693</v>
      </c>
      <c r="C217" s="4" t="s">
        <v>44</v>
      </c>
    </row>
    <row r="218" spans="2:42" x14ac:dyDescent="0.25">
      <c r="B218" s="33" t="s">
        <v>693</v>
      </c>
      <c r="C218" s="4" t="s">
        <v>45</v>
      </c>
    </row>
    <row r="219" spans="2:42" x14ac:dyDescent="0.25">
      <c r="B219" s="33" t="s">
        <v>693</v>
      </c>
      <c r="C219" s="4" t="s">
        <v>46</v>
      </c>
    </row>
    <row r="220" spans="2:42" x14ac:dyDescent="0.25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24</v>
      </c>
      <c r="C221" s="4" t="s">
        <v>36</v>
      </c>
    </row>
    <row r="222" spans="2:42" x14ac:dyDescent="0.25">
      <c r="B222" s="33" t="s">
        <v>24</v>
      </c>
      <c r="C222" s="4" t="s">
        <v>37</v>
      </c>
    </row>
    <row r="223" spans="2:42" x14ac:dyDescent="0.25">
      <c r="B223" s="33" t="s">
        <v>24</v>
      </c>
      <c r="C223" s="4" t="s">
        <v>38</v>
      </c>
    </row>
    <row r="224" spans="2:42" x14ac:dyDescent="0.25">
      <c r="B224" s="33" t="s">
        <v>24</v>
      </c>
      <c r="C224" s="4" t="s">
        <v>39</v>
      </c>
    </row>
    <row r="225" spans="2:42" x14ac:dyDescent="0.25">
      <c r="B225" s="33" t="s">
        <v>24</v>
      </c>
      <c r="C225" s="4" t="s">
        <v>40</v>
      </c>
    </row>
    <row r="226" spans="2:42" x14ac:dyDescent="0.25">
      <c r="B226" s="33" t="s">
        <v>24</v>
      </c>
      <c r="C226" s="4" t="s">
        <v>41</v>
      </c>
    </row>
    <row r="227" spans="2:42" x14ac:dyDescent="0.25">
      <c r="B227" s="33" t="s">
        <v>24</v>
      </c>
      <c r="C227" s="4" t="s">
        <v>42</v>
      </c>
    </row>
    <row r="228" spans="2:42" x14ac:dyDescent="0.25">
      <c r="B228" s="33" t="s">
        <v>24</v>
      </c>
      <c r="C228" s="4" t="s">
        <v>43</v>
      </c>
    </row>
    <row r="229" spans="2:42" x14ac:dyDescent="0.25">
      <c r="B229" s="33" t="s">
        <v>24</v>
      </c>
      <c r="C229" s="4" t="s">
        <v>44</v>
      </c>
    </row>
    <row r="230" spans="2:42" x14ac:dyDescent="0.25">
      <c r="B230" s="33" t="s">
        <v>24</v>
      </c>
      <c r="C230" s="4" t="s">
        <v>45</v>
      </c>
    </row>
    <row r="231" spans="2:42" x14ac:dyDescent="0.25">
      <c r="B231" s="33" t="s">
        <v>24</v>
      </c>
      <c r="C231" s="4" t="s">
        <v>46</v>
      </c>
    </row>
    <row r="232" spans="2:42" x14ac:dyDescent="0.25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36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18312.68173</v>
      </c>
      <c r="S233" s="33">
        <v>18458.021680000002</v>
      </c>
      <c r="T233" s="33">
        <v>19023.032360000001</v>
      </c>
      <c r="U233" s="33">
        <v>19630.204600000001</v>
      </c>
      <c r="V233" s="33">
        <v>19630.204600000001</v>
      </c>
      <c r="W233" s="33">
        <v>19600.21931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37</v>
      </c>
      <c r="D234" s="33">
        <v>7002.9905650000001</v>
      </c>
      <c r="E234" s="33">
        <v>7002.9905650000001</v>
      </c>
      <c r="F234" s="33">
        <v>6578.5264070000003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7416.5404319999998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8847.3440169999994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38</v>
      </c>
      <c r="D235" s="33">
        <v>5213.9749780000002</v>
      </c>
      <c r="E235" s="33">
        <v>5362.7833330000003</v>
      </c>
      <c r="F235" s="33">
        <v>5274.9252740000002</v>
      </c>
      <c r="G235" s="33">
        <v>5312.8646550000003</v>
      </c>
      <c r="H235" s="33">
        <v>4736.6405789999999</v>
      </c>
      <c r="I235" s="33">
        <v>4744.2351639999997</v>
      </c>
      <c r="J235" s="33">
        <v>4321.4367679999996</v>
      </c>
      <c r="K235" s="33">
        <v>4405.1791659999999</v>
      </c>
      <c r="L235" s="33">
        <v>4841.6884490000002</v>
      </c>
      <c r="M235" s="33">
        <v>5362.7833330000003</v>
      </c>
      <c r="N235" s="33">
        <v>5186.6818080000003</v>
      </c>
      <c r="O235" s="33">
        <v>4881.0896810000004</v>
      </c>
      <c r="P235" s="33">
        <v>5362.7833330000003</v>
      </c>
      <c r="Q235" s="33">
        <v>5295.0972380000003</v>
      </c>
      <c r="R235" s="33">
        <v>5222.3549469999998</v>
      </c>
      <c r="S235" s="33">
        <v>5195.8630730000004</v>
      </c>
      <c r="T235" s="33">
        <v>5359.0938980000001</v>
      </c>
      <c r="U235" s="33">
        <v>5435.4708479999999</v>
      </c>
      <c r="V235" s="33">
        <v>5514.2425050000002</v>
      </c>
      <c r="W235" s="33">
        <v>5433.7255340000002</v>
      </c>
      <c r="X235" s="33">
        <v>5453.392554</v>
      </c>
      <c r="Y235" s="33">
        <v>5511.1769720000002</v>
      </c>
      <c r="Z235" s="33">
        <v>5509.7250279999998</v>
      </c>
      <c r="AA235" s="33">
        <v>5508.5411649999996</v>
      </c>
      <c r="AB235" s="33">
        <v>5507.0834960000002</v>
      </c>
      <c r="AC235" s="33">
        <v>5504.6372609999999</v>
      </c>
      <c r="AD235" s="33">
        <v>5356.6815649999999</v>
      </c>
      <c r="AE235" s="33">
        <v>5501.7053550000001</v>
      </c>
      <c r="AF235" s="33">
        <v>4716.5571319999999</v>
      </c>
      <c r="AG235" s="33">
        <v>5002.6120250000004</v>
      </c>
      <c r="AH235" s="33">
        <v>5171.9339129999998</v>
      </c>
      <c r="AI235" s="33">
        <v>5021.9785250000004</v>
      </c>
      <c r="AJ235" s="33">
        <v>4923.0562989999999</v>
      </c>
      <c r="AK235" s="33">
        <v>4748.5775739999999</v>
      </c>
      <c r="AL235" s="33">
        <v>4554.1506079999999</v>
      </c>
      <c r="AM235" s="33">
        <v>4391.3710190000002</v>
      </c>
      <c r="AN235" s="33">
        <v>4214.6062679999995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39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5048.7800379999999</v>
      </c>
      <c r="J236" s="33">
        <v>5661.7123069999998</v>
      </c>
      <c r="K236" s="33">
        <v>8082.5552799999996</v>
      </c>
      <c r="L236" s="33">
        <v>9642.7908399999997</v>
      </c>
      <c r="M236" s="33">
        <v>9059.1850859999995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6398.7550780000001</v>
      </c>
      <c r="K237" s="33">
        <v>6440.9498329999997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4086.02036</v>
      </c>
      <c r="K238" s="33">
        <v>4047.6060900000002</v>
      </c>
      <c r="L238" s="33">
        <v>2522.5517559999998</v>
      </c>
      <c r="M238" s="33">
        <v>4527.490417</v>
      </c>
      <c r="N238" s="33">
        <v>4349.8980700000002</v>
      </c>
      <c r="O238" s="33">
        <v>4527.490417</v>
      </c>
      <c r="P238" s="33">
        <v>4258.2266</v>
      </c>
      <c r="Q238" s="33">
        <v>4121.0934509999997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42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81.023154759999997</v>
      </c>
      <c r="K239" s="33">
        <v>225.67141369999999</v>
      </c>
      <c r="L239" s="33">
        <v>225.67141369999999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240.51467149999999</v>
      </c>
      <c r="R239" s="33">
        <v>350.72741070000001</v>
      </c>
      <c r="S239" s="33">
        <v>505.03711829999997</v>
      </c>
      <c r="T239" s="33">
        <v>524.52024110000002</v>
      </c>
      <c r="U239" s="33">
        <v>873.58324089999996</v>
      </c>
      <c r="V239" s="33">
        <v>743.11529970000004</v>
      </c>
      <c r="W239" s="33">
        <v>873.58324089999996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43</v>
      </c>
      <c r="W240" s="33">
        <v>1313.603333</v>
      </c>
      <c r="X240" s="33">
        <v>1261.125401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44</v>
      </c>
      <c r="L241" s="33">
        <v>1889.5961769999999</v>
      </c>
      <c r="M241" s="33">
        <v>1339.3887500000001</v>
      </c>
      <c r="N241" s="33">
        <v>1339.3887500000001</v>
      </c>
      <c r="O241" s="33">
        <v>1911.44119</v>
      </c>
      <c r="P241" s="33">
        <v>1339.3887500000001</v>
      </c>
      <c r="Q241" s="33">
        <v>1911.44119</v>
      </c>
      <c r="R241" s="33">
        <v>1565.333333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45</v>
      </c>
    </row>
    <row r="243" spans="2:42" x14ac:dyDescent="0.25">
      <c r="B243" s="33" t="s">
        <v>1</v>
      </c>
      <c r="C243" s="4" t="s">
        <v>46</v>
      </c>
    </row>
    <row r="244" spans="2:42" x14ac:dyDescent="0.25">
      <c r="B244" s="33" t="s">
        <v>1</v>
      </c>
      <c r="C244" s="4" t="s">
        <v>15</v>
      </c>
      <c r="D244" s="33">
        <v>41226.412349999999</v>
      </c>
      <c r="E244" s="33">
        <v>41951.359400000001</v>
      </c>
      <c r="F244" s="33">
        <v>41478.167739999997</v>
      </c>
      <c r="G244" s="33">
        <v>42009.646130000001</v>
      </c>
      <c r="H244" s="33">
        <v>44305.291519999999</v>
      </c>
      <c r="I244" s="33">
        <v>44518.909500000002</v>
      </c>
      <c r="J244" s="33">
        <v>45690.364739999997</v>
      </c>
      <c r="K244" s="33">
        <v>48625.731079999998</v>
      </c>
      <c r="L244" s="33">
        <v>51826.514260000004</v>
      </c>
      <c r="M244" s="33">
        <v>53218.734620000003</v>
      </c>
      <c r="N244" s="33">
        <v>53647.475290000002</v>
      </c>
      <c r="O244" s="33">
        <v>54107.937310000001</v>
      </c>
      <c r="P244" s="33">
        <v>53982.502500000002</v>
      </c>
      <c r="Q244" s="33">
        <v>54239.522960000002</v>
      </c>
      <c r="R244" s="33">
        <v>54768.004540000002</v>
      </c>
      <c r="S244" s="33">
        <v>55387.27018</v>
      </c>
      <c r="T244" s="33">
        <v>57169.235339999999</v>
      </c>
      <c r="U244" s="33">
        <v>58291.69109</v>
      </c>
      <c r="V244" s="33">
        <v>58300.102279999999</v>
      </c>
      <c r="W244" s="33">
        <v>59633.671289999998</v>
      </c>
      <c r="X244" s="33">
        <v>59630.845670000002</v>
      </c>
      <c r="Y244" s="33">
        <v>59741.10802</v>
      </c>
      <c r="Z244" s="33">
        <v>59739.656069999997</v>
      </c>
      <c r="AA244" s="33">
        <v>59738.47221</v>
      </c>
      <c r="AB244" s="33">
        <v>59737.014539999996</v>
      </c>
      <c r="AC244" s="33">
        <v>59734.568310000002</v>
      </c>
      <c r="AD244" s="33">
        <v>59586.612609999996</v>
      </c>
      <c r="AE244" s="33">
        <v>59749.089910000002</v>
      </c>
      <c r="AF244" s="33">
        <v>58963.94169</v>
      </c>
      <c r="AG244" s="33">
        <v>59249.996579999999</v>
      </c>
      <c r="AH244" s="33">
        <v>59419.318469999998</v>
      </c>
      <c r="AI244" s="33">
        <v>59269.363089999999</v>
      </c>
      <c r="AJ244" s="33">
        <v>59170.440860000002</v>
      </c>
      <c r="AK244" s="33">
        <v>58995.96213</v>
      </c>
      <c r="AL244" s="33">
        <v>58801.535170000003</v>
      </c>
      <c r="AM244" s="33">
        <v>58638.755579999997</v>
      </c>
      <c r="AN244" s="33">
        <v>58461.990830000002</v>
      </c>
      <c r="AO244" s="33">
        <v>58118.719429999997</v>
      </c>
      <c r="AP244" s="33">
        <v>58155.717879999997</v>
      </c>
    </row>
    <row r="245" spans="2:42" x14ac:dyDescent="0.25">
      <c r="B245" s="33" t="s">
        <v>25</v>
      </c>
      <c r="C245" s="4" t="s">
        <v>36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1959.783259</v>
      </c>
      <c r="O245" s="33">
        <v>2664.9879190000001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4173.2139429999997</v>
      </c>
      <c r="V245" s="33">
        <v>4173.2139429999997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25</v>
      </c>
      <c r="C246" s="4" t="s">
        <v>37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1040.4101680000001</v>
      </c>
      <c r="R246" s="33">
        <v>1040.4101680000001</v>
      </c>
      <c r="S246" s="33">
        <v>1040.4101680000001</v>
      </c>
      <c r="T246" s="33">
        <v>1040.4101680000001</v>
      </c>
      <c r="U246" s="33">
        <v>1040.4101680000001</v>
      </c>
      <c r="V246" s="33">
        <v>1040.4101680000001</v>
      </c>
      <c r="W246" s="33">
        <v>1040.4101680000001</v>
      </c>
      <c r="X246" s="33">
        <v>1040.4101680000001</v>
      </c>
      <c r="Y246" s="33">
        <v>1040.4101680000001</v>
      </c>
      <c r="Z246" s="33">
        <v>1040.4101680000001</v>
      </c>
      <c r="AA246" s="33">
        <v>1040.4101680000001</v>
      </c>
      <c r="AB246" s="33">
        <v>1040.4101680000001</v>
      </c>
      <c r="AC246" s="33">
        <v>1040.4101680000001</v>
      </c>
      <c r="AD246" s="33">
        <v>1040.4101680000001</v>
      </c>
      <c r="AE246" s="33">
        <v>1040.4101680000001</v>
      </c>
      <c r="AF246" s="33">
        <v>1040.4101680000001</v>
      </c>
      <c r="AG246" s="33">
        <v>1040.4101680000001</v>
      </c>
      <c r="AH246" s="33">
        <v>1040.4101680000001</v>
      </c>
      <c r="AI246" s="33">
        <v>1040.4101680000001</v>
      </c>
      <c r="AJ246" s="33">
        <v>1040.4101680000001</v>
      </c>
      <c r="AK246" s="33">
        <v>1040.4101680000001</v>
      </c>
      <c r="AL246" s="33">
        <v>1040.4101680000001</v>
      </c>
      <c r="AM246" s="33">
        <v>1040.4101680000001</v>
      </c>
      <c r="AN246" s="33">
        <v>1040.4101680000001</v>
      </c>
      <c r="AO246" s="33">
        <v>1040.4101680000001</v>
      </c>
      <c r="AP246" s="33">
        <v>1040.4101680000001</v>
      </c>
    </row>
    <row r="247" spans="2:42" x14ac:dyDescent="0.25">
      <c r="B247" s="33" t="s">
        <v>25</v>
      </c>
      <c r="C247" s="4" t="s">
        <v>38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95.770652330000004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106.9553791</v>
      </c>
      <c r="R247" s="33">
        <v>93.293548229999999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93.293548229999999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93.311777829999997</v>
      </c>
      <c r="AL247" s="33">
        <v>93.293548229999999</v>
      </c>
      <c r="AM247" s="33">
        <v>93.293548229999999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25</v>
      </c>
      <c r="C248" s="4" t="s">
        <v>39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25</v>
      </c>
      <c r="C249" s="4" t="s">
        <v>40</v>
      </c>
    </row>
    <row r="250" spans="2:42" x14ac:dyDescent="0.25">
      <c r="B250" s="33" t="s">
        <v>25</v>
      </c>
      <c r="C250" s="4" t="s">
        <v>41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207.4206906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25</v>
      </c>
      <c r="C251" s="4" t="s">
        <v>42</v>
      </c>
    </row>
    <row r="252" spans="2:42" x14ac:dyDescent="0.25">
      <c r="B252" s="33" t="s">
        <v>25</v>
      </c>
      <c r="C252" s="4" t="s">
        <v>43</v>
      </c>
      <c r="K252" s="33">
        <v>0.85311573460000001</v>
      </c>
      <c r="L252" s="33">
        <v>1.191716445</v>
      </c>
      <c r="M252" s="33">
        <v>1.223310983</v>
      </c>
      <c r="N252" s="33">
        <v>1.618274312</v>
      </c>
      <c r="O252" s="33">
        <v>1.223310983</v>
      </c>
      <c r="P252" s="33">
        <v>1.223310983</v>
      </c>
      <c r="Q252" s="33">
        <v>1.7796550289999999</v>
      </c>
      <c r="R252" s="33">
        <v>1.3215026240000001</v>
      </c>
      <c r="S252" s="33">
        <v>1.3215026240000001</v>
      </c>
      <c r="T252" s="33">
        <v>1.8143031460000001</v>
      </c>
      <c r="U252" s="33">
        <v>1.7129073749999999</v>
      </c>
      <c r="V252" s="33">
        <v>1.8143031460000001</v>
      </c>
      <c r="W252" s="33">
        <v>1.3215026240000001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25</v>
      </c>
      <c r="C253" s="4" t="s">
        <v>44</v>
      </c>
      <c r="L253" s="33">
        <v>1.4775450000000001</v>
      </c>
      <c r="M253" s="33">
        <v>1.5399</v>
      </c>
      <c r="N253" s="33">
        <v>1.5399</v>
      </c>
      <c r="O253" s="33">
        <v>1.990845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25</v>
      </c>
      <c r="C254" s="4" t="s">
        <v>45</v>
      </c>
    </row>
    <row r="255" spans="2:42" x14ac:dyDescent="0.25">
      <c r="B255" s="33" t="s">
        <v>25</v>
      </c>
      <c r="C255" s="4" t="s">
        <v>46</v>
      </c>
    </row>
    <row r="256" spans="2:42" x14ac:dyDescent="0.25">
      <c r="B256" s="33" t="s">
        <v>25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3422.3193630000001</v>
      </c>
      <c r="M256" s="33">
        <v>3434.123994</v>
      </c>
      <c r="N256" s="33">
        <v>3413.1694219999999</v>
      </c>
      <c r="O256" s="33">
        <v>4139.7795990000004</v>
      </c>
      <c r="P256" s="33">
        <v>5647.5546780000004</v>
      </c>
      <c r="Q256" s="33">
        <v>5648.0360129999999</v>
      </c>
      <c r="R256" s="33">
        <v>5633.916029</v>
      </c>
      <c r="S256" s="33">
        <v>5648.1038150000004</v>
      </c>
      <c r="T256" s="33">
        <v>5648.5966150000004</v>
      </c>
      <c r="U256" s="33">
        <v>5648.4952199999998</v>
      </c>
      <c r="V256" s="33">
        <v>5648.5966150000004</v>
      </c>
      <c r="W256" s="33">
        <v>5648.1038150000004</v>
      </c>
      <c r="X256" s="33">
        <v>5648.5966150000004</v>
      </c>
      <c r="Y256" s="33">
        <v>5648.5966150000004</v>
      </c>
      <c r="Z256" s="33">
        <v>5648.5966150000004</v>
      </c>
      <c r="AA256" s="33">
        <v>5648.5966150000004</v>
      </c>
      <c r="AB256" s="33">
        <v>5648.5966150000004</v>
      </c>
      <c r="AC256" s="33">
        <v>5648.5966150000004</v>
      </c>
      <c r="AD256" s="33">
        <v>5648.5966150000004</v>
      </c>
      <c r="AE256" s="33">
        <v>5648.5966150000004</v>
      </c>
      <c r="AF256" s="33">
        <v>5634.4088300000003</v>
      </c>
      <c r="AG256" s="33">
        <v>5648.5966150000004</v>
      </c>
      <c r="AH256" s="33">
        <v>5648.5966150000004</v>
      </c>
      <c r="AI256" s="33">
        <v>5648.5966150000004</v>
      </c>
      <c r="AJ256" s="33">
        <v>5648.5966150000004</v>
      </c>
      <c r="AK256" s="33">
        <v>5634.4270589999996</v>
      </c>
      <c r="AL256" s="33">
        <v>5634.4088300000003</v>
      </c>
      <c r="AM256" s="33">
        <v>5634.4088300000003</v>
      </c>
      <c r="AN256" s="33">
        <v>5634.4088300000003</v>
      </c>
      <c r="AO256" s="33">
        <v>5620.460626</v>
      </c>
      <c r="AP256" s="33">
        <v>5620.460626</v>
      </c>
    </row>
    <row r="257" spans="2:42" x14ac:dyDescent="0.25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26</v>
      </c>
      <c r="C258" s="4" t="s">
        <v>37</v>
      </c>
    </row>
    <row r="259" spans="2:42" x14ac:dyDescent="0.25">
      <c r="B259" s="33" t="s">
        <v>26</v>
      </c>
      <c r="C259" s="4" t="s">
        <v>38</v>
      </c>
    </row>
    <row r="260" spans="2:42" x14ac:dyDescent="0.25">
      <c r="B260" s="33" t="s">
        <v>26</v>
      </c>
      <c r="C260" s="4" t="s">
        <v>39</v>
      </c>
    </row>
    <row r="261" spans="2:42" x14ac:dyDescent="0.25">
      <c r="B261" s="33" t="s">
        <v>26</v>
      </c>
      <c r="C261" s="4" t="s">
        <v>40</v>
      </c>
    </row>
    <row r="262" spans="2:42" x14ac:dyDescent="0.25">
      <c r="B262" s="33" t="s">
        <v>26</v>
      </c>
      <c r="C262" s="4" t="s">
        <v>41</v>
      </c>
    </row>
    <row r="263" spans="2:42" x14ac:dyDescent="0.25">
      <c r="B263" s="33" t="s">
        <v>26</v>
      </c>
      <c r="C263" s="4" t="s">
        <v>42</v>
      </c>
    </row>
    <row r="264" spans="2:42" x14ac:dyDescent="0.25">
      <c r="B264" s="33" t="s">
        <v>26</v>
      </c>
      <c r="C264" s="4" t="s">
        <v>43</v>
      </c>
    </row>
    <row r="265" spans="2:42" x14ac:dyDescent="0.25">
      <c r="B265" s="33" t="s">
        <v>26</v>
      </c>
      <c r="C265" s="4" t="s">
        <v>44</v>
      </c>
    </row>
    <row r="266" spans="2:42" x14ac:dyDescent="0.25">
      <c r="B266" s="33" t="s">
        <v>26</v>
      </c>
      <c r="C266" s="4" t="s">
        <v>45</v>
      </c>
    </row>
    <row r="267" spans="2:42" x14ac:dyDescent="0.25">
      <c r="B267" s="33" t="s">
        <v>26</v>
      </c>
      <c r="C267" s="4" t="s">
        <v>46</v>
      </c>
    </row>
    <row r="268" spans="2:42" x14ac:dyDescent="0.25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60</v>
      </c>
      <c r="C273" s="4" t="s">
        <v>40</v>
      </c>
    </row>
    <row r="274" spans="2:42" x14ac:dyDescent="0.25">
      <c r="B274" s="33" t="s">
        <v>60</v>
      </c>
      <c r="C274" s="4" t="s">
        <v>41</v>
      </c>
    </row>
    <row r="275" spans="2:42" x14ac:dyDescent="0.25">
      <c r="B275" s="33" t="s">
        <v>60</v>
      </c>
      <c r="C275" s="4" t="s">
        <v>42</v>
      </c>
    </row>
    <row r="276" spans="2:42" x14ac:dyDescent="0.25">
      <c r="B276" s="33" t="s">
        <v>60</v>
      </c>
      <c r="C276" s="4" t="s">
        <v>43</v>
      </c>
    </row>
    <row r="277" spans="2:42" x14ac:dyDescent="0.25">
      <c r="B277" s="33" t="s">
        <v>60</v>
      </c>
      <c r="C277" s="4" t="s">
        <v>44</v>
      </c>
    </row>
    <row r="278" spans="2:42" x14ac:dyDescent="0.25">
      <c r="B278" s="33" t="s">
        <v>60</v>
      </c>
      <c r="C278" s="4" t="s">
        <v>45</v>
      </c>
    </row>
    <row r="279" spans="2:42" x14ac:dyDescent="0.25">
      <c r="B279" s="33" t="s">
        <v>60</v>
      </c>
      <c r="C279" s="4" t="s">
        <v>46</v>
      </c>
    </row>
    <row r="280" spans="2:42" x14ac:dyDescent="0.25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61</v>
      </c>
      <c r="C281" s="4" t="s">
        <v>36</v>
      </c>
    </row>
    <row r="282" spans="2:42" x14ac:dyDescent="0.25">
      <c r="B282" s="33" t="s">
        <v>61</v>
      </c>
      <c r="C282" s="4" t="s">
        <v>37</v>
      </c>
    </row>
    <row r="283" spans="2:42" x14ac:dyDescent="0.25">
      <c r="B283" s="33" t="s">
        <v>61</v>
      </c>
      <c r="C283" s="4" t="s">
        <v>38</v>
      </c>
    </row>
    <row r="284" spans="2:42" x14ac:dyDescent="0.25">
      <c r="B284" s="33" t="s">
        <v>61</v>
      </c>
      <c r="C284" s="4" t="s">
        <v>39</v>
      </c>
    </row>
    <row r="285" spans="2:42" x14ac:dyDescent="0.25">
      <c r="B285" s="33" t="s">
        <v>61</v>
      </c>
      <c r="C285" s="4" t="s">
        <v>40</v>
      </c>
    </row>
    <row r="286" spans="2:42" x14ac:dyDescent="0.25">
      <c r="B286" s="33" t="s">
        <v>61</v>
      </c>
      <c r="C286" s="4" t="s">
        <v>41</v>
      </c>
    </row>
    <row r="287" spans="2:42" x14ac:dyDescent="0.25">
      <c r="B287" s="33" t="s">
        <v>61</v>
      </c>
      <c r="C287" s="4" t="s">
        <v>42</v>
      </c>
    </row>
    <row r="288" spans="2:42" x14ac:dyDescent="0.25">
      <c r="B288" s="33" t="s">
        <v>61</v>
      </c>
      <c r="C288" s="4" t="s">
        <v>43</v>
      </c>
    </row>
    <row r="289" spans="2:42" x14ac:dyDescent="0.25">
      <c r="B289" s="33" t="s">
        <v>61</v>
      </c>
      <c r="C289" s="4" t="s">
        <v>44</v>
      </c>
    </row>
    <row r="290" spans="2:42" x14ac:dyDescent="0.25">
      <c r="B290" s="33" t="s">
        <v>61</v>
      </c>
      <c r="C290" s="4" t="s">
        <v>45</v>
      </c>
    </row>
    <row r="291" spans="2:42" x14ac:dyDescent="0.25">
      <c r="B291" s="33" t="s">
        <v>61</v>
      </c>
      <c r="C291" s="4" t="s">
        <v>46</v>
      </c>
    </row>
    <row r="292" spans="2:42" x14ac:dyDescent="0.25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8118.723559</v>
      </c>
      <c r="AC293" s="33">
        <v>8118.723559</v>
      </c>
      <c r="AD293" s="33">
        <v>8118.723559</v>
      </c>
      <c r="AE293" s="33">
        <v>8118.723559</v>
      </c>
      <c r="AF293" s="33">
        <v>8118.723559</v>
      </c>
      <c r="AG293" s="33">
        <v>8118.723559</v>
      </c>
      <c r="AH293" s="33">
        <v>8118.723559</v>
      </c>
      <c r="AI293" s="33">
        <v>8118.723559</v>
      </c>
      <c r="AJ293" s="33">
        <v>8118.723559</v>
      </c>
      <c r="AK293" s="33">
        <v>8118.723559</v>
      </c>
      <c r="AL293" s="33">
        <v>8118.723559</v>
      </c>
      <c r="AM293" s="33">
        <v>8118.723559</v>
      </c>
      <c r="AN293" s="33">
        <v>8118.723559</v>
      </c>
      <c r="AO293" s="33">
        <v>8118.723559</v>
      </c>
      <c r="AP293" s="33">
        <v>8118.723559</v>
      </c>
    </row>
    <row r="294" spans="2:42" x14ac:dyDescent="0.25">
      <c r="B294" s="33" t="s">
        <v>62</v>
      </c>
      <c r="C294" s="4" t="s">
        <v>37</v>
      </c>
    </row>
    <row r="295" spans="2:42" x14ac:dyDescent="0.25">
      <c r="B295" s="33" t="s">
        <v>62</v>
      </c>
      <c r="C295" s="4" t="s">
        <v>38</v>
      </c>
    </row>
    <row r="296" spans="2:42" x14ac:dyDescent="0.25">
      <c r="B296" s="33" t="s">
        <v>62</v>
      </c>
      <c r="C296" s="4" t="s">
        <v>39</v>
      </c>
    </row>
    <row r="297" spans="2:42" x14ac:dyDescent="0.25">
      <c r="B297" s="33" t="s">
        <v>62</v>
      </c>
      <c r="C297" s="4" t="s">
        <v>40</v>
      </c>
    </row>
    <row r="298" spans="2:42" x14ac:dyDescent="0.25">
      <c r="B298" s="33" t="s">
        <v>62</v>
      </c>
      <c r="C298" s="4" t="s">
        <v>41</v>
      </c>
    </row>
    <row r="299" spans="2:42" x14ac:dyDescent="0.25">
      <c r="B299" s="33" t="s">
        <v>62</v>
      </c>
      <c r="C299" s="4" t="s">
        <v>42</v>
      </c>
    </row>
    <row r="300" spans="2:42" x14ac:dyDescent="0.25">
      <c r="B300" s="33" t="s">
        <v>62</v>
      </c>
      <c r="C300" s="4" t="s">
        <v>43</v>
      </c>
    </row>
    <row r="301" spans="2:42" x14ac:dyDescent="0.25">
      <c r="B301" s="33" t="s">
        <v>62</v>
      </c>
      <c r="C301" s="4" t="s">
        <v>44</v>
      </c>
    </row>
    <row r="302" spans="2:42" x14ac:dyDescent="0.25">
      <c r="B302" s="33" t="s">
        <v>62</v>
      </c>
      <c r="C302" s="4" t="s">
        <v>45</v>
      </c>
    </row>
    <row r="303" spans="2:42" x14ac:dyDescent="0.25">
      <c r="B303" s="33" t="s">
        <v>62</v>
      </c>
      <c r="C303" s="4" t="s">
        <v>46</v>
      </c>
    </row>
    <row r="304" spans="2:42" x14ac:dyDescent="0.25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8118.723559</v>
      </c>
      <c r="AC304" s="33">
        <v>8118.723559</v>
      </c>
      <c r="AD304" s="33">
        <v>8118.723559</v>
      </c>
      <c r="AE304" s="33">
        <v>8118.723559</v>
      </c>
      <c r="AF304" s="33">
        <v>8118.723559</v>
      </c>
      <c r="AG304" s="33">
        <v>8118.723559</v>
      </c>
      <c r="AH304" s="33">
        <v>8118.723559</v>
      </c>
      <c r="AI304" s="33">
        <v>8118.723559</v>
      </c>
      <c r="AJ304" s="33">
        <v>8118.723559</v>
      </c>
      <c r="AK304" s="33">
        <v>8118.723559</v>
      </c>
      <c r="AL304" s="33">
        <v>8118.723559</v>
      </c>
      <c r="AM304" s="33">
        <v>8118.723559</v>
      </c>
      <c r="AN304" s="33">
        <v>8118.723559</v>
      </c>
      <c r="AO304" s="33">
        <v>8118.723559</v>
      </c>
      <c r="AP304" s="33">
        <v>8118.723559</v>
      </c>
    </row>
    <row r="305" spans="2:42" x14ac:dyDescent="0.25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63</v>
      </c>
      <c r="C306" s="4" t="s">
        <v>37</v>
      </c>
    </row>
    <row r="307" spans="2:42" x14ac:dyDescent="0.25">
      <c r="B307" s="33" t="s">
        <v>63</v>
      </c>
      <c r="C307" s="4" t="s">
        <v>38</v>
      </c>
    </row>
    <row r="308" spans="2:42" x14ac:dyDescent="0.25">
      <c r="B308" s="33" t="s">
        <v>63</v>
      </c>
      <c r="C308" s="4" t="s">
        <v>39</v>
      </c>
    </row>
    <row r="309" spans="2:42" x14ac:dyDescent="0.25">
      <c r="B309" s="33" t="s">
        <v>63</v>
      </c>
      <c r="C309" s="4" t="s">
        <v>40</v>
      </c>
    </row>
    <row r="310" spans="2:42" x14ac:dyDescent="0.25">
      <c r="B310" s="33" t="s">
        <v>63</v>
      </c>
      <c r="C310" s="4" t="s">
        <v>41</v>
      </c>
    </row>
    <row r="311" spans="2:42" x14ac:dyDescent="0.25">
      <c r="B311" s="33" t="s">
        <v>63</v>
      </c>
      <c r="C311" s="4" t="s">
        <v>42</v>
      </c>
    </row>
    <row r="312" spans="2:42" x14ac:dyDescent="0.25">
      <c r="B312" s="33" t="s">
        <v>63</v>
      </c>
      <c r="C312" s="4" t="s">
        <v>43</v>
      </c>
    </row>
    <row r="313" spans="2:42" x14ac:dyDescent="0.25">
      <c r="B313" s="33" t="s">
        <v>63</v>
      </c>
      <c r="C313" s="4" t="s">
        <v>44</v>
      </c>
    </row>
    <row r="314" spans="2:42" x14ac:dyDescent="0.25">
      <c r="B314" s="33" t="s">
        <v>63</v>
      </c>
      <c r="C314" s="4" t="s">
        <v>45</v>
      </c>
    </row>
    <row r="315" spans="2:42" x14ac:dyDescent="0.25">
      <c r="B315" s="33" t="s">
        <v>63</v>
      </c>
      <c r="C315" s="4" t="s">
        <v>46</v>
      </c>
    </row>
    <row r="316" spans="2:42" x14ac:dyDescent="0.25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64</v>
      </c>
      <c r="C317" s="4" t="s">
        <v>36</v>
      </c>
    </row>
    <row r="318" spans="2:42" x14ac:dyDescent="0.25">
      <c r="B318" s="33" t="s">
        <v>64</v>
      </c>
      <c r="C318" s="4" t="s">
        <v>37</v>
      </c>
    </row>
    <row r="319" spans="2:42" x14ac:dyDescent="0.25">
      <c r="B319" s="33" t="s">
        <v>64</v>
      </c>
      <c r="C319" s="4" t="s">
        <v>38</v>
      </c>
    </row>
    <row r="320" spans="2:42" x14ac:dyDescent="0.25">
      <c r="B320" s="33" t="s">
        <v>64</v>
      </c>
      <c r="C320" s="4" t="s">
        <v>39</v>
      </c>
    </row>
    <row r="321" spans="2:42" x14ac:dyDescent="0.25">
      <c r="B321" s="33" t="s">
        <v>64</v>
      </c>
      <c r="C321" s="4" t="s">
        <v>40</v>
      </c>
    </row>
    <row r="322" spans="2:42" x14ac:dyDescent="0.25">
      <c r="B322" s="33" t="s">
        <v>64</v>
      </c>
      <c r="C322" s="4" t="s">
        <v>41</v>
      </c>
    </row>
    <row r="323" spans="2:42" x14ac:dyDescent="0.25">
      <c r="B323" s="33" t="s">
        <v>64</v>
      </c>
      <c r="C323" s="4" t="s">
        <v>42</v>
      </c>
    </row>
    <row r="324" spans="2:42" x14ac:dyDescent="0.25">
      <c r="B324" s="33" t="s">
        <v>64</v>
      </c>
      <c r="C324" s="4" t="s">
        <v>43</v>
      </c>
    </row>
    <row r="325" spans="2:42" x14ac:dyDescent="0.25">
      <c r="B325" s="33" t="s">
        <v>64</v>
      </c>
      <c r="C325" s="4" t="s">
        <v>44</v>
      </c>
    </row>
    <row r="326" spans="2:42" x14ac:dyDescent="0.25">
      <c r="B326" s="33" t="s">
        <v>64</v>
      </c>
      <c r="C326" s="4" t="s">
        <v>45</v>
      </c>
    </row>
    <row r="327" spans="2:42" x14ac:dyDescent="0.25">
      <c r="B327" s="33" t="s">
        <v>64</v>
      </c>
      <c r="C327" s="4" t="s">
        <v>46</v>
      </c>
    </row>
    <row r="328" spans="2:42" x14ac:dyDescent="0.25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65</v>
      </c>
      <c r="C329" s="4" t="s">
        <v>36</v>
      </c>
    </row>
    <row r="330" spans="2:42" x14ac:dyDescent="0.25">
      <c r="B330" s="33" t="s">
        <v>65</v>
      </c>
      <c r="C330" s="4" t="s">
        <v>37</v>
      </c>
    </row>
    <row r="331" spans="2:42" x14ac:dyDescent="0.25">
      <c r="B331" s="33" t="s">
        <v>65</v>
      </c>
      <c r="C331" s="4" t="s">
        <v>38</v>
      </c>
    </row>
    <row r="332" spans="2:42" x14ac:dyDescent="0.25">
      <c r="B332" s="33" t="s">
        <v>65</v>
      </c>
      <c r="C332" s="4" t="s">
        <v>39</v>
      </c>
    </row>
    <row r="333" spans="2:42" x14ac:dyDescent="0.25">
      <c r="B333" s="33" t="s">
        <v>65</v>
      </c>
      <c r="C333" s="4" t="s">
        <v>40</v>
      </c>
    </row>
    <row r="334" spans="2:42" x14ac:dyDescent="0.25">
      <c r="B334" s="33" t="s">
        <v>65</v>
      </c>
      <c r="C334" s="4" t="s">
        <v>41</v>
      </c>
    </row>
    <row r="335" spans="2:42" x14ac:dyDescent="0.25">
      <c r="B335" s="33" t="s">
        <v>65</v>
      </c>
      <c r="C335" s="4" t="s">
        <v>42</v>
      </c>
    </row>
    <row r="336" spans="2:42" x14ac:dyDescent="0.25">
      <c r="B336" s="33" t="s">
        <v>65</v>
      </c>
      <c r="C336" s="4" t="s">
        <v>43</v>
      </c>
    </row>
    <row r="337" spans="2:42" x14ac:dyDescent="0.25">
      <c r="B337" s="33" t="s">
        <v>65</v>
      </c>
      <c r="C337" s="4" t="s">
        <v>44</v>
      </c>
    </row>
    <row r="338" spans="2:42" x14ac:dyDescent="0.25">
      <c r="B338" s="33" t="s">
        <v>65</v>
      </c>
      <c r="C338" s="4" t="s">
        <v>45</v>
      </c>
    </row>
    <row r="339" spans="2:42" x14ac:dyDescent="0.25">
      <c r="B339" s="33" t="s">
        <v>65</v>
      </c>
      <c r="C339" s="4" t="s">
        <v>46</v>
      </c>
    </row>
    <row r="340" spans="2:42" x14ac:dyDescent="0.25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66</v>
      </c>
      <c r="C341" s="33" t="s">
        <v>36</v>
      </c>
    </row>
    <row r="342" spans="2:42" x14ac:dyDescent="0.25">
      <c r="B342" s="33" t="s">
        <v>66</v>
      </c>
      <c r="C342" s="33" t="s">
        <v>37</v>
      </c>
    </row>
    <row r="343" spans="2:42" x14ac:dyDescent="0.25">
      <c r="B343" s="33" t="s">
        <v>66</v>
      </c>
      <c r="C343" s="33" t="s">
        <v>38</v>
      </c>
    </row>
    <row r="344" spans="2:42" x14ac:dyDescent="0.25">
      <c r="B344" s="33" t="s">
        <v>66</v>
      </c>
      <c r="C344" s="33" t="s">
        <v>39</v>
      </c>
    </row>
    <row r="345" spans="2:42" x14ac:dyDescent="0.25">
      <c r="B345" s="33" t="s">
        <v>66</v>
      </c>
      <c r="C345" s="33" t="s">
        <v>40</v>
      </c>
    </row>
    <row r="346" spans="2:42" x14ac:dyDescent="0.25">
      <c r="B346" s="33" t="s">
        <v>66</v>
      </c>
      <c r="C346" s="33" t="s">
        <v>41</v>
      </c>
    </row>
    <row r="347" spans="2:42" x14ac:dyDescent="0.25">
      <c r="B347" s="33" t="s">
        <v>66</v>
      </c>
      <c r="C347" s="33" t="s">
        <v>42</v>
      </c>
    </row>
    <row r="348" spans="2:42" x14ac:dyDescent="0.25">
      <c r="B348" s="33" t="s">
        <v>66</v>
      </c>
      <c r="C348" s="33" t="s">
        <v>43</v>
      </c>
    </row>
    <row r="349" spans="2:42" x14ac:dyDescent="0.25">
      <c r="B349" s="33" t="s">
        <v>66</v>
      </c>
      <c r="C349" s="33" t="s">
        <v>44</v>
      </c>
    </row>
    <row r="350" spans="2:42" x14ac:dyDescent="0.25">
      <c r="B350" s="33" t="s">
        <v>66</v>
      </c>
      <c r="C350" s="33" t="s">
        <v>45</v>
      </c>
    </row>
    <row r="351" spans="2:42" x14ac:dyDescent="0.25">
      <c r="B351" s="33" t="s">
        <v>66</v>
      </c>
      <c r="C351" s="33" t="s">
        <v>46</v>
      </c>
    </row>
    <row r="352" spans="2:42" x14ac:dyDescent="0.25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67</v>
      </c>
      <c r="C353" s="33" t="s">
        <v>36</v>
      </c>
    </row>
    <row r="354" spans="2:42" x14ac:dyDescent="0.25">
      <c r="B354" s="33" t="s">
        <v>67</v>
      </c>
      <c r="C354" s="33" t="s">
        <v>37</v>
      </c>
    </row>
    <row r="355" spans="2:42" x14ac:dyDescent="0.25">
      <c r="B355" s="33" t="s">
        <v>67</v>
      </c>
      <c r="C355" s="33" t="s">
        <v>38</v>
      </c>
    </row>
    <row r="356" spans="2:42" x14ac:dyDescent="0.25">
      <c r="B356" s="33" t="s">
        <v>67</v>
      </c>
      <c r="C356" s="33" t="s">
        <v>39</v>
      </c>
    </row>
    <row r="357" spans="2:42" x14ac:dyDescent="0.25">
      <c r="B357" s="33" t="s">
        <v>67</v>
      </c>
      <c r="C357" s="33" t="s">
        <v>40</v>
      </c>
    </row>
    <row r="358" spans="2:42" x14ac:dyDescent="0.25">
      <c r="B358" s="33" t="s">
        <v>67</v>
      </c>
      <c r="C358" s="33" t="s">
        <v>41</v>
      </c>
    </row>
    <row r="359" spans="2:42" x14ac:dyDescent="0.25">
      <c r="B359" s="33" t="s">
        <v>67</v>
      </c>
      <c r="C359" s="33" t="s">
        <v>42</v>
      </c>
    </row>
    <row r="360" spans="2:42" x14ac:dyDescent="0.25">
      <c r="B360" s="33" t="s">
        <v>67</v>
      </c>
      <c r="C360" s="33" t="s">
        <v>43</v>
      </c>
    </row>
    <row r="361" spans="2:42" x14ac:dyDescent="0.25">
      <c r="B361" s="33" t="s">
        <v>67</v>
      </c>
      <c r="C361" s="33" t="s">
        <v>44</v>
      </c>
    </row>
    <row r="362" spans="2:42" x14ac:dyDescent="0.25">
      <c r="B362" s="33" t="s">
        <v>67</v>
      </c>
      <c r="C362" s="33" t="s">
        <v>45</v>
      </c>
    </row>
    <row r="363" spans="2:42" x14ac:dyDescent="0.25">
      <c r="B363" s="33" t="s">
        <v>67</v>
      </c>
      <c r="C363" s="33" t="s">
        <v>46</v>
      </c>
    </row>
    <row r="364" spans="2:42" x14ac:dyDescent="0.25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27</v>
      </c>
      <c r="C367" s="33" t="s">
        <v>38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145.98258749999999</v>
      </c>
      <c r="K367" s="33">
        <v>153.14846249999999</v>
      </c>
      <c r="L367" s="33">
        <v>145.98258749999999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27</v>
      </c>
      <c r="C368" s="33" t="s">
        <v>39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27</v>
      </c>
      <c r="C369" s="33" t="s">
        <v>40</v>
      </c>
    </row>
    <row r="370" spans="2:42" x14ac:dyDescent="0.25">
      <c r="B370" s="33" t="s">
        <v>27</v>
      </c>
      <c r="C370" s="33" t="s">
        <v>41</v>
      </c>
    </row>
    <row r="371" spans="2:42" x14ac:dyDescent="0.25">
      <c r="B371" s="33" t="s">
        <v>27</v>
      </c>
      <c r="C371" s="33" t="s">
        <v>42</v>
      </c>
    </row>
    <row r="372" spans="2:42" x14ac:dyDescent="0.25">
      <c r="B372" s="33" t="s">
        <v>27</v>
      </c>
      <c r="C372" s="33" t="s">
        <v>43</v>
      </c>
    </row>
    <row r="373" spans="2:42" x14ac:dyDescent="0.25">
      <c r="B373" s="33" t="s">
        <v>27</v>
      </c>
      <c r="C373" s="33" t="s">
        <v>44</v>
      </c>
    </row>
    <row r="374" spans="2:42" x14ac:dyDescent="0.25">
      <c r="B374" s="33" t="s">
        <v>27</v>
      </c>
      <c r="C374" s="33" t="s">
        <v>45</v>
      </c>
    </row>
    <row r="375" spans="2:42" x14ac:dyDescent="0.25">
      <c r="B375" s="33" t="s">
        <v>27</v>
      </c>
      <c r="C375" s="33" t="s">
        <v>46</v>
      </c>
    </row>
    <row r="376" spans="2:42" x14ac:dyDescent="0.25">
      <c r="B376" s="33" t="s">
        <v>27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442.83449669999999</v>
      </c>
      <c r="K376" s="33">
        <v>591.69637169999999</v>
      </c>
      <c r="L376" s="33">
        <v>627.99528239999995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28</v>
      </c>
      <c r="C379" s="33" t="s">
        <v>38</v>
      </c>
    </row>
    <row r="380" spans="2:42" x14ac:dyDescent="0.25">
      <c r="B380" s="33" t="s">
        <v>28</v>
      </c>
      <c r="C380" s="33" t="s">
        <v>39</v>
      </c>
    </row>
    <row r="381" spans="2:42" x14ac:dyDescent="0.25">
      <c r="B381" s="33" t="s">
        <v>28</v>
      </c>
      <c r="C381" s="33" t="s">
        <v>40</v>
      </c>
    </row>
    <row r="382" spans="2:42" x14ac:dyDescent="0.25">
      <c r="B382" s="33" t="s">
        <v>28</v>
      </c>
      <c r="C382" s="33" t="s">
        <v>41</v>
      </c>
    </row>
    <row r="383" spans="2:42" x14ac:dyDescent="0.25">
      <c r="B383" s="33" t="s">
        <v>28</v>
      </c>
      <c r="C383" s="33" t="s">
        <v>42</v>
      </c>
    </row>
    <row r="384" spans="2:42" x14ac:dyDescent="0.25">
      <c r="B384" s="33" t="s">
        <v>28</v>
      </c>
      <c r="C384" s="33" t="s">
        <v>43</v>
      </c>
    </row>
    <row r="385" spans="2:42" x14ac:dyDescent="0.25">
      <c r="B385" s="33" t="s">
        <v>28</v>
      </c>
      <c r="C385" s="33" t="s">
        <v>44</v>
      </c>
    </row>
    <row r="386" spans="2:42" x14ac:dyDescent="0.25">
      <c r="B386" s="33" t="s">
        <v>28</v>
      </c>
      <c r="C386" s="33" t="s">
        <v>45</v>
      </c>
    </row>
    <row r="387" spans="2:42" x14ac:dyDescent="0.25">
      <c r="B387" s="33" t="s">
        <v>28</v>
      </c>
      <c r="C387" s="33" t="s">
        <v>46</v>
      </c>
    </row>
    <row r="388" spans="2:42" x14ac:dyDescent="0.25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29</v>
      </c>
      <c r="C389" s="33" t="s">
        <v>36</v>
      </c>
    </row>
    <row r="390" spans="2:42" x14ac:dyDescent="0.25">
      <c r="B390" s="33" t="s">
        <v>29</v>
      </c>
      <c r="C390" s="33" t="s">
        <v>37</v>
      </c>
    </row>
    <row r="391" spans="2:42" x14ac:dyDescent="0.25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29</v>
      </c>
      <c r="C393" s="33" t="s">
        <v>40</v>
      </c>
    </row>
    <row r="394" spans="2:42" x14ac:dyDescent="0.25">
      <c r="B394" s="33" t="s">
        <v>29</v>
      </c>
      <c r="C394" s="33" t="s">
        <v>41</v>
      </c>
    </row>
    <row r="395" spans="2:42" x14ac:dyDescent="0.25">
      <c r="B395" s="33" t="s">
        <v>29</v>
      </c>
      <c r="C395" s="33" t="s">
        <v>42</v>
      </c>
    </row>
    <row r="396" spans="2:42" x14ac:dyDescent="0.25">
      <c r="B396" s="33" t="s">
        <v>29</v>
      </c>
      <c r="C396" s="33" t="s">
        <v>43</v>
      </c>
    </row>
    <row r="397" spans="2:42" x14ac:dyDescent="0.25">
      <c r="B397" s="33" t="s">
        <v>29</v>
      </c>
      <c r="C397" s="33" t="s">
        <v>44</v>
      </c>
    </row>
    <row r="398" spans="2:42" x14ac:dyDescent="0.25">
      <c r="B398" s="33" t="s">
        <v>29</v>
      </c>
      <c r="C398" s="33" t="s">
        <v>45</v>
      </c>
    </row>
    <row r="399" spans="2:42" x14ac:dyDescent="0.25">
      <c r="B399" s="33" t="s">
        <v>29</v>
      </c>
      <c r="C399" s="33" t="s">
        <v>46</v>
      </c>
    </row>
    <row r="400" spans="2:42" x14ac:dyDescent="0.25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30</v>
      </c>
      <c r="C401" s="33" t="s">
        <v>36</v>
      </c>
    </row>
    <row r="402" spans="2:42" x14ac:dyDescent="0.25">
      <c r="B402" s="33" t="s">
        <v>30</v>
      </c>
      <c r="C402" s="33" t="s">
        <v>37</v>
      </c>
    </row>
    <row r="403" spans="2:42" x14ac:dyDescent="0.25">
      <c r="B403" s="33" t="s">
        <v>30</v>
      </c>
      <c r="C403" s="33" t="s">
        <v>38</v>
      </c>
    </row>
    <row r="404" spans="2:42" x14ac:dyDescent="0.25">
      <c r="B404" s="33" t="s">
        <v>30</v>
      </c>
      <c r="C404" s="33" t="s">
        <v>39</v>
      </c>
    </row>
    <row r="405" spans="2:42" x14ac:dyDescent="0.25">
      <c r="B405" s="33" t="s">
        <v>30</v>
      </c>
      <c r="C405" s="33" t="s">
        <v>40</v>
      </c>
    </row>
    <row r="406" spans="2:42" x14ac:dyDescent="0.25">
      <c r="B406" s="33" t="s">
        <v>30</v>
      </c>
      <c r="C406" s="33" t="s">
        <v>41</v>
      </c>
    </row>
    <row r="407" spans="2:42" x14ac:dyDescent="0.25">
      <c r="B407" s="33" t="s">
        <v>30</v>
      </c>
      <c r="C407" s="33" t="s">
        <v>42</v>
      </c>
    </row>
    <row r="408" spans="2:42" x14ac:dyDescent="0.25">
      <c r="B408" s="33" t="s">
        <v>30</v>
      </c>
      <c r="C408" s="33" t="s">
        <v>43</v>
      </c>
    </row>
    <row r="409" spans="2:42" x14ac:dyDescent="0.25">
      <c r="B409" s="33" t="s">
        <v>30</v>
      </c>
      <c r="C409" s="33" t="s">
        <v>44</v>
      </c>
    </row>
    <row r="410" spans="2:42" x14ac:dyDescent="0.25">
      <c r="B410" s="33" t="s">
        <v>30</v>
      </c>
      <c r="C410" s="33" t="s">
        <v>45</v>
      </c>
    </row>
    <row r="411" spans="2:42" x14ac:dyDescent="0.25">
      <c r="B411" s="33" t="s">
        <v>30</v>
      </c>
      <c r="C411" s="33" t="s">
        <v>46</v>
      </c>
    </row>
    <row r="412" spans="2:42" x14ac:dyDescent="0.25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31</v>
      </c>
      <c r="C413" s="33" t="s">
        <v>36</v>
      </c>
    </row>
    <row r="414" spans="2:42" x14ac:dyDescent="0.25">
      <c r="B414" s="33" t="s">
        <v>31</v>
      </c>
      <c r="C414" s="33" t="s">
        <v>37</v>
      </c>
    </row>
    <row r="415" spans="2:42" x14ac:dyDescent="0.25">
      <c r="B415" s="33" t="s">
        <v>31</v>
      </c>
      <c r="C415" s="33" t="s">
        <v>38</v>
      </c>
      <c r="N415" s="33">
        <v>1251.4796719999999</v>
      </c>
      <c r="O415" s="33">
        <v>4017.4302819999998</v>
      </c>
      <c r="P415" s="33">
        <v>6179.0813969999999</v>
      </c>
      <c r="Q415" s="33">
        <v>10131.150750000001</v>
      </c>
      <c r="R415" s="33">
        <v>10928.997670000001</v>
      </c>
      <c r="S415" s="33">
        <v>12372.87651</v>
      </c>
      <c r="T415" s="33">
        <v>13611.958689999999</v>
      </c>
      <c r="U415" s="33">
        <v>16505.39932</v>
      </c>
      <c r="V415" s="33">
        <v>16505.39932</v>
      </c>
      <c r="W415" s="33">
        <v>16505.39932</v>
      </c>
      <c r="X415" s="33">
        <v>16505.39932</v>
      </c>
      <c r="Y415" s="33">
        <v>16505.39932</v>
      </c>
      <c r="Z415" s="33">
        <v>16505.39932</v>
      </c>
      <c r="AA415" s="33">
        <v>16505.39932</v>
      </c>
      <c r="AB415" s="33">
        <v>16505.39932</v>
      </c>
      <c r="AC415" s="33">
        <v>16505.39932</v>
      </c>
      <c r="AD415" s="33">
        <v>16505.39932</v>
      </c>
      <c r="AE415" s="33">
        <v>16505.39932</v>
      </c>
      <c r="AF415" s="33">
        <v>16505.39932</v>
      </c>
      <c r="AG415" s="33">
        <v>16505.39932</v>
      </c>
      <c r="AH415" s="33">
        <v>16505.39932</v>
      </c>
      <c r="AI415" s="33">
        <v>16505.39932</v>
      </c>
      <c r="AJ415" s="33">
        <v>16505.39932</v>
      </c>
      <c r="AK415" s="33">
        <v>16505.39932</v>
      </c>
      <c r="AL415" s="33">
        <v>16505.39932</v>
      </c>
      <c r="AM415" s="33">
        <v>16505.39932</v>
      </c>
      <c r="AN415" s="33">
        <v>16505.39932</v>
      </c>
      <c r="AO415" s="33">
        <v>16505.39932</v>
      </c>
      <c r="AP415" s="33">
        <v>16505.39932</v>
      </c>
    </row>
    <row r="416" spans="2:42" x14ac:dyDescent="0.25">
      <c r="B416" s="33" t="s">
        <v>31</v>
      </c>
      <c r="C416" s="33" t="s">
        <v>39</v>
      </c>
    </row>
    <row r="417" spans="2:42" x14ac:dyDescent="0.25">
      <c r="B417" s="33" t="s">
        <v>31</v>
      </c>
      <c r="C417" s="33" t="s">
        <v>40</v>
      </c>
    </row>
    <row r="418" spans="2:42" x14ac:dyDescent="0.25">
      <c r="B418" s="33" t="s">
        <v>31</v>
      </c>
      <c r="C418" s="33" t="s">
        <v>41</v>
      </c>
    </row>
    <row r="419" spans="2:42" x14ac:dyDescent="0.25">
      <c r="B419" s="33" t="s">
        <v>31</v>
      </c>
      <c r="C419" s="33" t="s">
        <v>42</v>
      </c>
    </row>
    <row r="420" spans="2:42" x14ac:dyDescent="0.25">
      <c r="B420" s="33" t="s">
        <v>31</v>
      </c>
      <c r="C420" s="33" t="s">
        <v>43</v>
      </c>
    </row>
    <row r="421" spans="2:42" x14ac:dyDescent="0.25">
      <c r="B421" s="33" t="s">
        <v>31</v>
      </c>
      <c r="C421" s="33" t="s">
        <v>44</v>
      </c>
    </row>
    <row r="422" spans="2:42" x14ac:dyDescent="0.25">
      <c r="B422" s="33" t="s">
        <v>31</v>
      </c>
      <c r="C422" s="33" t="s">
        <v>45</v>
      </c>
    </row>
    <row r="423" spans="2:42" x14ac:dyDescent="0.25">
      <c r="B423" s="33" t="s">
        <v>31</v>
      </c>
      <c r="C423" s="33" t="s">
        <v>46</v>
      </c>
    </row>
    <row r="424" spans="2:42" x14ac:dyDescent="0.25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1251.4796719999999</v>
      </c>
      <c r="O424" s="33">
        <v>4017.4302819999998</v>
      </c>
      <c r="P424" s="33">
        <v>6179.0813969999999</v>
      </c>
      <c r="Q424" s="33">
        <v>10131.150750000001</v>
      </c>
      <c r="R424" s="33">
        <v>10928.997670000001</v>
      </c>
      <c r="S424" s="33">
        <v>12372.87651</v>
      </c>
      <c r="T424" s="33">
        <v>13611.958689999999</v>
      </c>
      <c r="U424" s="33">
        <v>16505.39932</v>
      </c>
      <c r="V424" s="33">
        <v>16505.39932</v>
      </c>
      <c r="W424" s="33">
        <v>16505.39932</v>
      </c>
      <c r="X424" s="33">
        <v>16505.39932</v>
      </c>
      <c r="Y424" s="33">
        <v>16505.39932</v>
      </c>
      <c r="Z424" s="33">
        <v>16505.39932</v>
      </c>
      <c r="AA424" s="33">
        <v>16505.39932</v>
      </c>
      <c r="AB424" s="33">
        <v>16505.39932</v>
      </c>
      <c r="AC424" s="33">
        <v>16505.39932</v>
      </c>
      <c r="AD424" s="33">
        <v>16505.39932</v>
      </c>
      <c r="AE424" s="33">
        <v>16505.39932</v>
      </c>
      <c r="AF424" s="33">
        <v>16505.39932</v>
      </c>
      <c r="AG424" s="33">
        <v>16505.39932</v>
      </c>
      <c r="AH424" s="33">
        <v>16505.39932</v>
      </c>
      <c r="AI424" s="33">
        <v>16505.39932</v>
      </c>
      <c r="AJ424" s="33">
        <v>16505.39932</v>
      </c>
      <c r="AK424" s="33">
        <v>16505.39932</v>
      </c>
      <c r="AL424" s="33">
        <v>16505.39932</v>
      </c>
      <c r="AM424" s="33">
        <v>16505.39932</v>
      </c>
      <c r="AN424" s="33">
        <v>16505.39932</v>
      </c>
      <c r="AO424" s="33">
        <v>16505.39932</v>
      </c>
      <c r="AP424" s="33">
        <v>16505.39932</v>
      </c>
    </row>
    <row r="425" spans="2:42" x14ac:dyDescent="0.25">
      <c r="B425" s="33" t="s">
        <v>32</v>
      </c>
      <c r="C425" s="33" t="s">
        <v>36</v>
      </c>
    </row>
    <row r="426" spans="2:42" x14ac:dyDescent="0.25">
      <c r="B426" s="33" t="s">
        <v>32</v>
      </c>
      <c r="C426" s="33" t="s">
        <v>37</v>
      </c>
      <c r="AD426" s="33">
        <v>395.29382470000002</v>
      </c>
      <c r="AE426" s="33">
        <v>2726.264878</v>
      </c>
      <c r="AF426" s="33">
        <v>2726.264878</v>
      </c>
      <c r="AG426" s="33">
        <v>2726.264878</v>
      </c>
      <c r="AH426" s="33">
        <v>2726.264878</v>
      </c>
      <c r="AI426" s="33">
        <v>2726.264878</v>
      </c>
      <c r="AJ426" s="33">
        <v>2726.264878</v>
      </c>
      <c r="AK426" s="33">
        <v>2726.264878</v>
      </c>
      <c r="AL426" s="33">
        <v>2726.264878</v>
      </c>
      <c r="AM426" s="33">
        <v>2726.264878</v>
      </c>
      <c r="AN426" s="33">
        <v>2726.264878</v>
      </c>
      <c r="AO426" s="33">
        <v>2726.264878</v>
      </c>
      <c r="AP426" s="33">
        <v>2726.264878</v>
      </c>
    </row>
    <row r="427" spans="2:42" x14ac:dyDescent="0.25">
      <c r="B427" s="33" t="s">
        <v>32</v>
      </c>
      <c r="C427" s="33" t="s">
        <v>38</v>
      </c>
    </row>
    <row r="428" spans="2:42" x14ac:dyDescent="0.25">
      <c r="B428" s="33" t="s">
        <v>32</v>
      </c>
      <c r="C428" s="33" t="s">
        <v>39</v>
      </c>
    </row>
    <row r="429" spans="2:42" x14ac:dyDescent="0.25">
      <c r="B429" s="33" t="s">
        <v>32</v>
      </c>
      <c r="C429" s="33" t="s">
        <v>40</v>
      </c>
    </row>
    <row r="430" spans="2:42" x14ac:dyDescent="0.25">
      <c r="B430" s="33" t="s">
        <v>32</v>
      </c>
      <c r="C430" s="33" t="s">
        <v>41</v>
      </c>
    </row>
    <row r="431" spans="2:42" x14ac:dyDescent="0.25">
      <c r="B431" s="33" t="s">
        <v>32</v>
      </c>
      <c r="C431" s="33" t="s">
        <v>42</v>
      </c>
    </row>
    <row r="432" spans="2:42" x14ac:dyDescent="0.25">
      <c r="B432" s="33" t="s">
        <v>32</v>
      </c>
      <c r="C432" s="33" t="s">
        <v>43</v>
      </c>
    </row>
    <row r="433" spans="2:42" x14ac:dyDescent="0.25">
      <c r="B433" s="33" t="s">
        <v>32</v>
      </c>
      <c r="C433" s="33" t="s">
        <v>44</v>
      </c>
    </row>
    <row r="434" spans="2:42" x14ac:dyDescent="0.25">
      <c r="B434" s="33" t="s">
        <v>32</v>
      </c>
      <c r="C434" s="33" t="s">
        <v>45</v>
      </c>
    </row>
    <row r="435" spans="2:42" x14ac:dyDescent="0.25">
      <c r="B435" s="33" t="s">
        <v>32</v>
      </c>
      <c r="C435" s="33" t="s">
        <v>46</v>
      </c>
    </row>
    <row r="436" spans="2:42" x14ac:dyDescent="0.25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395.29382470000002</v>
      </c>
      <c r="AE436" s="33">
        <v>2726.264878</v>
      </c>
      <c r="AF436" s="33">
        <v>2726.264878</v>
      </c>
      <c r="AG436" s="33">
        <v>2726.264878</v>
      </c>
      <c r="AH436" s="33">
        <v>2726.264878</v>
      </c>
      <c r="AI436" s="33">
        <v>2726.264878</v>
      </c>
      <c r="AJ436" s="33">
        <v>2726.264878</v>
      </c>
      <c r="AK436" s="33">
        <v>2726.264878</v>
      </c>
      <c r="AL436" s="33">
        <v>2726.264878</v>
      </c>
      <c r="AM436" s="33">
        <v>2726.264878</v>
      </c>
      <c r="AN436" s="33">
        <v>2726.264878</v>
      </c>
      <c r="AO436" s="33">
        <v>2726.264878</v>
      </c>
      <c r="AP436" s="33">
        <v>2726.264878</v>
      </c>
    </row>
    <row r="437" spans="2:42" x14ac:dyDescent="0.25">
      <c r="B437" s="33" t="s">
        <v>33</v>
      </c>
      <c r="C437" s="33" t="s">
        <v>36</v>
      </c>
    </row>
    <row r="438" spans="2:42" x14ac:dyDescent="0.25">
      <c r="B438" s="33" t="s">
        <v>33</v>
      </c>
      <c r="C438" s="33" t="s">
        <v>37</v>
      </c>
    </row>
    <row r="439" spans="2:42" x14ac:dyDescent="0.25">
      <c r="B439" s="33" t="s">
        <v>33</v>
      </c>
      <c r="C439" s="33" t="s">
        <v>38</v>
      </c>
      <c r="V439" s="33">
        <v>2113.7061979999999</v>
      </c>
      <c r="W439" s="33">
        <v>3528.0282179999999</v>
      </c>
      <c r="X439" s="33">
        <v>5846.9642899999999</v>
      </c>
      <c r="Y439" s="33">
        <v>8310.4628279999997</v>
      </c>
      <c r="Z439" s="33">
        <v>11245.464180000001</v>
      </c>
      <c r="AA439" s="33">
        <v>13638.558230000001</v>
      </c>
      <c r="AB439" s="33">
        <v>16585.131590000001</v>
      </c>
      <c r="AC439" s="33">
        <v>21530.020420000001</v>
      </c>
      <c r="AD439" s="33">
        <v>24873.316050000001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33</v>
      </c>
      <c r="C440" s="33" t="s">
        <v>39</v>
      </c>
    </row>
    <row r="441" spans="2:42" x14ac:dyDescent="0.25">
      <c r="B441" s="33" t="s">
        <v>33</v>
      </c>
      <c r="C441" s="33" t="s">
        <v>40</v>
      </c>
    </row>
    <row r="442" spans="2:42" x14ac:dyDescent="0.25">
      <c r="B442" s="33" t="s">
        <v>33</v>
      </c>
      <c r="C442" s="33" t="s">
        <v>41</v>
      </c>
    </row>
    <row r="443" spans="2:42" x14ac:dyDescent="0.25">
      <c r="B443" s="33" t="s">
        <v>33</v>
      </c>
      <c r="C443" s="33" t="s">
        <v>42</v>
      </c>
    </row>
    <row r="444" spans="2:42" x14ac:dyDescent="0.25">
      <c r="B444" s="33" t="s">
        <v>33</v>
      </c>
      <c r="C444" s="33" t="s">
        <v>43</v>
      </c>
    </row>
    <row r="445" spans="2:42" x14ac:dyDescent="0.25">
      <c r="B445" s="33" t="s">
        <v>33</v>
      </c>
      <c r="C445" s="33" t="s">
        <v>44</v>
      </c>
    </row>
    <row r="446" spans="2:42" x14ac:dyDescent="0.25">
      <c r="B446" s="33" t="s">
        <v>33</v>
      </c>
      <c r="C446" s="33" t="s">
        <v>45</v>
      </c>
    </row>
    <row r="447" spans="2:42" x14ac:dyDescent="0.25">
      <c r="B447" s="33" t="s">
        <v>33</v>
      </c>
      <c r="C447" s="33" t="s">
        <v>46</v>
      </c>
    </row>
    <row r="448" spans="2:42" x14ac:dyDescent="0.25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2113.7061979999999</v>
      </c>
      <c r="W448" s="33">
        <v>3528.0282179999999</v>
      </c>
      <c r="X448" s="33">
        <v>5846.9642899999999</v>
      </c>
      <c r="Y448" s="33">
        <v>8310.4628279999997</v>
      </c>
      <c r="Z448" s="33">
        <v>11245.464180000001</v>
      </c>
      <c r="AA448" s="33">
        <v>13638.558230000001</v>
      </c>
      <c r="AB448" s="33">
        <v>16585.131590000001</v>
      </c>
      <c r="AC448" s="33">
        <v>21530.020420000001</v>
      </c>
      <c r="AD448" s="33">
        <v>24873.316050000001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34</v>
      </c>
      <c r="C449" s="33" t="s">
        <v>36</v>
      </c>
    </row>
    <row r="450" spans="2:42" x14ac:dyDescent="0.25">
      <c r="B450" s="33" t="s">
        <v>34</v>
      </c>
      <c r="C450" s="33" t="s">
        <v>37</v>
      </c>
    </row>
    <row r="451" spans="2:42" x14ac:dyDescent="0.25">
      <c r="B451" s="33" t="s">
        <v>34</v>
      </c>
      <c r="C451" s="33" t="s">
        <v>38</v>
      </c>
    </row>
    <row r="452" spans="2:42" x14ac:dyDescent="0.25">
      <c r="B452" s="33" t="s">
        <v>34</v>
      </c>
      <c r="C452" s="33" t="s">
        <v>39</v>
      </c>
    </row>
    <row r="453" spans="2:42" x14ac:dyDescent="0.25">
      <c r="B453" s="33" t="s">
        <v>34</v>
      </c>
      <c r="C453" s="33" t="s">
        <v>40</v>
      </c>
    </row>
    <row r="454" spans="2:42" x14ac:dyDescent="0.25">
      <c r="B454" s="33" t="s">
        <v>34</v>
      </c>
      <c r="C454" s="33" t="s">
        <v>41</v>
      </c>
    </row>
    <row r="455" spans="2:42" x14ac:dyDescent="0.25">
      <c r="B455" s="33" t="s">
        <v>34</v>
      </c>
      <c r="C455" s="33" t="s">
        <v>42</v>
      </c>
    </row>
    <row r="456" spans="2:42" x14ac:dyDescent="0.25">
      <c r="B456" s="33" t="s">
        <v>34</v>
      </c>
      <c r="C456" s="33" t="s">
        <v>43</v>
      </c>
    </row>
    <row r="457" spans="2:42" x14ac:dyDescent="0.25">
      <c r="B457" s="33" t="s">
        <v>34</v>
      </c>
      <c r="C457" s="33" t="s">
        <v>44</v>
      </c>
    </row>
    <row r="458" spans="2:42" x14ac:dyDescent="0.25">
      <c r="B458" s="33" t="s">
        <v>34</v>
      </c>
      <c r="C458" s="33" t="s">
        <v>45</v>
      </c>
    </row>
    <row r="459" spans="2:42" x14ac:dyDescent="0.25">
      <c r="B459" s="33" t="s">
        <v>34</v>
      </c>
      <c r="C459" s="33" t="s">
        <v>46</v>
      </c>
    </row>
    <row r="460" spans="2:42" x14ac:dyDescent="0.25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35</v>
      </c>
      <c r="C461" s="33" t="s">
        <v>36</v>
      </c>
    </row>
    <row r="462" spans="2:42" x14ac:dyDescent="0.25">
      <c r="B462" s="33" t="s">
        <v>35</v>
      </c>
      <c r="C462" s="33" t="s">
        <v>37</v>
      </c>
    </row>
    <row r="463" spans="2:42" x14ac:dyDescent="0.25">
      <c r="B463" s="33" t="s">
        <v>35</v>
      </c>
      <c r="C463" s="33" t="s">
        <v>38</v>
      </c>
      <c r="AF463" s="33">
        <v>5353.8831280000004</v>
      </c>
      <c r="AG463" s="33">
        <v>6534.2781459999997</v>
      </c>
      <c r="AH463" s="33">
        <v>7612.5353850000001</v>
      </c>
      <c r="AI463" s="33">
        <v>9723.8544959999999</v>
      </c>
      <c r="AJ463" s="33">
        <v>11704.72788</v>
      </c>
      <c r="AK463" s="33">
        <v>14260.84606</v>
      </c>
      <c r="AL463" s="33">
        <v>16722.76023</v>
      </c>
      <c r="AM463" s="33">
        <v>18945.479749999999</v>
      </c>
      <c r="AN463" s="33">
        <v>21363.766009999999</v>
      </c>
      <c r="AO463" s="33">
        <v>23696.985369999999</v>
      </c>
      <c r="AP463" s="33">
        <v>24214.03368</v>
      </c>
    </row>
    <row r="464" spans="2:42" x14ac:dyDescent="0.25">
      <c r="B464" s="33" t="s">
        <v>35</v>
      </c>
      <c r="C464" s="33" t="s">
        <v>39</v>
      </c>
    </row>
    <row r="465" spans="2:42" x14ac:dyDescent="0.25">
      <c r="B465" s="33" t="s">
        <v>35</v>
      </c>
      <c r="C465" s="33" t="s">
        <v>40</v>
      </c>
    </row>
    <row r="466" spans="2:42" x14ac:dyDescent="0.25">
      <c r="B466" s="33" t="s">
        <v>35</v>
      </c>
      <c r="C466" s="33" t="s">
        <v>41</v>
      </c>
    </row>
    <row r="467" spans="2:42" x14ac:dyDescent="0.25">
      <c r="B467" s="33" t="s">
        <v>35</v>
      </c>
      <c r="C467" s="33" t="s">
        <v>42</v>
      </c>
    </row>
    <row r="468" spans="2:42" x14ac:dyDescent="0.25">
      <c r="B468" s="33" t="s">
        <v>35</v>
      </c>
      <c r="C468" s="33" t="s">
        <v>43</v>
      </c>
    </row>
    <row r="469" spans="2:42" x14ac:dyDescent="0.25">
      <c r="B469" s="33" t="s">
        <v>35</v>
      </c>
      <c r="C469" s="33" t="s">
        <v>44</v>
      </c>
    </row>
    <row r="470" spans="2:42" x14ac:dyDescent="0.25">
      <c r="B470" s="33" t="s">
        <v>35</v>
      </c>
      <c r="C470" s="33" t="s">
        <v>45</v>
      </c>
    </row>
    <row r="471" spans="2:42" x14ac:dyDescent="0.25">
      <c r="B471" s="33" t="s">
        <v>35</v>
      </c>
      <c r="C471" s="33" t="s">
        <v>46</v>
      </c>
    </row>
    <row r="472" spans="2:42" x14ac:dyDescent="0.25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5353.8831280000004</v>
      </c>
      <c r="AG472" s="33">
        <v>6534.2781459999997</v>
      </c>
      <c r="AH472" s="33">
        <v>7612.5353850000001</v>
      </c>
      <c r="AI472" s="33">
        <v>9723.8544959999999</v>
      </c>
      <c r="AJ472" s="33">
        <v>11704.72788</v>
      </c>
      <c r="AK472" s="33">
        <v>14260.84606</v>
      </c>
      <c r="AL472" s="33">
        <v>16722.76023</v>
      </c>
      <c r="AM472" s="33">
        <v>18945.479749999999</v>
      </c>
      <c r="AN472" s="33">
        <v>21363.766009999999</v>
      </c>
      <c r="AO472" s="33">
        <v>23696.985369999999</v>
      </c>
      <c r="AP472" s="33">
        <v>24214.03368</v>
      </c>
    </row>
    <row r="473" spans="2:42" x14ac:dyDescent="0.25">
      <c r="B473" s="33" t="s">
        <v>228</v>
      </c>
      <c r="C473" s="33" t="s">
        <v>36</v>
      </c>
    </row>
    <row r="474" spans="2:42" x14ac:dyDescent="0.25">
      <c r="B474" s="33" t="s">
        <v>228</v>
      </c>
      <c r="C474" s="33" t="s">
        <v>37</v>
      </c>
    </row>
    <row r="475" spans="2:42" x14ac:dyDescent="0.25">
      <c r="B475" s="33" t="s">
        <v>228</v>
      </c>
      <c r="C475" s="33" t="s">
        <v>38</v>
      </c>
    </row>
    <row r="476" spans="2:42" x14ac:dyDescent="0.25">
      <c r="B476" s="33" t="s">
        <v>228</v>
      </c>
      <c r="C476" s="33" t="s">
        <v>39</v>
      </c>
    </row>
    <row r="477" spans="2:42" x14ac:dyDescent="0.25">
      <c r="B477" s="33" t="s">
        <v>228</v>
      </c>
      <c r="C477" s="33" t="s">
        <v>40</v>
      </c>
    </row>
    <row r="478" spans="2:42" x14ac:dyDescent="0.25">
      <c r="B478" s="33" t="s">
        <v>228</v>
      </c>
      <c r="C478" s="33" t="s">
        <v>41</v>
      </c>
    </row>
    <row r="479" spans="2:42" x14ac:dyDescent="0.25">
      <c r="B479" s="33" t="s">
        <v>228</v>
      </c>
      <c r="C479" s="33" t="s">
        <v>42</v>
      </c>
    </row>
    <row r="480" spans="2:42" x14ac:dyDescent="0.25">
      <c r="B480" s="33" t="s">
        <v>228</v>
      </c>
      <c r="C480" s="33" t="s">
        <v>43</v>
      </c>
    </row>
    <row r="481" spans="2:42" x14ac:dyDescent="0.25">
      <c r="B481" s="33" t="s">
        <v>228</v>
      </c>
      <c r="C481" s="33" t="s">
        <v>44</v>
      </c>
    </row>
    <row r="482" spans="2:42" x14ac:dyDescent="0.25">
      <c r="B482" s="33" t="s">
        <v>228</v>
      </c>
      <c r="C482" s="33" t="s">
        <v>45</v>
      </c>
    </row>
    <row r="483" spans="2:42" x14ac:dyDescent="0.25">
      <c r="B483" s="33" t="s">
        <v>228</v>
      </c>
      <c r="C483" s="33" t="s">
        <v>46</v>
      </c>
    </row>
    <row r="484" spans="2:42" x14ac:dyDescent="0.25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229</v>
      </c>
      <c r="C485" s="33" t="s">
        <v>36</v>
      </c>
    </row>
    <row r="486" spans="2:42" x14ac:dyDescent="0.25">
      <c r="B486" s="33" t="s">
        <v>229</v>
      </c>
      <c r="C486" s="33" t="s">
        <v>37</v>
      </c>
    </row>
    <row r="487" spans="2:42" x14ac:dyDescent="0.25">
      <c r="B487" s="33" t="s">
        <v>229</v>
      </c>
      <c r="C487" s="33" t="s">
        <v>38</v>
      </c>
    </row>
    <row r="488" spans="2:42" x14ac:dyDescent="0.25">
      <c r="B488" s="33" t="s">
        <v>229</v>
      </c>
      <c r="C488" s="33" t="s">
        <v>39</v>
      </c>
    </row>
    <row r="489" spans="2:42" x14ac:dyDescent="0.25">
      <c r="B489" s="33" t="s">
        <v>229</v>
      </c>
      <c r="C489" s="33" t="s">
        <v>40</v>
      </c>
    </row>
    <row r="490" spans="2:42" x14ac:dyDescent="0.25">
      <c r="B490" s="33" t="s">
        <v>229</v>
      </c>
      <c r="C490" s="33" t="s">
        <v>41</v>
      </c>
    </row>
    <row r="491" spans="2:42" x14ac:dyDescent="0.25">
      <c r="B491" s="33" t="s">
        <v>229</v>
      </c>
      <c r="C491" s="33" t="s">
        <v>42</v>
      </c>
    </row>
    <row r="492" spans="2:42" x14ac:dyDescent="0.25">
      <c r="B492" s="33" t="s">
        <v>229</v>
      </c>
      <c r="C492" s="33" t="s">
        <v>43</v>
      </c>
    </row>
    <row r="493" spans="2:42" x14ac:dyDescent="0.25">
      <c r="B493" s="33" t="s">
        <v>229</v>
      </c>
      <c r="C493" s="33" t="s">
        <v>44</v>
      </c>
    </row>
    <row r="494" spans="2:42" x14ac:dyDescent="0.25">
      <c r="B494" s="33" t="s">
        <v>229</v>
      </c>
      <c r="C494" s="33" t="s">
        <v>45</v>
      </c>
    </row>
    <row r="495" spans="2:42" x14ac:dyDescent="0.25">
      <c r="B495" s="33" t="s">
        <v>229</v>
      </c>
      <c r="C495" s="33" t="s">
        <v>46</v>
      </c>
    </row>
    <row r="496" spans="2:42" x14ac:dyDescent="0.25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230</v>
      </c>
      <c r="C497" s="33" t="s">
        <v>36</v>
      </c>
    </row>
    <row r="498" spans="2:42" x14ac:dyDescent="0.25">
      <c r="B498" s="33" t="s">
        <v>230</v>
      </c>
      <c r="C498" s="33" t="s">
        <v>37</v>
      </c>
    </row>
    <row r="499" spans="2:42" x14ac:dyDescent="0.25">
      <c r="B499" s="33" t="s">
        <v>230</v>
      </c>
      <c r="C499" s="33" t="s">
        <v>38</v>
      </c>
    </row>
    <row r="500" spans="2:42" x14ac:dyDescent="0.25">
      <c r="B500" s="33" t="s">
        <v>230</v>
      </c>
      <c r="C500" s="33" t="s">
        <v>39</v>
      </c>
    </row>
    <row r="501" spans="2:42" x14ac:dyDescent="0.25">
      <c r="B501" s="33" t="s">
        <v>230</v>
      </c>
      <c r="C501" s="33" t="s">
        <v>40</v>
      </c>
    </row>
    <row r="502" spans="2:42" x14ac:dyDescent="0.25">
      <c r="B502" s="33" t="s">
        <v>230</v>
      </c>
      <c r="C502" s="33" t="s">
        <v>41</v>
      </c>
    </row>
    <row r="503" spans="2:42" x14ac:dyDescent="0.25">
      <c r="B503" s="33" t="s">
        <v>230</v>
      </c>
      <c r="C503" s="33" t="s">
        <v>42</v>
      </c>
    </row>
    <row r="504" spans="2:42" x14ac:dyDescent="0.25">
      <c r="B504" s="33" t="s">
        <v>230</v>
      </c>
      <c r="C504" s="33" t="s">
        <v>43</v>
      </c>
    </row>
    <row r="505" spans="2:42" x14ac:dyDescent="0.25">
      <c r="B505" s="33" t="s">
        <v>230</v>
      </c>
      <c r="C505" s="33" t="s">
        <v>44</v>
      </c>
    </row>
    <row r="506" spans="2:42" x14ac:dyDescent="0.25">
      <c r="B506" s="33" t="s">
        <v>230</v>
      </c>
      <c r="C506" s="33" t="s">
        <v>45</v>
      </c>
    </row>
    <row r="507" spans="2:42" x14ac:dyDescent="0.25">
      <c r="B507" s="33" t="s">
        <v>230</v>
      </c>
      <c r="C507" s="33" t="s">
        <v>46</v>
      </c>
    </row>
    <row r="508" spans="2:42" x14ac:dyDescent="0.25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231</v>
      </c>
      <c r="C509" s="33" t="s">
        <v>36</v>
      </c>
    </row>
    <row r="510" spans="2:42" x14ac:dyDescent="0.25">
      <c r="B510" s="33" t="s">
        <v>231</v>
      </c>
      <c r="C510" s="33" t="s">
        <v>37</v>
      </c>
    </row>
    <row r="511" spans="2:42" x14ac:dyDescent="0.25">
      <c r="B511" s="33" t="s">
        <v>231</v>
      </c>
      <c r="C511" s="33" t="s">
        <v>38</v>
      </c>
    </row>
    <row r="512" spans="2:42" x14ac:dyDescent="0.25">
      <c r="B512" s="33" t="s">
        <v>231</v>
      </c>
      <c r="C512" s="33" t="s">
        <v>39</v>
      </c>
    </row>
    <row r="513" spans="2:42" x14ac:dyDescent="0.25">
      <c r="B513" s="33" t="s">
        <v>231</v>
      </c>
      <c r="C513" s="33" t="s">
        <v>40</v>
      </c>
    </row>
    <row r="514" spans="2:42" x14ac:dyDescent="0.25">
      <c r="B514" s="33" t="s">
        <v>231</v>
      </c>
      <c r="C514" s="33" t="s">
        <v>41</v>
      </c>
    </row>
    <row r="515" spans="2:42" x14ac:dyDescent="0.25">
      <c r="B515" s="33" t="s">
        <v>231</v>
      </c>
      <c r="C515" s="33" t="s">
        <v>42</v>
      </c>
    </row>
    <row r="516" spans="2:42" x14ac:dyDescent="0.25">
      <c r="B516" s="33" t="s">
        <v>231</v>
      </c>
      <c r="C516" s="33" t="s">
        <v>43</v>
      </c>
    </row>
    <row r="517" spans="2:42" x14ac:dyDescent="0.25">
      <c r="B517" s="33" t="s">
        <v>231</v>
      </c>
      <c r="C517" s="33" t="s">
        <v>44</v>
      </c>
    </row>
    <row r="518" spans="2:42" x14ac:dyDescent="0.25">
      <c r="B518" s="33" t="s">
        <v>231</v>
      </c>
      <c r="C518" s="33" t="s">
        <v>45</v>
      </c>
    </row>
    <row r="519" spans="2:42" x14ac:dyDescent="0.25">
      <c r="B519" s="33" t="s">
        <v>231</v>
      </c>
      <c r="C519" s="33" t="s">
        <v>46</v>
      </c>
    </row>
    <row r="520" spans="2:42" x14ac:dyDescent="0.25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232</v>
      </c>
      <c r="C521" s="33" t="s">
        <v>36</v>
      </c>
    </row>
    <row r="522" spans="2:42" x14ac:dyDescent="0.25">
      <c r="B522" s="33" t="s">
        <v>232</v>
      </c>
      <c r="C522" s="33" t="s">
        <v>37</v>
      </c>
    </row>
    <row r="523" spans="2:42" x14ac:dyDescent="0.25">
      <c r="B523" s="33" t="s">
        <v>232</v>
      </c>
      <c r="C523" s="33" t="s">
        <v>38</v>
      </c>
    </row>
    <row r="524" spans="2:42" x14ac:dyDescent="0.25">
      <c r="B524" s="33" t="s">
        <v>232</v>
      </c>
      <c r="C524" s="33" t="s">
        <v>39</v>
      </c>
    </row>
    <row r="525" spans="2:42" x14ac:dyDescent="0.25">
      <c r="B525" s="33" t="s">
        <v>232</v>
      </c>
      <c r="C525" s="33" t="s">
        <v>40</v>
      </c>
    </row>
    <row r="526" spans="2:42" x14ac:dyDescent="0.25">
      <c r="B526" s="33" t="s">
        <v>232</v>
      </c>
      <c r="C526" s="33" t="s">
        <v>41</v>
      </c>
    </row>
    <row r="527" spans="2:42" x14ac:dyDescent="0.25">
      <c r="B527" s="33" t="s">
        <v>232</v>
      </c>
      <c r="C527" s="33" t="s">
        <v>42</v>
      </c>
    </row>
    <row r="528" spans="2:42" x14ac:dyDescent="0.25">
      <c r="B528" s="33" t="s">
        <v>232</v>
      </c>
      <c r="C528" s="33" t="s">
        <v>43</v>
      </c>
    </row>
    <row r="529" spans="2:42" x14ac:dyDescent="0.25">
      <c r="B529" s="33" t="s">
        <v>232</v>
      </c>
      <c r="C529" s="33" t="s">
        <v>44</v>
      </c>
    </row>
    <row r="530" spans="2:42" x14ac:dyDescent="0.25">
      <c r="B530" s="33" t="s">
        <v>232</v>
      </c>
      <c r="C530" s="33" t="s">
        <v>45</v>
      </c>
    </row>
    <row r="531" spans="2:42" x14ac:dyDescent="0.25">
      <c r="B531" s="33" t="s">
        <v>232</v>
      </c>
      <c r="C531" s="33" t="s">
        <v>46</v>
      </c>
    </row>
    <row r="532" spans="2:42" x14ac:dyDescent="0.25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233</v>
      </c>
      <c r="C533" s="33" t="s">
        <v>36</v>
      </c>
    </row>
    <row r="534" spans="2:42" x14ac:dyDescent="0.25">
      <c r="B534" s="33" t="s">
        <v>233</v>
      </c>
      <c r="C534" s="33" t="s">
        <v>37</v>
      </c>
    </row>
    <row r="535" spans="2:42" x14ac:dyDescent="0.25">
      <c r="B535" s="33" t="s">
        <v>233</v>
      </c>
      <c r="C535" s="33" t="s">
        <v>38</v>
      </c>
    </row>
    <row r="536" spans="2:42" x14ac:dyDescent="0.25">
      <c r="B536" s="33" t="s">
        <v>233</v>
      </c>
      <c r="C536" s="33" t="s">
        <v>39</v>
      </c>
    </row>
    <row r="537" spans="2:42" x14ac:dyDescent="0.25">
      <c r="B537" s="33" t="s">
        <v>233</v>
      </c>
      <c r="C537" s="33" t="s">
        <v>40</v>
      </c>
    </row>
    <row r="538" spans="2:42" x14ac:dyDescent="0.25">
      <c r="B538" s="33" t="s">
        <v>233</v>
      </c>
      <c r="C538" s="33" t="s">
        <v>41</v>
      </c>
    </row>
    <row r="539" spans="2:42" x14ac:dyDescent="0.25">
      <c r="B539" s="33" t="s">
        <v>233</v>
      </c>
      <c r="C539" s="33" t="s">
        <v>42</v>
      </c>
    </row>
    <row r="540" spans="2:42" x14ac:dyDescent="0.25">
      <c r="B540" s="33" t="s">
        <v>233</v>
      </c>
      <c r="C540" s="33" t="s">
        <v>43</v>
      </c>
    </row>
    <row r="541" spans="2:42" x14ac:dyDescent="0.25">
      <c r="B541" s="33" t="s">
        <v>233</v>
      </c>
      <c r="C541" s="33" t="s">
        <v>44</v>
      </c>
    </row>
    <row r="542" spans="2:42" x14ac:dyDescent="0.25">
      <c r="B542" s="33" t="s">
        <v>233</v>
      </c>
      <c r="C542" s="33" t="s">
        <v>45</v>
      </c>
    </row>
    <row r="543" spans="2:42" x14ac:dyDescent="0.25">
      <c r="B543" s="33" t="s">
        <v>233</v>
      </c>
      <c r="C543" s="33" t="s">
        <v>46</v>
      </c>
    </row>
    <row r="544" spans="2:42" x14ac:dyDescent="0.25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234</v>
      </c>
      <c r="C545" s="33" t="s">
        <v>36</v>
      </c>
    </row>
    <row r="546" spans="2:42" x14ac:dyDescent="0.25">
      <c r="B546" s="33" t="s">
        <v>234</v>
      </c>
      <c r="C546" s="33" t="s">
        <v>37</v>
      </c>
    </row>
    <row r="547" spans="2:42" x14ac:dyDescent="0.25">
      <c r="B547" s="33" t="s">
        <v>234</v>
      </c>
      <c r="C547" s="33" t="s">
        <v>38</v>
      </c>
    </row>
    <row r="548" spans="2:42" x14ac:dyDescent="0.25">
      <c r="B548" s="33" t="s">
        <v>234</v>
      </c>
      <c r="C548" s="33" t="s">
        <v>39</v>
      </c>
    </row>
    <row r="549" spans="2:42" x14ac:dyDescent="0.25">
      <c r="B549" s="33" t="s">
        <v>234</v>
      </c>
      <c r="C549" s="33" t="s">
        <v>40</v>
      </c>
    </row>
    <row r="550" spans="2:42" x14ac:dyDescent="0.25">
      <c r="B550" s="33" t="s">
        <v>234</v>
      </c>
      <c r="C550" s="33" t="s">
        <v>41</v>
      </c>
    </row>
    <row r="551" spans="2:42" x14ac:dyDescent="0.25">
      <c r="B551" s="33" t="s">
        <v>234</v>
      </c>
      <c r="C551" s="33" t="s">
        <v>42</v>
      </c>
    </row>
    <row r="552" spans="2:42" x14ac:dyDescent="0.25">
      <c r="B552" s="33" t="s">
        <v>234</v>
      </c>
      <c r="C552" s="33" t="s">
        <v>43</v>
      </c>
    </row>
    <row r="553" spans="2:42" x14ac:dyDescent="0.25">
      <c r="B553" s="33" t="s">
        <v>234</v>
      </c>
      <c r="C553" s="33" t="s">
        <v>44</v>
      </c>
    </row>
    <row r="554" spans="2:42" x14ac:dyDescent="0.25">
      <c r="B554" s="33" t="s">
        <v>234</v>
      </c>
      <c r="C554" s="33" t="s">
        <v>45</v>
      </c>
    </row>
    <row r="555" spans="2:42" x14ac:dyDescent="0.25">
      <c r="B555" s="33" t="s">
        <v>234</v>
      </c>
      <c r="C555" s="33" t="s">
        <v>46</v>
      </c>
    </row>
    <row r="556" spans="2:42" x14ac:dyDescent="0.25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235</v>
      </c>
      <c r="C557" s="33" t="s">
        <v>36</v>
      </c>
    </row>
    <row r="558" spans="2:42" x14ac:dyDescent="0.25">
      <c r="B558" s="33" t="s">
        <v>235</v>
      </c>
      <c r="C558" s="33" t="s">
        <v>37</v>
      </c>
    </row>
    <row r="559" spans="2:42" x14ac:dyDescent="0.25">
      <c r="B559" s="33" t="s">
        <v>235</v>
      </c>
      <c r="C559" s="33" t="s">
        <v>38</v>
      </c>
    </row>
    <row r="560" spans="2:42" x14ac:dyDescent="0.25">
      <c r="B560" s="33" t="s">
        <v>235</v>
      </c>
      <c r="C560" s="33" t="s">
        <v>39</v>
      </c>
    </row>
    <row r="561" spans="2:42" x14ac:dyDescent="0.25">
      <c r="B561" s="33" t="s">
        <v>235</v>
      </c>
      <c r="C561" s="33" t="s">
        <v>40</v>
      </c>
    </row>
    <row r="562" spans="2:42" x14ac:dyDescent="0.25">
      <c r="B562" s="33" t="s">
        <v>235</v>
      </c>
      <c r="C562" s="33" t="s">
        <v>41</v>
      </c>
    </row>
    <row r="563" spans="2:42" x14ac:dyDescent="0.25">
      <c r="B563" s="33" t="s">
        <v>235</v>
      </c>
      <c r="C563" s="33" t="s">
        <v>42</v>
      </c>
    </row>
    <row r="564" spans="2:42" x14ac:dyDescent="0.25">
      <c r="B564" s="33" t="s">
        <v>235</v>
      </c>
      <c r="C564" s="33" t="s">
        <v>43</v>
      </c>
    </row>
    <row r="565" spans="2:42" x14ac:dyDescent="0.25">
      <c r="B565" s="33" t="s">
        <v>235</v>
      </c>
      <c r="C565" s="33" t="s">
        <v>44</v>
      </c>
    </row>
    <row r="566" spans="2:42" x14ac:dyDescent="0.25">
      <c r="B566" s="33" t="s">
        <v>235</v>
      </c>
      <c r="C566" s="33" t="s">
        <v>45</v>
      </c>
    </row>
    <row r="567" spans="2:42" x14ac:dyDescent="0.25">
      <c r="B567" s="33" t="s">
        <v>235</v>
      </c>
      <c r="C567" s="33" t="s">
        <v>46</v>
      </c>
    </row>
    <row r="568" spans="2:42" x14ac:dyDescent="0.25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236</v>
      </c>
      <c r="C569" s="33" t="s">
        <v>36</v>
      </c>
    </row>
    <row r="570" spans="2:42" x14ac:dyDescent="0.25">
      <c r="B570" s="33" t="s">
        <v>236</v>
      </c>
      <c r="C570" s="33" t="s">
        <v>37</v>
      </c>
    </row>
    <row r="571" spans="2:42" x14ac:dyDescent="0.25">
      <c r="B571" s="33" t="s">
        <v>236</v>
      </c>
      <c r="C571" s="33" t="s">
        <v>38</v>
      </c>
    </row>
    <row r="572" spans="2:42" x14ac:dyDescent="0.25">
      <c r="B572" s="33" t="s">
        <v>236</v>
      </c>
      <c r="C572" s="33" t="s">
        <v>39</v>
      </c>
    </row>
    <row r="573" spans="2:42" x14ac:dyDescent="0.25">
      <c r="B573" s="33" t="s">
        <v>236</v>
      </c>
      <c r="C573" s="33" t="s">
        <v>40</v>
      </c>
    </row>
    <row r="574" spans="2:42" x14ac:dyDescent="0.25">
      <c r="B574" s="33" t="s">
        <v>236</v>
      </c>
      <c r="C574" s="33" t="s">
        <v>41</v>
      </c>
    </row>
    <row r="575" spans="2:42" x14ac:dyDescent="0.25">
      <c r="B575" s="33" t="s">
        <v>236</v>
      </c>
      <c r="C575" s="33" t="s">
        <v>42</v>
      </c>
    </row>
    <row r="576" spans="2:42" x14ac:dyDescent="0.25">
      <c r="B576" s="33" t="s">
        <v>236</v>
      </c>
      <c r="C576" s="33" t="s">
        <v>43</v>
      </c>
    </row>
    <row r="577" spans="2:42" x14ac:dyDescent="0.25">
      <c r="B577" s="33" t="s">
        <v>236</v>
      </c>
      <c r="C577" s="33" t="s">
        <v>44</v>
      </c>
    </row>
    <row r="578" spans="2:42" x14ac:dyDescent="0.25">
      <c r="B578" s="33" t="s">
        <v>236</v>
      </c>
      <c r="C578" s="33" t="s">
        <v>45</v>
      </c>
    </row>
    <row r="579" spans="2:42" x14ac:dyDescent="0.25">
      <c r="B579" s="33" t="s">
        <v>236</v>
      </c>
      <c r="C579" s="33" t="s">
        <v>46</v>
      </c>
    </row>
    <row r="580" spans="2:42" x14ac:dyDescent="0.25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237</v>
      </c>
      <c r="C581" s="33" t="s">
        <v>36</v>
      </c>
    </row>
    <row r="582" spans="2:42" x14ac:dyDescent="0.25">
      <c r="B582" s="33" t="s">
        <v>237</v>
      </c>
      <c r="C582" s="33" t="s">
        <v>37</v>
      </c>
    </row>
    <row r="583" spans="2:42" x14ac:dyDescent="0.25">
      <c r="B583" s="33" t="s">
        <v>237</v>
      </c>
      <c r="C583" s="33" t="s">
        <v>38</v>
      </c>
    </row>
    <row r="584" spans="2:42" x14ac:dyDescent="0.25">
      <c r="B584" s="33" t="s">
        <v>237</v>
      </c>
      <c r="C584" s="33" t="s">
        <v>39</v>
      </c>
    </row>
    <row r="585" spans="2:42" x14ac:dyDescent="0.25">
      <c r="B585" s="33" t="s">
        <v>237</v>
      </c>
      <c r="C585" s="33" t="s">
        <v>40</v>
      </c>
    </row>
    <row r="586" spans="2:42" x14ac:dyDescent="0.25">
      <c r="B586" s="33" t="s">
        <v>237</v>
      </c>
      <c r="C586" s="33" t="s">
        <v>41</v>
      </c>
    </row>
    <row r="587" spans="2:42" x14ac:dyDescent="0.25">
      <c r="B587" s="33" t="s">
        <v>237</v>
      </c>
      <c r="C587" s="33" t="s">
        <v>42</v>
      </c>
    </row>
    <row r="588" spans="2:42" x14ac:dyDescent="0.25">
      <c r="B588" s="33" t="s">
        <v>237</v>
      </c>
      <c r="C588" s="33" t="s">
        <v>43</v>
      </c>
    </row>
    <row r="589" spans="2:42" x14ac:dyDescent="0.25">
      <c r="B589" s="33" t="s">
        <v>237</v>
      </c>
      <c r="C589" s="33" t="s">
        <v>44</v>
      </c>
    </row>
    <row r="590" spans="2:42" x14ac:dyDescent="0.25">
      <c r="B590" s="33" t="s">
        <v>237</v>
      </c>
      <c r="C590" s="33" t="s">
        <v>45</v>
      </c>
    </row>
    <row r="591" spans="2:42" x14ac:dyDescent="0.25">
      <c r="B591" s="33" t="s">
        <v>237</v>
      </c>
      <c r="C591" s="33" t="s">
        <v>46</v>
      </c>
    </row>
    <row r="592" spans="2:42" x14ac:dyDescent="0.25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238</v>
      </c>
      <c r="C593" s="33" t="s">
        <v>36</v>
      </c>
    </row>
    <row r="594" spans="2:42" x14ac:dyDescent="0.25">
      <c r="B594" s="33" t="s">
        <v>238</v>
      </c>
      <c r="C594" s="33" t="s">
        <v>37</v>
      </c>
    </row>
    <row r="595" spans="2:42" x14ac:dyDescent="0.25">
      <c r="B595" s="33" t="s">
        <v>238</v>
      </c>
      <c r="C595" s="33" t="s">
        <v>38</v>
      </c>
    </row>
    <row r="596" spans="2:42" x14ac:dyDescent="0.25">
      <c r="B596" s="33" t="s">
        <v>238</v>
      </c>
      <c r="C596" s="33" t="s">
        <v>39</v>
      </c>
    </row>
    <row r="597" spans="2:42" x14ac:dyDescent="0.25">
      <c r="B597" s="33" t="s">
        <v>238</v>
      </c>
      <c r="C597" s="33" t="s">
        <v>40</v>
      </c>
    </row>
    <row r="598" spans="2:42" x14ac:dyDescent="0.25">
      <c r="B598" s="33" t="s">
        <v>238</v>
      </c>
      <c r="C598" s="33" t="s">
        <v>41</v>
      </c>
    </row>
    <row r="599" spans="2:42" x14ac:dyDescent="0.25">
      <c r="B599" s="33" t="s">
        <v>238</v>
      </c>
      <c r="C599" s="33" t="s">
        <v>42</v>
      </c>
    </row>
    <row r="600" spans="2:42" x14ac:dyDescent="0.25">
      <c r="B600" s="33" t="s">
        <v>238</v>
      </c>
      <c r="C600" s="33" t="s">
        <v>43</v>
      </c>
    </row>
    <row r="601" spans="2:42" x14ac:dyDescent="0.25">
      <c r="B601" s="33" t="s">
        <v>238</v>
      </c>
      <c r="C601" s="33" t="s">
        <v>44</v>
      </c>
    </row>
    <row r="602" spans="2:42" x14ac:dyDescent="0.25">
      <c r="B602" s="33" t="s">
        <v>238</v>
      </c>
      <c r="C602" s="33" t="s">
        <v>45</v>
      </c>
    </row>
    <row r="603" spans="2:42" x14ac:dyDescent="0.25">
      <c r="B603" s="33" t="s">
        <v>238</v>
      </c>
      <c r="C603" s="33" t="s">
        <v>46</v>
      </c>
    </row>
    <row r="604" spans="2:42" x14ac:dyDescent="0.25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239</v>
      </c>
      <c r="C605" s="33" t="s">
        <v>36</v>
      </c>
    </row>
    <row r="606" spans="2:42" x14ac:dyDescent="0.25">
      <c r="B606" s="33" t="s">
        <v>239</v>
      </c>
      <c r="C606" s="33" t="s">
        <v>37</v>
      </c>
    </row>
    <row r="607" spans="2:42" x14ac:dyDescent="0.25">
      <c r="B607" s="33" t="s">
        <v>239</v>
      </c>
      <c r="C607" s="33" t="s">
        <v>38</v>
      </c>
    </row>
    <row r="608" spans="2:42" x14ac:dyDescent="0.25">
      <c r="B608" s="33" t="s">
        <v>239</v>
      </c>
      <c r="C608" s="33" t="s">
        <v>39</v>
      </c>
    </row>
    <row r="609" spans="2:42" x14ac:dyDescent="0.25">
      <c r="B609" s="33" t="s">
        <v>239</v>
      </c>
      <c r="C609" s="33" t="s">
        <v>40</v>
      </c>
    </row>
    <row r="610" spans="2:42" x14ac:dyDescent="0.25">
      <c r="B610" s="33" t="s">
        <v>239</v>
      </c>
      <c r="C610" s="33" t="s">
        <v>41</v>
      </c>
    </row>
    <row r="611" spans="2:42" x14ac:dyDescent="0.25">
      <c r="B611" s="33" t="s">
        <v>239</v>
      </c>
      <c r="C611" s="33" t="s">
        <v>42</v>
      </c>
    </row>
    <row r="612" spans="2:42" x14ac:dyDescent="0.25">
      <c r="B612" s="33" t="s">
        <v>239</v>
      </c>
      <c r="C612" s="33" t="s">
        <v>43</v>
      </c>
    </row>
    <row r="613" spans="2:42" x14ac:dyDescent="0.25">
      <c r="B613" s="33" t="s">
        <v>239</v>
      </c>
      <c r="C613" s="33" t="s">
        <v>44</v>
      </c>
    </row>
    <row r="614" spans="2:42" x14ac:dyDescent="0.25">
      <c r="B614" s="33" t="s">
        <v>239</v>
      </c>
      <c r="C614" s="33" t="s">
        <v>45</v>
      </c>
    </row>
    <row r="615" spans="2:42" x14ac:dyDescent="0.25">
      <c r="B615" s="33" t="s">
        <v>239</v>
      </c>
      <c r="C615" s="33" t="s">
        <v>46</v>
      </c>
    </row>
    <row r="616" spans="2:42" x14ac:dyDescent="0.25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647</v>
      </c>
      <c r="C617" s="33" t="s">
        <v>36</v>
      </c>
    </row>
    <row r="618" spans="2:42" x14ac:dyDescent="0.25">
      <c r="B618" s="33" t="s">
        <v>647</v>
      </c>
      <c r="C618" s="33" t="s">
        <v>37</v>
      </c>
    </row>
    <row r="619" spans="2:42" x14ac:dyDescent="0.25">
      <c r="B619" s="33" t="s">
        <v>647</v>
      </c>
      <c r="C619" s="33" t="s">
        <v>38</v>
      </c>
    </row>
    <row r="620" spans="2:42" x14ac:dyDescent="0.25">
      <c r="B620" s="33" t="s">
        <v>647</v>
      </c>
      <c r="C620" s="33" t="s">
        <v>39</v>
      </c>
    </row>
    <row r="621" spans="2:42" x14ac:dyDescent="0.25">
      <c r="B621" s="33" t="s">
        <v>647</v>
      </c>
      <c r="C621" s="33" t="s">
        <v>40</v>
      </c>
    </row>
    <row r="622" spans="2:42" x14ac:dyDescent="0.25">
      <c r="B622" s="33" t="s">
        <v>647</v>
      </c>
      <c r="C622" s="33" t="s">
        <v>41</v>
      </c>
    </row>
    <row r="623" spans="2:42" x14ac:dyDescent="0.25">
      <c r="B623" s="33" t="s">
        <v>647</v>
      </c>
      <c r="C623" s="33" t="s">
        <v>42</v>
      </c>
    </row>
    <row r="624" spans="2:42" x14ac:dyDescent="0.25">
      <c r="B624" s="33" t="s">
        <v>647</v>
      </c>
      <c r="C624" s="33" t="s">
        <v>43</v>
      </c>
    </row>
    <row r="625" spans="2:42" x14ac:dyDescent="0.25">
      <c r="B625" s="33" t="s">
        <v>647</v>
      </c>
      <c r="C625" s="33" t="s">
        <v>44</v>
      </c>
    </row>
    <row r="626" spans="2:42" x14ac:dyDescent="0.25">
      <c r="B626" s="33" t="s">
        <v>647</v>
      </c>
      <c r="C626" s="33" t="s">
        <v>45</v>
      </c>
    </row>
    <row r="627" spans="2:42" x14ac:dyDescent="0.25">
      <c r="B627" s="33" t="s">
        <v>647</v>
      </c>
      <c r="C627" s="33" t="s">
        <v>46</v>
      </c>
    </row>
    <row r="628" spans="2:42" x14ac:dyDescent="0.25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766</v>
      </c>
      <c r="C629" s="33" t="s">
        <v>36</v>
      </c>
    </row>
    <row r="630" spans="2:42" x14ac:dyDescent="0.25">
      <c r="B630" s="33" t="s">
        <v>766</v>
      </c>
      <c r="C630" s="33" t="s">
        <v>37</v>
      </c>
    </row>
    <row r="631" spans="2:42" x14ac:dyDescent="0.25">
      <c r="B631" s="33" t="s">
        <v>766</v>
      </c>
      <c r="C631" s="33" t="s">
        <v>38</v>
      </c>
    </row>
    <row r="632" spans="2:42" x14ac:dyDescent="0.25">
      <c r="B632" s="33" t="s">
        <v>766</v>
      </c>
      <c r="C632" s="33" t="s">
        <v>39</v>
      </c>
    </row>
    <row r="633" spans="2:42" x14ac:dyDescent="0.25">
      <c r="B633" s="33" t="s">
        <v>766</v>
      </c>
      <c r="C633" s="33" t="s">
        <v>40</v>
      </c>
    </row>
    <row r="634" spans="2:42" x14ac:dyDescent="0.25">
      <c r="B634" s="33" t="s">
        <v>766</v>
      </c>
      <c r="C634" s="33" t="s">
        <v>41</v>
      </c>
    </row>
    <row r="635" spans="2:42" x14ac:dyDescent="0.25">
      <c r="B635" s="33" t="s">
        <v>766</v>
      </c>
      <c r="C635" s="33" t="s">
        <v>42</v>
      </c>
    </row>
    <row r="636" spans="2:42" x14ac:dyDescent="0.25">
      <c r="B636" s="33" t="s">
        <v>766</v>
      </c>
      <c r="C636" s="33" t="s">
        <v>43</v>
      </c>
    </row>
    <row r="637" spans="2:42" x14ac:dyDescent="0.25">
      <c r="B637" s="33" t="s">
        <v>766</v>
      </c>
      <c r="C637" s="33" t="s">
        <v>44</v>
      </c>
    </row>
    <row r="638" spans="2:42" x14ac:dyDescent="0.25">
      <c r="B638" s="33" t="s">
        <v>766</v>
      </c>
      <c r="C638" s="33" t="s">
        <v>45</v>
      </c>
    </row>
    <row r="639" spans="2:42" x14ac:dyDescent="0.25">
      <c r="B639" s="33" t="s">
        <v>766</v>
      </c>
      <c r="C639" s="33" t="s">
        <v>46</v>
      </c>
    </row>
    <row r="640" spans="2:42" x14ac:dyDescent="0.25">
      <c r="B640" s="33" t="s">
        <v>766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674</v>
      </c>
      <c r="C641" s="33" t="s">
        <v>36</v>
      </c>
    </row>
    <row r="642" spans="2:42" x14ac:dyDescent="0.25">
      <c r="B642" s="33" t="s">
        <v>674</v>
      </c>
      <c r="C642" s="33" t="s">
        <v>37</v>
      </c>
    </row>
    <row r="643" spans="2:42" x14ac:dyDescent="0.25">
      <c r="B643" s="33" t="s">
        <v>674</v>
      </c>
      <c r="C643" s="33" t="s">
        <v>38</v>
      </c>
    </row>
    <row r="644" spans="2:42" x14ac:dyDescent="0.25">
      <c r="B644" s="33" t="s">
        <v>674</v>
      </c>
      <c r="C644" s="33" t="s">
        <v>39</v>
      </c>
    </row>
    <row r="645" spans="2:42" x14ac:dyDescent="0.25">
      <c r="B645" s="33" t="s">
        <v>674</v>
      </c>
      <c r="C645" s="33" t="s">
        <v>40</v>
      </c>
    </row>
    <row r="646" spans="2:42" x14ac:dyDescent="0.25">
      <c r="B646" s="33" t="s">
        <v>674</v>
      </c>
      <c r="C646" s="33" t="s">
        <v>41</v>
      </c>
    </row>
    <row r="647" spans="2:42" x14ac:dyDescent="0.25">
      <c r="B647" s="33" t="s">
        <v>674</v>
      </c>
      <c r="C647" s="33" t="s">
        <v>42</v>
      </c>
    </row>
    <row r="648" spans="2:42" x14ac:dyDescent="0.25">
      <c r="B648" s="33" t="s">
        <v>674</v>
      </c>
      <c r="C648" s="33" t="s">
        <v>43</v>
      </c>
    </row>
    <row r="649" spans="2:42" x14ac:dyDescent="0.25">
      <c r="B649" s="33" t="s">
        <v>674</v>
      </c>
      <c r="C649" s="33" t="s">
        <v>44</v>
      </c>
    </row>
    <row r="650" spans="2:42" x14ac:dyDescent="0.25">
      <c r="B650" s="33" t="s">
        <v>674</v>
      </c>
      <c r="C650" s="33" t="s">
        <v>45</v>
      </c>
    </row>
    <row r="651" spans="2:42" x14ac:dyDescent="0.25">
      <c r="B651" s="33" t="s">
        <v>674</v>
      </c>
      <c r="C651" s="33" t="s">
        <v>46</v>
      </c>
    </row>
    <row r="652" spans="2:42" x14ac:dyDescent="0.25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767</v>
      </c>
      <c r="C653" s="33" t="s">
        <v>36</v>
      </c>
      <c r="W653" s="33">
        <v>1019.716266</v>
      </c>
      <c r="X653" s="33">
        <v>1019.716266</v>
      </c>
      <c r="Y653" s="33">
        <v>919.69212779999998</v>
      </c>
      <c r="Z653" s="33">
        <v>1056.430789</v>
      </c>
      <c r="AA653" s="33">
        <v>1044.0472950000001</v>
      </c>
      <c r="AB653" s="33">
        <v>930.89080769999998</v>
      </c>
      <c r="AC653" s="33">
        <v>1270.7962299999999</v>
      </c>
      <c r="AD653" s="33">
        <v>1256.1175350000001</v>
      </c>
      <c r="AE653" s="33">
        <v>1056.430789</v>
      </c>
      <c r="AF653" s="33">
        <v>1221.12724</v>
      </c>
      <c r="AG653" s="33">
        <v>1056.430789</v>
      </c>
      <c r="AH653" s="33">
        <v>1056.430789</v>
      </c>
      <c r="AI653" s="33">
        <v>930.89080769999998</v>
      </c>
      <c r="AJ653" s="33">
        <v>1056.430789</v>
      </c>
      <c r="AK653" s="33">
        <v>1056.430789</v>
      </c>
      <c r="AL653" s="33">
        <v>930.89080769999998</v>
      </c>
      <c r="AM653" s="33">
        <v>930.89080769999998</v>
      </c>
      <c r="AN653" s="33">
        <v>1056.430789</v>
      </c>
      <c r="AO653" s="33">
        <v>930.89080769999998</v>
      </c>
      <c r="AP653" s="33">
        <v>1396.3362119999999</v>
      </c>
    </row>
    <row r="654" spans="2:42" x14ac:dyDescent="0.25">
      <c r="B654" s="33" t="s">
        <v>767</v>
      </c>
      <c r="C654" s="33" t="s">
        <v>37</v>
      </c>
    </row>
    <row r="655" spans="2:42" x14ac:dyDescent="0.25">
      <c r="B655" s="33" t="s">
        <v>767</v>
      </c>
      <c r="C655" s="33" t="s">
        <v>38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767</v>
      </c>
      <c r="C656" s="33" t="s">
        <v>39</v>
      </c>
    </row>
    <row r="657" spans="1:42" x14ac:dyDescent="0.25">
      <c r="B657" s="33" t="s">
        <v>767</v>
      </c>
      <c r="C657" s="33" t="s">
        <v>40</v>
      </c>
    </row>
    <row r="658" spans="1:42" x14ac:dyDescent="0.25">
      <c r="B658" s="33" t="s">
        <v>767</v>
      </c>
      <c r="C658" s="33" t="s">
        <v>41</v>
      </c>
    </row>
    <row r="659" spans="1:42" x14ac:dyDescent="0.25">
      <c r="B659" s="33" t="s">
        <v>767</v>
      </c>
      <c r="C659" s="33" t="s">
        <v>42</v>
      </c>
    </row>
    <row r="660" spans="1:42" x14ac:dyDescent="0.25">
      <c r="B660" s="33" t="s">
        <v>767</v>
      </c>
      <c r="C660" s="33" t="s">
        <v>43</v>
      </c>
    </row>
    <row r="661" spans="1:42" x14ac:dyDescent="0.25">
      <c r="B661" s="33" t="s">
        <v>767</v>
      </c>
      <c r="C661" s="33" t="s">
        <v>44</v>
      </c>
    </row>
    <row r="662" spans="1:42" x14ac:dyDescent="0.25">
      <c r="B662" s="33" t="s">
        <v>767</v>
      </c>
      <c r="C662" s="33" t="s">
        <v>45</v>
      </c>
    </row>
    <row r="663" spans="1:42" x14ac:dyDescent="0.25">
      <c r="B663" s="33" t="s">
        <v>767</v>
      </c>
      <c r="C663" s="33" t="s">
        <v>46</v>
      </c>
    </row>
    <row r="664" spans="1:42" x14ac:dyDescent="0.25">
      <c r="A664" s="33">
        <v>4</v>
      </c>
      <c r="B664" s="33" t="s">
        <v>767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919.69212779999998</v>
      </c>
      <c r="Z664" s="33">
        <v>1056.430789</v>
      </c>
      <c r="AA664" s="33">
        <v>1044.0472950000001</v>
      </c>
      <c r="AB664" s="33">
        <v>930.89080769999998</v>
      </c>
      <c r="AC664" s="33">
        <v>1270.7962299999999</v>
      </c>
      <c r="AD664" s="33">
        <v>1256.1175350000001</v>
      </c>
      <c r="AE664" s="33">
        <v>1069.695391</v>
      </c>
      <c r="AF664" s="33">
        <v>1234.391842</v>
      </c>
      <c r="AG664" s="33">
        <v>1641.9682130000001</v>
      </c>
      <c r="AH664" s="33">
        <v>1641.9682130000001</v>
      </c>
      <c r="AI664" s="33">
        <v>1516.428232</v>
      </c>
      <c r="AJ664" s="33">
        <v>1641.9682130000001</v>
      </c>
      <c r="AK664" s="33">
        <v>1641.9682130000001</v>
      </c>
      <c r="AL664" s="33">
        <v>1516.428232</v>
      </c>
      <c r="AM664" s="33">
        <v>1516.428232</v>
      </c>
      <c r="AN664" s="33">
        <v>1641.9682130000001</v>
      </c>
      <c r="AO664" s="33">
        <v>1516.428232</v>
      </c>
      <c r="AP664" s="33">
        <v>1981.873636</v>
      </c>
    </row>
    <row r="665" spans="1:42" x14ac:dyDescent="0.25">
      <c r="B665" s="33" t="s">
        <v>768</v>
      </c>
      <c r="C665" s="33" t="s">
        <v>36</v>
      </c>
      <c r="O665" s="33">
        <v>41.215012860000002</v>
      </c>
      <c r="P665" s="33">
        <v>207.02253590000001</v>
      </c>
      <c r="Q665" s="33">
        <v>1260.610911</v>
      </c>
      <c r="R665" s="33">
        <v>1405.550485</v>
      </c>
      <c r="S665" s="33">
        <v>1488.4778209999999</v>
      </c>
      <c r="T665" s="33">
        <v>1605.5506800000001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1194.5819980000001</v>
      </c>
      <c r="AB665" s="33">
        <v>1357.2530099999999</v>
      </c>
      <c r="AC665" s="33">
        <v>1357.2530099999999</v>
      </c>
      <c r="AD665" s="33">
        <v>1226.0281990000001</v>
      </c>
      <c r="AE665" s="33">
        <v>1357.1821319999999</v>
      </c>
      <c r="AF665" s="33">
        <v>678.62650480000002</v>
      </c>
      <c r="AG665" s="33">
        <v>678.62650480000002</v>
      </c>
      <c r="AH665" s="33">
        <v>761.53026639999996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768</v>
      </c>
      <c r="C666" s="33" t="s">
        <v>37</v>
      </c>
      <c r="N666" s="33">
        <v>176.94031380000001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176.94031380000001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117.96020919999999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117.96020919999999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768</v>
      </c>
      <c r="C667" s="33" t="s">
        <v>38</v>
      </c>
      <c r="N667" s="33">
        <v>262.4496221</v>
      </c>
      <c r="O667" s="33">
        <v>262.4496221</v>
      </c>
      <c r="P667" s="33">
        <v>440.00876879999998</v>
      </c>
      <c r="Q667" s="33">
        <v>661.87764460000005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735.23793060000003</v>
      </c>
      <c r="AA667" s="33">
        <v>735.23793060000003</v>
      </c>
      <c r="AB667" s="33">
        <v>566.20822729999998</v>
      </c>
      <c r="AC667" s="33">
        <v>390.59088000000003</v>
      </c>
      <c r="AD667" s="33">
        <v>493.86955069999999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768</v>
      </c>
      <c r="C668" s="33" t="s">
        <v>39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84.324968839999997</v>
      </c>
      <c r="AB668" s="33">
        <v>42.162484419999998</v>
      </c>
      <c r="AC668" s="33">
        <v>84.324968839999997</v>
      </c>
      <c r="AD668" s="33">
        <v>42.162484419999998</v>
      </c>
      <c r="AE668" s="33">
        <v>84.324968839999997</v>
      </c>
      <c r="AF668" s="33">
        <v>42.162484419999998</v>
      </c>
      <c r="AG668" s="33">
        <v>42.162484419999998</v>
      </c>
      <c r="AH668" s="33">
        <v>84.324968839999997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768</v>
      </c>
      <c r="C669" s="33" t="s">
        <v>40</v>
      </c>
    </row>
    <row r="670" spans="1:42" x14ac:dyDescent="0.25">
      <c r="B670" s="33" t="s">
        <v>768</v>
      </c>
      <c r="C670" s="33" t="s">
        <v>41</v>
      </c>
    </row>
    <row r="671" spans="1:42" x14ac:dyDescent="0.25">
      <c r="B671" s="33" t="s">
        <v>768</v>
      </c>
      <c r="C671" s="33" t="s">
        <v>42</v>
      </c>
    </row>
    <row r="672" spans="1:42" x14ac:dyDescent="0.25">
      <c r="B672" s="33" t="s">
        <v>768</v>
      </c>
      <c r="C672" s="33" t="s">
        <v>43</v>
      </c>
    </row>
    <row r="673" spans="1:42" x14ac:dyDescent="0.25">
      <c r="B673" s="33" t="s">
        <v>768</v>
      </c>
      <c r="C673" s="33" t="s">
        <v>44</v>
      </c>
    </row>
    <row r="674" spans="1:42" x14ac:dyDescent="0.25">
      <c r="B674" s="33" t="s">
        <v>768</v>
      </c>
      <c r="C674" s="33" t="s">
        <v>45</v>
      </c>
    </row>
    <row r="675" spans="1:42" x14ac:dyDescent="0.25">
      <c r="B675" s="33" t="s">
        <v>768</v>
      </c>
      <c r="C675" s="33" t="s">
        <v>46</v>
      </c>
    </row>
    <row r="676" spans="1:42" x14ac:dyDescent="0.25">
      <c r="A676" s="33">
        <v>8</v>
      </c>
      <c r="B676" s="33" t="s">
        <v>768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439.38993590000001</v>
      </c>
      <c r="O676" s="33">
        <v>421.62484419999998</v>
      </c>
      <c r="P676" s="33">
        <v>764.99151389999997</v>
      </c>
      <c r="Q676" s="33">
        <v>2040.448764</v>
      </c>
      <c r="R676" s="33">
        <v>2258.7486250000002</v>
      </c>
      <c r="S676" s="33">
        <v>2400.6560650000001</v>
      </c>
      <c r="T676" s="33">
        <v>2543.0737880000001</v>
      </c>
      <c r="U676" s="33">
        <v>2294.7761180000002</v>
      </c>
      <c r="V676" s="33">
        <v>2353.7562229999999</v>
      </c>
      <c r="W676" s="33">
        <v>2294.7761180000002</v>
      </c>
      <c r="X676" s="33">
        <v>2294.7761180000002</v>
      </c>
      <c r="Y676" s="33">
        <v>2294.7761180000002</v>
      </c>
      <c r="Z676" s="33">
        <v>2252.6136339999998</v>
      </c>
      <c r="AA676" s="33">
        <v>2132.1051069999999</v>
      </c>
      <c r="AB676" s="33">
        <v>2083.5839310000001</v>
      </c>
      <c r="AC676" s="33">
        <v>1950.129068</v>
      </c>
      <c r="AD676" s="33">
        <v>1880.0204429999999</v>
      </c>
      <c r="AE676" s="33">
        <v>1927.0862749999999</v>
      </c>
      <c r="AF676" s="33">
        <v>1147.3880590000001</v>
      </c>
      <c r="AG676" s="33">
        <v>1206.368164</v>
      </c>
      <c r="AH676" s="33">
        <v>1272.454305</v>
      </c>
      <c r="AI676" s="33">
        <v>1147.3880590000001</v>
      </c>
      <c r="AJ676" s="33">
        <v>1147.3880590000001</v>
      </c>
      <c r="AK676" s="33">
        <v>1147.3880590000001</v>
      </c>
      <c r="AL676" s="33">
        <v>1206.368164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769</v>
      </c>
      <c r="C677" s="33" t="s">
        <v>36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484.68691639999997</v>
      </c>
      <c r="T677" s="33">
        <v>534.06311779999999</v>
      </c>
      <c r="U677" s="33">
        <v>607.84671649999996</v>
      </c>
      <c r="V677" s="33">
        <v>751.9797178</v>
      </c>
      <c r="W677" s="33">
        <v>514.9406037</v>
      </c>
      <c r="X677" s="33">
        <v>279.05148029999998</v>
      </c>
      <c r="Y677" s="33">
        <v>175.24507980000001</v>
      </c>
      <c r="AB677" s="33">
        <v>113.6184921</v>
      </c>
      <c r="AC677" s="33">
        <v>220.08193230000001</v>
      </c>
      <c r="AD677" s="33">
        <v>336.39346039999998</v>
      </c>
      <c r="AE677" s="33">
        <v>466.15600749999999</v>
      </c>
      <c r="AF677" s="33">
        <v>44.39026088</v>
      </c>
      <c r="AG677" s="33">
        <v>109.65229720000001</v>
      </c>
      <c r="AH677" s="33">
        <v>285.8220776</v>
      </c>
      <c r="AI677" s="33">
        <v>212.66588350000001</v>
      </c>
      <c r="AJ677" s="33">
        <v>282.32724899999999</v>
      </c>
      <c r="AK677" s="33">
        <v>280.06634109999999</v>
      </c>
      <c r="AL677" s="33">
        <v>277.935002</v>
      </c>
      <c r="AM677" s="33">
        <v>276.0107375</v>
      </c>
      <c r="AN677" s="33">
        <v>273.93719970000001</v>
      </c>
      <c r="AO677" s="33">
        <v>271.89724519999999</v>
      </c>
      <c r="AP677" s="33">
        <v>466.15600749999999</v>
      </c>
    </row>
    <row r="678" spans="1:42" x14ac:dyDescent="0.25">
      <c r="B678" s="33" t="s">
        <v>769</v>
      </c>
      <c r="C678" s="33" t="s">
        <v>37</v>
      </c>
    </row>
    <row r="679" spans="1:42" x14ac:dyDescent="0.25">
      <c r="B679" s="33" t="s">
        <v>769</v>
      </c>
      <c r="C679" s="33" t="s">
        <v>38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43.060223469999997</v>
      </c>
      <c r="AE679" s="33">
        <v>52.821539469999998</v>
      </c>
      <c r="AG679" s="33">
        <v>52.821539469999998</v>
      </c>
      <c r="AP679" s="33">
        <v>52.821539469999998</v>
      </c>
    </row>
    <row r="680" spans="1:42" x14ac:dyDescent="0.25">
      <c r="B680" s="33" t="s">
        <v>769</v>
      </c>
      <c r="C680" s="33" t="s">
        <v>39</v>
      </c>
    </row>
    <row r="681" spans="1:42" x14ac:dyDescent="0.25">
      <c r="B681" s="33" t="s">
        <v>769</v>
      </c>
      <c r="C681" s="33" t="s">
        <v>40</v>
      </c>
    </row>
    <row r="682" spans="1:42" x14ac:dyDescent="0.25">
      <c r="B682" s="33" t="s">
        <v>769</v>
      </c>
      <c r="C682" s="33" t="s">
        <v>41</v>
      </c>
    </row>
    <row r="683" spans="1:42" x14ac:dyDescent="0.25">
      <c r="B683" s="33" t="s">
        <v>769</v>
      </c>
      <c r="C683" s="33" t="s">
        <v>42</v>
      </c>
    </row>
    <row r="684" spans="1:42" x14ac:dyDescent="0.25">
      <c r="B684" s="33" t="s">
        <v>769</v>
      </c>
      <c r="C684" s="33" t="s">
        <v>43</v>
      </c>
    </row>
    <row r="685" spans="1:42" x14ac:dyDescent="0.25">
      <c r="B685" s="33" t="s">
        <v>769</v>
      </c>
      <c r="C685" s="33" t="s">
        <v>44</v>
      </c>
    </row>
    <row r="686" spans="1:42" x14ac:dyDescent="0.25">
      <c r="B686" s="33" t="s">
        <v>769</v>
      </c>
      <c r="C686" s="33" t="s">
        <v>45</v>
      </c>
    </row>
    <row r="687" spans="1:42" x14ac:dyDescent="0.25">
      <c r="B687" s="33" t="s">
        <v>769</v>
      </c>
      <c r="C687" s="33" t="s">
        <v>46</v>
      </c>
    </row>
    <row r="688" spans="1:42" x14ac:dyDescent="0.25">
      <c r="A688" s="33">
        <v>10</v>
      </c>
      <c r="B688" s="33" t="s">
        <v>769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537.50845589999994</v>
      </c>
      <c r="T688" s="33">
        <v>586.88465729999996</v>
      </c>
      <c r="U688" s="33">
        <v>660.66825600000004</v>
      </c>
      <c r="V688" s="33">
        <v>804.80125729999997</v>
      </c>
      <c r="W688" s="33">
        <v>558.0008272</v>
      </c>
      <c r="X688" s="33">
        <v>279.05148029999998</v>
      </c>
      <c r="Y688" s="33">
        <v>175.24507980000001</v>
      </c>
      <c r="Z688" s="33">
        <v>0</v>
      </c>
      <c r="AA688" s="33">
        <v>0</v>
      </c>
      <c r="AB688" s="33">
        <v>113.6184921</v>
      </c>
      <c r="AC688" s="33">
        <v>220.08193230000001</v>
      </c>
      <c r="AD688" s="33">
        <v>336.39346039999998</v>
      </c>
      <c r="AE688" s="33">
        <v>518.97754699999996</v>
      </c>
      <c r="AF688" s="33">
        <v>44.39026088</v>
      </c>
      <c r="AG688" s="33">
        <v>162.47383669999999</v>
      </c>
      <c r="AH688" s="33">
        <v>285.8220776</v>
      </c>
      <c r="AI688" s="33">
        <v>212.66588350000001</v>
      </c>
      <c r="AJ688" s="33">
        <v>282.32724899999999</v>
      </c>
      <c r="AK688" s="33">
        <v>280.06634109999999</v>
      </c>
      <c r="AL688" s="33">
        <v>277.935002</v>
      </c>
      <c r="AM688" s="33">
        <v>276.0107375</v>
      </c>
      <c r="AN688" s="33">
        <v>273.93719970000001</v>
      </c>
      <c r="AO688" s="33">
        <v>271.89724519999999</v>
      </c>
      <c r="AP688" s="33">
        <v>518.97754699999996</v>
      </c>
    </row>
    <row r="689" spans="2:42" x14ac:dyDescent="0.25">
      <c r="B689" s="33" t="s">
        <v>696</v>
      </c>
      <c r="C689" s="33" t="s">
        <v>36</v>
      </c>
    </row>
    <row r="690" spans="2:42" x14ac:dyDescent="0.25">
      <c r="B690" s="33" t="s">
        <v>696</v>
      </c>
      <c r="C690" s="33" t="s">
        <v>37</v>
      </c>
    </row>
    <row r="691" spans="2:42" x14ac:dyDescent="0.25">
      <c r="B691" s="33" t="s">
        <v>696</v>
      </c>
      <c r="C691" s="33" t="s">
        <v>38</v>
      </c>
    </row>
    <row r="692" spans="2:42" x14ac:dyDescent="0.25">
      <c r="B692" s="33" t="s">
        <v>696</v>
      </c>
      <c r="C692" s="33" t="s">
        <v>39</v>
      </c>
    </row>
    <row r="693" spans="2:42" x14ac:dyDescent="0.25">
      <c r="B693" s="33" t="s">
        <v>696</v>
      </c>
      <c r="C693" s="33" t="s">
        <v>40</v>
      </c>
    </row>
    <row r="694" spans="2:42" x14ac:dyDescent="0.25">
      <c r="B694" s="33" t="s">
        <v>696</v>
      </c>
      <c r="C694" s="33" t="s">
        <v>41</v>
      </c>
    </row>
    <row r="695" spans="2:42" x14ac:dyDescent="0.25">
      <c r="B695" s="33" t="s">
        <v>696</v>
      </c>
      <c r="C695" s="33" t="s">
        <v>42</v>
      </c>
    </row>
    <row r="696" spans="2:42" x14ac:dyDescent="0.25">
      <c r="B696" s="33" t="s">
        <v>696</v>
      </c>
      <c r="C696" s="33" t="s">
        <v>43</v>
      </c>
    </row>
    <row r="697" spans="2:42" x14ac:dyDescent="0.25">
      <c r="B697" s="33" t="s">
        <v>696</v>
      </c>
      <c r="C697" s="33" t="s">
        <v>44</v>
      </c>
    </row>
    <row r="698" spans="2:42" x14ac:dyDescent="0.25">
      <c r="B698" s="33" t="s">
        <v>696</v>
      </c>
      <c r="C698" s="33" t="s">
        <v>45</v>
      </c>
    </row>
    <row r="699" spans="2:42" x14ac:dyDescent="0.25">
      <c r="B699" s="33" t="s">
        <v>696</v>
      </c>
      <c r="C699" s="33" t="s">
        <v>46</v>
      </c>
    </row>
    <row r="700" spans="2:42" x14ac:dyDescent="0.25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33">
        <v>6</v>
      </c>
      <c r="B724" s="33" t="s">
        <v>770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771</v>
      </c>
      <c r="C749" s="33" t="s">
        <v>36</v>
      </c>
    </row>
    <row r="750" spans="2:42" x14ac:dyDescent="0.25">
      <c r="B750" s="33" t="s">
        <v>771</v>
      </c>
      <c r="C750" s="33" t="s">
        <v>37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765.60179749999998</v>
      </c>
      <c r="AD750" s="33">
        <v>935.35682889999998</v>
      </c>
      <c r="AE750" s="33">
        <v>852.72440400000005</v>
      </c>
      <c r="AF750" s="33">
        <v>947.47155999999995</v>
      </c>
      <c r="AG750" s="33">
        <v>1179.8585539999999</v>
      </c>
      <c r="AH750" s="33">
        <v>1425.9677959999999</v>
      </c>
      <c r="AI750" s="33">
        <v>1476.1428069999999</v>
      </c>
      <c r="AJ750" s="33">
        <v>1668.677023</v>
      </c>
      <c r="AK750" s="33">
        <v>1789.307049</v>
      </c>
      <c r="AL750" s="33">
        <v>1909.6626590000001</v>
      </c>
      <c r="AM750" s="33">
        <v>2029.6065369999999</v>
      </c>
      <c r="AN750" s="33">
        <v>2044.354153</v>
      </c>
      <c r="AO750" s="33">
        <v>2120.8362619999998</v>
      </c>
      <c r="AP750" s="33">
        <v>2096.5993699999999</v>
      </c>
    </row>
    <row r="751" spans="2:42" x14ac:dyDescent="0.25">
      <c r="B751" s="33" t="s">
        <v>771</v>
      </c>
      <c r="C751" s="33" t="s">
        <v>38</v>
      </c>
    </row>
    <row r="752" spans="2:42" x14ac:dyDescent="0.25">
      <c r="B752" s="33" t="s">
        <v>771</v>
      </c>
      <c r="C752" s="33" t="s">
        <v>39</v>
      </c>
      <c r="W752" s="33">
        <v>376.12185840000001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319.3447918</v>
      </c>
      <c r="AP752" s="33">
        <v>512.02374899999995</v>
      </c>
    </row>
    <row r="753" spans="2:42" x14ac:dyDescent="0.25">
      <c r="B753" s="33" t="s">
        <v>771</v>
      </c>
      <c r="C753" s="33" t="s">
        <v>40</v>
      </c>
    </row>
    <row r="754" spans="2:42" x14ac:dyDescent="0.25">
      <c r="B754" s="33" t="s">
        <v>771</v>
      </c>
      <c r="C754" s="33" t="s">
        <v>41</v>
      </c>
    </row>
    <row r="755" spans="2:42" x14ac:dyDescent="0.25">
      <c r="B755" s="33" t="s">
        <v>771</v>
      </c>
      <c r="C755" s="33" t="s">
        <v>42</v>
      </c>
      <c r="W755" s="33">
        <v>275.00362030000002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466.88600079999998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464.4611476</v>
      </c>
      <c r="AP755" s="33">
        <v>483.34290470000002</v>
      </c>
    </row>
    <row r="756" spans="2:42" x14ac:dyDescent="0.25">
      <c r="B756" s="33" t="s">
        <v>771</v>
      </c>
      <c r="C756" s="33" t="s">
        <v>43</v>
      </c>
    </row>
    <row r="757" spans="2:42" x14ac:dyDescent="0.25">
      <c r="B757" s="33" t="s">
        <v>771</v>
      </c>
      <c r="C757" s="33" t="s">
        <v>44</v>
      </c>
    </row>
    <row r="758" spans="2:42" x14ac:dyDescent="0.25">
      <c r="B758" s="33" t="s">
        <v>771</v>
      </c>
      <c r="C758" s="33" t="s">
        <v>45</v>
      </c>
    </row>
    <row r="759" spans="2:42" x14ac:dyDescent="0.25">
      <c r="B759" s="33" t="s">
        <v>771</v>
      </c>
      <c r="C759" s="33" t="s">
        <v>46</v>
      </c>
    </row>
    <row r="760" spans="2:42" x14ac:dyDescent="0.25">
      <c r="B760" s="33" t="s">
        <v>771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745.87263470000005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1821.558851</v>
      </c>
      <c r="AD760" s="33">
        <v>1991.313883</v>
      </c>
      <c r="AE760" s="33">
        <v>1912.253866</v>
      </c>
      <c r="AF760" s="33">
        <v>2003.4286139999999</v>
      </c>
      <c r="AG760" s="33">
        <v>2238.658023</v>
      </c>
      <c r="AH760" s="33">
        <v>2484.7672640000001</v>
      </c>
      <c r="AI760" s="33">
        <v>2534.9422749999999</v>
      </c>
      <c r="AJ760" s="33">
        <v>2727.4764909999999</v>
      </c>
      <c r="AK760" s="33">
        <v>2848.1065170000002</v>
      </c>
      <c r="AL760" s="33">
        <v>2968.4621269999998</v>
      </c>
      <c r="AM760" s="33">
        <v>3088.4060049999998</v>
      </c>
      <c r="AN760" s="33">
        <v>3103.1536219999998</v>
      </c>
      <c r="AO760" s="33">
        <v>2904.642202</v>
      </c>
      <c r="AP760" s="33">
        <v>3091.9660239999998</v>
      </c>
    </row>
    <row r="761" spans="2:42" x14ac:dyDescent="0.25">
      <c r="B761" s="33" t="s">
        <v>15</v>
      </c>
      <c r="D761" s="33">
        <v>60470.570789999998</v>
      </c>
      <c r="E761" s="33">
        <v>62737.407299999999</v>
      </c>
      <c r="F761" s="33">
        <v>62313.005499999999</v>
      </c>
      <c r="G761" s="33">
        <v>64275.249739999999</v>
      </c>
      <c r="H761" s="33">
        <v>65882.199259999994</v>
      </c>
      <c r="I761" s="33">
        <v>67080.555489999999</v>
      </c>
      <c r="J761" s="33">
        <v>68156.620980000007</v>
      </c>
      <c r="K761" s="33">
        <v>73155.511570000002</v>
      </c>
      <c r="L761" s="33">
        <v>76830.771229999998</v>
      </c>
      <c r="M761" s="33">
        <v>80602.379620000007</v>
      </c>
      <c r="N761" s="33">
        <v>83898.831520000007</v>
      </c>
      <c r="O761" s="33">
        <v>87331.539399999994</v>
      </c>
      <c r="P761" s="33">
        <v>90801.381110000002</v>
      </c>
      <c r="Q761" s="33">
        <v>94390.827470000004</v>
      </c>
      <c r="R761" s="33">
        <v>97479.492599999998</v>
      </c>
      <c r="S761" s="33">
        <v>100376.1888</v>
      </c>
      <c r="T761" s="33">
        <v>103383.1125</v>
      </c>
      <c r="U761" s="33">
        <v>106477.14019999999</v>
      </c>
      <c r="V761" s="33">
        <v>109672.5819</v>
      </c>
      <c r="W761" s="33">
        <v>113023.0949</v>
      </c>
      <c r="X761" s="33">
        <v>116432.6048</v>
      </c>
      <c r="Y761" s="33">
        <v>119841.7674</v>
      </c>
      <c r="Z761" s="33">
        <v>123355.41559999999</v>
      </c>
      <c r="AA761" s="33">
        <v>126990.2166</v>
      </c>
      <c r="AB761" s="33">
        <v>130866.5508</v>
      </c>
      <c r="AC761" s="33">
        <v>134691.05360000001</v>
      </c>
      <c r="AD761" s="33">
        <v>138544.17060000001</v>
      </c>
      <c r="AE761" s="33">
        <v>142248.97020000001</v>
      </c>
      <c r="AF761" s="33">
        <v>145923.43179999999</v>
      </c>
      <c r="AG761" s="33">
        <v>149167.1752</v>
      </c>
      <c r="AH761" s="33">
        <v>152419.8781</v>
      </c>
      <c r="AI761" s="33">
        <v>155684.6575</v>
      </c>
      <c r="AJ761" s="33">
        <v>159011.83129999999</v>
      </c>
      <c r="AK761" s="33">
        <v>162404.87359999999</v>
      </c>
      <c r="AL761" s="33">
        <v>165819.94140000001</v>
      </c>
      <c r="AM761" s="33">
        <v>169202.8573</v>
      </c>
      <c r="AN761" s="33">
        <v>172913.6882</v>
      </c>
      <c r="AO761" s="33">
        <v>176479.46890000001</v>
      </c>
      <c r="AP761" s="33">
        <v>180004.08689999999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42009.646130000001</v>
      </c>
      <c r="D4" s="1">
        <f>PLANEL_GerCrit_Resultado!H244+PLANEL_GerCrit_Resultado!H748</f>
        <v>44305.291519999999</v>
      </c>
      <c r="E4" s="1">
        <f>PLANEL_GerCrit_Resultado!I244+PLANEL_GerCrit_Resultado!I748</f>
        <v>44518.909500000002</v>
      </c>
      <c r="F4" s="1">
        <f>PLANEL_GerCrit_Resultado!J244+PLANEL_GerCrit_Resultado!J748</f>
        <v>45690.364739999997</v>
      </c>
      <c r="G4" s="1">
        <f>PLANEL_GerCrit_Resultado!K244+PLANEL_GerCrit_Resultado!K748</f>
        <v>48625.731079999998</v>
      </c>
      <c r="H4" s="1">
        <f>PLANEL_GerCrit_Resultado!L244+PLANEL_GerCrit_Resultado!L748</f>
        <v>51826.514260000004</v>
      </c>
      <c r="I4" s="1">
        <f>PLANEL_GerCrit_Resultado!M244+PLANEL_GerCrit_Resultado!M748</f>
        <v>53218.734620000003</v>
      </c>
      <c r="J4" s="1">
        <f>PLANEL_GerCrit_Resultado!N244+PLANEL_GerCrit_Resultado!N748</f>
        <v>53647.475290000002</v>
      </c>
      <c r="K4" s="1">
        <f>PLANEL_GerCrit_Resultado!O244+PLANEL_GerCrit_Resultado!O748</f>
        <v>54107.937310000001</v>
      </c>
      <c r="L4" s="1">
        <f>PLANEL_GerCrit_Resultado!P244+PLANEL_GerCrit_Resultado!P748</f>
        <v>53982.502500000002</v>
      </c>
      <c r="M4" s="1">
        <f>PLANEL_GerCrit_Resultado!Q244+PLANEL_GerCrit_Resultado!Q748</f>
        <v>54239.522960000002</v>
      </c>
      <c r="N4" s="1">
        <f>PLANEL_GerCrit_Resultado!R244+PLANEL_GerCrit_Resultado!R748</f>
        <v>54768.004540000002</v>
      </c>
      <c r="O4" s="1">
        <f>PLANEL_GerCrit_Resultado!S244+PLANEL_GerCrit_Resultado!S748</f>
        <v>55387.27018</v>
      </c>
      <c r="P4" s="1">
        <f>PLANEL_GerCrit_Resultado!T244+PLANEL_GerCrit_Resultado!T748</f>
        <v>57169.235339999999</v>
      </c>
      <c r="Q4" s="1">
        <f>PLANEL_GerCrit_Resultado!U244+PLANEL_GerCrit_Resultado!U748</f>
        <v>58291.69109</v>
      </c>
      <c r="R4" s="1">
        <f>PLANEL_GerCrit_Resultado!V244+PLANEL_GerCrit_Resultado!V748</f>
        <v>58300.102279999999</v>
      </c>
      <c r="S4" s="1">
        <f>PLANEL_GerCrit_Resultado!W244+PLANEL_GerCrit_Resultado!W748</f>
        <v>59633.671289999998</v>
      </c>
      <c r="T4" s="1">
        <f>PLANEL_GerCrit_Resultado!X244+PLANEL_GerCrit_Resultado!X748</f>
        <v>59630.845670000002</v>
      </c>
      <c r="U4" s="1">
        <f>PLANEL_GerCrit_Resultado!Y244+PLANEL_GerCrit_Resultado!Y748</f>
        <v>59741.10802</v>
      </c>
      <c r="V4" s="1">
        <f>PLANEL_GerCrit_Resultado!Z244+PLANEL_GerCrit_Resultado!Z748</f>
        <v>59739.656069999997</v>
      </c>
      <c r="W4" s="1">
        <f>PLANEL_GerCrit_Resultado!AA244+PLANEL_GerCrit_Resultado!AA748</f>
        <v>59738.47221</v>
      </c>
      <c r="X4" s="1">
        <f>PLANEL_GerCrit_Resultado!AB244+PLANEL_GerCrit_Resultado!AB748</f>
        <v>59737.014539999996</v>
      </c>
      <c r="Y4" s="1">
        <f>PLANEL_GerCrit_Resultado!AC244+PLANEL_GerCrit_Resultado!AC748</f>
        <v>59734.568310000002</v>
      </c>
      <c r="Z4" s="1">
        <f>PLANEL_GerCrit_Resultado!AD244+PLANEL_GerCrit_Resultado!AD748</f>
        <v>59586.612609999996</v>
      </c>
      <c r="AA4" s="1">
        <f>PLANEL_GerCrit_Resultado!AE244+PLANEL_GerCrit_Resultado!AE748</f>
        <v>59749.089910000002</v>
      </c>
      <c r="AB4" s="1">
        <f>PLANEL_GerCrit_Resultado!AF244+PLANEL_GerCrit_Resultado!AF748</f>
        <v>58963.94169</v>
      </c>
      <c r="AC4" s="1">
        <f>PLANEL_GerCrit_Resultado!AG244+PLANEL_GerCrit_Resultado!AG748</f>
        <v>59249.996579999999</v>
      </c>
      <c r="AD4" s="1">
        <f>PLANEL_GerCrit_Resultado!AH244+PLANEL_GerCrit_Resultado!AH748</f>
        <v>59419.318469999998</v>
      </c>
      <c r="AE4" s="1">
        <f>PLANEL_GerCrit_Resultado!AI244+PLANEL_GerCrit_Resultado!AI748</f>
        <v>59269.363089999999</v>
      </c>
      <c r="AF4" s="1">
        <f>PLANEL_GerCrit_Resultado!AJ244+PLANEL_GerCrit_Resultado!AJ748</f>
        <v>59170.440860000002</v>
      </c>
      <c r="AG4" s="1">
        <f>PLANEL_GerCrit_Resultado!AK244+PLANEL_GerCrit_Resultado!AK748</f>
        <v>58995.96213</v>
      </c>
      <c r="AH4" s="1">
        <f>PLANEL_GerCrit_Resultado!AL244+PLANEL_GerCrit_Resultado!AL748</f>
        <v>58801.535170000003</v>
      </c>
      <c r="AI4" s="1">
        <f>PLANEL_GerCrit_Resultado!AM244+PLANEL_GerCrit_Resultado!AM748</f>
        <v>58638.755579999997</v>
      </c>
      <c r="AJ4" s="1">
        <f>PLANEL_GerCrit_Resultado!AN244+PLANEL_GerCrit_Resultado!AN748</f>
        <v>58461.990830000002</v>
      </c>
      <c r="AK4" s="1">
        <f>PLANEL_GerCrit_Resultado!AO244+PLANEL_GerCrit_Resultado!AO748</f>
        <v>58118.719429999997</v>
      </c>
      <c r="AL4" s="1">
        <f>PLANEL_GerCrit_Resultado!AP244+PLANEL_GerCrit_Resultado!AP748</f>
        <v>58155.717879999997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3422.3193630000001</v>
      </c>
      <c r="I5" s="1">
        <f>PLANEL_GerCrit_Resultado!M256</f>
        <v>3434.123994</v>
      </c>
      <c r="J5" s="1">
        <f>PLANEL_GerCrit_Resultado!N256</f>
        <v>3413.1694219999999</v>
      </c>
      <c r="K5" s="1">
        <f>PLANEL_GerCrit_Resultado!O256</f>
        <v>4139.7795990000004</v>
      </c>
      <c r="L5" s="1">
        <f>PLANEL_GerCrit_Resultado!P256</f>
        <v>5647.5546780000004</v>
      </c>
      <c r="M5" s="1">
        <f>PLANEL_GerCrit_Resultado!Q256</f>
        <v>5648.0360129999999</v>
      </c>
      <c r="N5" s="1">
        <f>PLANEL_GerCrit_Resultado!R256</f>
        <v>5633.916029</v>
      </c>
      <c r="O5" s="1">
        <f>PLANEL_GerCrit_Resultado!S256</f>
        <v>5648.1038150000004</v>
      </c>
      <c r="P5" s="1">
        <f>PLANEL_GerCrit_Resultado!T256</f>
        <v>5648.5966150000004</v>
      </c>
      <c r="Q5" s="1">
        <f>PLANEL_GerCrit_Resultado!U256</f>
        <v>5648.4952199999998</v>
      </c>
      <c r="R5" s="1">
        <f>PLANEL_GerCrit_Resultado!V256</f>
        <v>5648.5966150000004</v>
      </c>
      <c r="S5" s="1">
        <f>PLANEL_GerCrit_Resultado!W256</f>
        <v>5648.1038150000004</v>
      </c>
      <c r="T5" s="1">
        <f>PLANEL_GerCrit_Resultado!X256</f>
        <v>5648.5966150000004</v>
      </c>
      <c r="U5" s="1">
        <f>PLANEL_GerCrit_Resultado!Y256</f>
        <v>5648.5966150000004</v>
      </c>
      <c r="V5" s="1">
        <f>PLANEL_GerCrit_Resultado!Z256</f>
        <v>5648.5966150000004</v>
      </c>
      <c r="W5" s="1">
        <f>PLANEL_GerCrit_Resultado!AA256</f>
        <v>5648.5966150000004</v>
      </c>
      <c r="X5" s="1">
        <f>PLANEL_GerCrit_Resultado!AB256</f>
        <v>5648.5966150000004</v>
      </c>
      <c r="Y5" s="1">
        <f>PLANEL_GerCrit_Resultado!AC256</f>
        <v>5648.5966150000004</v>
      </c>
      <c r="Z5" s="1">
        <f>PLANEL_GerCrit_Resultado!AD256</f>
        <v>5648.5966150000004</v>
      </c>
      <c r="AA5" s="1">
        <f>PLANEL_GerCrit_Resultado!AE256</f>
        <v>5648.5966150000004</v>
      </c>
      <c r="AB5" s="68">
        <f>PLANEL_GerCrit_Resultado!AF256</f>
        <v>5634.4088300000003</v>
      </c>
      <c r="AC5" s="1">
        <f>PLANEL_GerCrit_Resultado!AG256</f>
        <v>5648.5966150000004</v>
      </c>
      <c r="AD5" s="1">
        <f>PLANEL_GerCrit_Resultado!AH256</f>
        <v>5648.5966150000004</v>
      </c>
      <c r="AE5" s="1">
        <f>PLANEL_GerCrit_Resultado!AI256</f>
        <v>5648.5966150000004</v>
      </c>
      <c r="AF5" s="1">
        <f>PLANEL_GerCrit_Resultado!AJ256</f>
        <v>5648.5966150000004</v>
      </c>
      <c r="AG5" s="1">
        <f>PLANEL_GerCrit_Resultado!AK256</f>
        <v>5634.4270589999996</v>
      </c>
      <c r="AH5" s="1">
        <f>PLANEL_GerCrit_Resultado!AL256</f>
        <v>5634.4088300000003</v>
      </c>
      <c r="AI5" s="1">
        <f>PLANEL_GerCrit_Resultado!AM256</f>
        <v>5634.4088300000003</v>
      </c>
      <c r="AJ5" s="1">
        <f>PLANEL_GerCrit_Resultado!AN256</f>
        <v>5634.4088300000003</v>
      </c>
      <c r="AK5" s="1">
        <f>PLANEL_GerCrit_Resultado!AO256</f>
        <v>5620.460626</v>
      </c>
      <c r="AL5" s="1">
        <f>PLANEL_GerCrit_Resultado!AP256</f>
        <v>5620.460626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6783.5699057000002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8097.9487605999993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7672.4033476399991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7750.7237037999994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7371.1052841000001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7859.7515130000011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8769.4802129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8805.3581543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8821.8689050000012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8835.5409132999994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9336.7256624999991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9318.3878957000015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9675.0428294000012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9528.6439780000001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10011.872052999999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10753.245591799998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11175.4321423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11714.869970400001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12892.543799999999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11312.94791588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11964.9455542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12800.730549599999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12938.5512475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13199.496742000001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13347.383694100001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13521.311760999997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13654.8932995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13803.899118700001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14134.3673012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15876.605513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1150.1044830000001</v>
      </c>
      <c r="J9" s="20">
        <f>PLANEL_GerCrit_Resultado!N64+PLANEL_GerCrit_Resultado!N76+PLANEL_GerCrit_Resultado!N88+PLANEL_GerCrit_Resultado!N640+PLANEL_GerCrit_Resultado!N700</f>
        <v>1228.741702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1228.741702</v>
      </c>
      <c r="N9" s="20">
        <f>PLANEL_GerCrit_Resultado!R64+PLANEL_GerCrit_Resultado!R76+PLANEL_GerCrit_Resultado!R88+PLANEL_GerCrit_Resultado!R640+PLANEL_GerCrit_Resultado!R700</f>
        <v>1228.741702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50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698.87160640000002</v>
      </c>
      <c r="J10" s="20">
        <f>PLANEL_GerCrit_Resultado!N40+PLANEL_GerCrit_Resultado!N52</f>
        <v>698.87160640000002</v>
      </c>
      <c r="K10" s="20">
        <f>PLANEL_GerCrit_Resultado!O40+PLANEL_GerCrit_Resultado!O52</f>
        <v>690.62713220000001</v>
      </c>
      <c r="L10" s="20">
        <f>PLANEL_GerCrit_Resultado!P40+PLANEL_GerCrit_Resultado!P52</f>
        <v>696.98825629999999</v>
      </c>
      <c r="M10" s="20">
        <f>PLANEL_GerCrit_Resultado!Q40+PLANEL_GerCrit_Resultado!Q52</f>
        <v>698.87160640000002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3011.0782570000001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57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372.43752269999999</v>
      </c>
      <c r="J12" s="1">
        <f>PLANEL_GerCrit_Resultado!N172</f>
        <v>383.66734129999998</v>
      </c>
      <c r="K12" s="1">
        <f>PLANEL_GerCrit_Resultado!O172</f>
        <v>355.91377</v>
      </c>
      <c r="L12" s="1">
        <f>PLANEL_GerCrit_Resultado!P172</f>
        <v>339.45896859999999</v>
      </c>
      <c r="M12" s="1">
        <f>PLANEL_GerCrit_Resultado!Q172</f>
        <v>56.76722436</v>
      </c>
      <c r="N12" s="1">
        <f>PLANEL_GerCrit_Resultado!R172</f>
        <v>61.857574200000002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4159.8699489999999</v>
      </c>
      <c r="J14" s="24">
        <f>PLANEL_GerCrit_Resultado!N16+PLANEL_GerCrit_Resultado!N28+PLANEL_GerCrit_Resultado!N628+PLANEL_GerCrit_Resultado!N712</f>
        <v>4377.5741840000001</v>
      </c>
      <c r="K14" s="24">
        <f>PLANEL_GerCrit_Resultado!O16+PLANEL_GerCrit_Resultado!O28+PLANEL_GerCrit_Resultado!O628+PLANEL_GerCrit_Resultado!O712</f>
        <v>4377.5741840000001</v>
      </c>
      <c r="L14" s="24">
        <f>PLANEL_GerCrit_Resultado!P16+PLANEL_GerCrit_Resultado!P28+PLANEL_GerCrit_Resultado!P628+PLANEL_GerCrit_Resultado!P712</f>
        <v>4286.8868179999999</v>
      </c>
      <c r="M14" s="24">
        <f>PLANEL_GerCrit_Resultado!Q16+PLANEL_GerCrit_Resultado!Q28+PLANEL_GerCrit_Resultado!Q628+PLANEL_GerCrit_Resultado!Q712</f>
        <v>4286.8868179999999</v>
      </c>
      <c r="N14" s="24">
        <f>PLANEL_GerCrit_Resultado!R16+PLANEL_GerCrit_Resultado!R28+PLANEL_GerCrit_Resultado!R628+PLANEL_GerCrit_Resultado!R712</f>
        <v>4286.8868179999999</v>
      </c>
      <c r="O14" s="24">
        <f>PLANEL_GerCrit_Resultado!S16+PLANEL_GerCrit_Resultado!S28+PLANEL_GerCrit_Resultado!S628+PLANEL_GerCrit_Resultado!S712</f>
        <v>4286.8868179999999</v>
      </c>
      <c r="P14" s="24">
        <f>PLANEL_GerCrit_Resultado!T16+PLANEL_GerCrit_Resultado!T28+PLANEL_GerCrit_Resultado!T628+PLANEL_GerCrit_Resultado!T712</f>
        <v>4286.8868179999999</v>
      </c>
      <c r="Q14" s="24">
        <f>PLANEL_GerCrit_Resultado!U16+PLANEL_GerCrit_Resultado!U28+PLANEL_GerCrit_Resultado!U628+PLANEL_GerCrit_Resultado!U712</f>
        <v>4286.8868179999999</v>
      </c>
      <c r="R14" s="24">
        <f>PLANEL_GerCrit_Resultado!V16+PLANEL_GerCrit_Resultado!V28+PLANEL_GerCrit_Resultado!V628+PLANEL_GerCrit_Resultado!V712</f>
        <v>4286.8868179999999</v>
      </c>
      <c r="S14" s="24">
        <f>PLANEL_GerCrit_Resultado!W16+PLANEL_GerCrit_Resultado!W28+PLANEL_GerCrit_Resultado!W628+PLANEL_GerCrit_Resultado!W712</f>
        <v>4332.2131142999997</v>
      </c>
      <c r="T14" s="24">
        <f>PLANEL_GerCrit_Resultado!X16+PLANEL_GerCrit_Resultado!X28+PLANEL_GerCrit_Resultado!X628+PLANEL_GerCrit_Resultado!X712</f>
        <v>4332.2131142999997</v>
      </c>
      <c r="U14" s="24">
        <f>PLANEL_GerCrit_Resultado!Y16+PLANEL_GerCrit_Resultado!Y28+PLANEL_GerCrit_Resultado!Y628+PLANEL_GerCrit_Resultado!Y712</f>
        <v>4332.2131142999997</v>
      </c>
      <c r="V14" s="24">
        <f>PLANEL_GerCrit_Resultado!Z16+PLANEL_GerCrit_Resultado!Z28+PLANEL_GerCrit_Resultado!Z628+PLANEL_GerCrit_Resultado!Z712</f>
        <v>4332.2131142999997</v>
      </c>
      <c r="W14" s="24">
        <f>PLANEL_GerCrit_Resultado!AA16+PLANEL_GerCrit_Resultado!AA28+PLANEL_GerCrit_Resultado!AA628+PLANEL_GerCrit_Resultado!AA712</f>
        <v>4332.2131142999997</v>
      </c>
      <c r="X14" s="24">
        <f>PLANEL_GerCrit_Resultado!AB16+PLANEL_GerCrit_Resultado!AB28+PLANEL_GerCrit_Resultado!AB628+PLANEL_GerCrit_Resultado!AB712</f>
        <v>4319.2653436999999</v>
      </c>
      <c r="Y14" s="24">
        <f>PLANEL_GerCrit_Resultado!AC16+PLANEL_GerCrit_Resultado!AC28+PLANEL_GerCrit_Resultado!AC628+PLANEL_GerCrit_Resultado!AC712</f>
        <v>4319.2653436999999</v>
      </c>
      <c r="Z14" s="24">
        <f>PLANEL_GerCrit_Resultado!AD16+PLANEL_GerCrit_Resultado!AD28+PLANEL_GerCrit_Resultado!AD628+PLANEL_GerCrit_Resultado!AD712</f>
        <v>4319.2653436999999</v>
      </c>
      <c r="AA14" s="24">
        <f>PLANEL_GerCrit_Resultado!AE16+PLANEL_GerCrit_Resultado!AE28+PLANEL_GerCrit_Resultado!AE628+PLANEL_GerCrit_Resultado!AE712</f>
        <v>4319.2653436999999</v>
      </c>
      <c r="AB14" s="24">
        <f>PLANEL_GerCrit_Resultado!AF16+PLANEL_GerCrit_Resultado!AF28+PLANEL_GerCrit_Resultado!AF628+PLANEL_GerCrit_Resultado!AF712</f>
        <v>4319.2653436999999</v>
      </c>
      <c r="AC14" s="24">
        <f>PLANEL_GerCrit_Resultado!AG16+PLANEL_GerCrit_Resultado!AG28+PLANEL_GerCrit_Resultado!AG628+PLANEL_GerCrit_Resultado!AG712</f>
        <v>4319.2653436999999</v>
      </c>
      <c r="AD14" s="24">
        <f>PLANEL_GerCrit_Resultado!AH16+PLANEL_GerCrit_Resultado!AH28+PLANEL_GerCrit_Resultado!AH628+PLANEL_GerCrit_Resultado!AH712</f>
        <v>4319.2653436999999</v>
      </c>
      <c r="AE14" s="24">
        <f>PLANEL_GerCrit_Resultado!AI16+PLANEL_GerCrit_Resultado!AI28+PLANEL_GerCrit_Resultado!AI628+PLANEL_GerCrit_Resultado!AI712</f>
        <v>4319.2653436999999</v>
      </c>
      <c r="AF14" s="24">
        <f>PLANEL_GerCrit_Resultado!AJ16+PLANEL_GerCrit_Resultado!AJ28+PLANEL_GerCrit_Resultado!AJ628+PLANEL_GerCrit_Resultado!AJ712</f>
        <v>4319.2653436999999</v>
      </c>
      <c r="AG14" s="24">
        <f>PLANEL_GerCrit_Resultado!AK16+PLANEL_GerCrit_Resultado!AK28+PLANEL_GerCrit_Resultado!AK628+PLANEL_GerCrit_Resultado!AK712</f>
        <v>4319.2653436999999</v>
      </c>
      <c r="AH14" s="24">
        <f>PLANEL_GerCrit_Resultado!AL16+PLANEL_GerCrit_Resultado!AL28+PLANEL_GerCrit_Resultado!AL628+PLANEL_GerCrit_Resultado!AL712</f>
        <v>4437.3157726999998</v>
      </c>
      <c r="AI14" s="24">
        <f>PLANEL_GerCrit_Resultado!AM16+PLANEL_GerCrit_Resultado!AM28+PLANEL_GerCrit_Resultado!AM628+PLANEL_GerCrit_Resultado!AM712</f>
        <v>4437.3157726999998</v>
      </c>
      <c r="AJ14" s="24">
        <f>PLANEL_GerCrit_Resultado!AN16+PLANEL_GerCrit_Resultado!AN28+PLANEL_GerCrit_Resultado!AN628+PLANEL_GerCrit_Resultado!AN712</f>
        <v>4437.3157726999998</v>
      </c>
      <c r="AK14" s="24">
        <f>PLANEL_GerCrit_Resultado!AO16+PLANEL_GerCrit_Resultado!AO28+PLANEL_GerCrit_Resultado!AO628+PLANEL_GerCrit_Resultado!AO712</f>
        <v>4437.3157726999998</v>
      </c>
      <c r="AL14" s="24">
        <f>PLANEL_GerCrit_Resultado!AP16+PLANEL_GerCrit_Resultado!AP28+PLANEL_GerCrit_Resultado!AP628+PLANEL_GerCrit_Resultado!AP712</f>
        <v>4437.3157726999998</v>
      </c>
    </row>
    <row r="15" spans="2:38" x14ac:dyDescent="0.25">
      <c r="B15" s="23" t="s">
        <v>52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442.83449669999999</v>
      </c>
      <c r="G15" s="24">
        <f>PLANEL_GerCrit_Resultado!K376</f>
        <v>591.69637169999999</v>
      </c>
      <c r="H15" s="24">
        <f>PLANEL_GerCrit_Resultado!L376</f>
        <v>627.99528239999995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8637.3568331999995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11403.307443199999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13564.9585582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17515.163574900002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18313.010494900002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19672.6339563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20904.306273499998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23752.9309765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25749.472279500002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27025.016307499998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29171.462429900002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30829.308126799999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33133.516761500003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34893.597009700003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37597.296868200006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41002.059357899998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44700.486075599998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47304.574742500001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52094.690335420004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53222.602343999999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54300.859583000005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56412.178694000002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58393.052078000001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60949.170257999998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63411.084428000002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65633.803948000001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68052.090208000009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70385.309567999997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70902.35787800001</v>
      </c>
    </row>
    <row r="18" spans="2:40" x14ac:dyDescent="0.25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8659.1467907000006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8659.1467907000006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8422.3549693000004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8182.9147270000003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9446.1926349999994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10609.783734000001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11779.122510000001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12944.717486000001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14128.994567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15330.486265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16534.059733000002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17723.454224000001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19043.757809000002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20303.070539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21531.403609000001</v>
      </c>
    </row>
    <row r="21" spans="2:40" x14ac:dyDescent="0.25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63888.164485496003</v>
      </c>
      <c r="D24" s="28">
        <f t="shared" si="0"/>
        <v>65880.313196295989</v>
      </c>
      <c r="E24" s="28">
        <f t="shared" si="0"/>
        <v>67055.643934100008</v>
      </c>
      <c r="F24" s="28">
        <f t="shared" si="0"/>
        <v>68156.620986089998</v>
      </c>
      <c r="G24" s="28">
        <f t="shared" si="0"/>
        <v>73155.511565000008</v>
      </c>
      <c r="H24" s="28">
        <f t="shared" si="0"/>
        <v>76830.771228100013</v>
      </c>
      <c r="I24" s="28">
        <f t="shared" si="0"/>
        <v>80575.139074000006</v>
      </c>
      <c r="J24" s="28">
        <f t="shared" si="0"/>
        <v>83856.354971499997</v>
      </c>
      <c r="K24" s="28">
        <f t="shared" si="0"/>
        <v>87308.513914039999</v>
      </c>
      <c r="L24" s="28">
        <f t="shared" si="0"/>
        <v>90801.381110900009</v>
      </c>
      <c r="M24" s="28">
        <f t="shared" si="0"/>
        <v>94387.981514760002</v>
      </c>
      <c r="N24" s="28">
        <f t="shared" si="0"/>
        <v>97476.64664950002</v>
      </c>
      <c r="O24" s="28">
        <f t="shared" si="0"/>
        <v>100376.18875029001</v>
      </c>
      <c r="P24" s="28">
        <f t="shared" si="0"/>
        <v>103383.11251920002</v>
      </c>
      <c r="Q24" s="28">
        <f t="shared" si="0"/>
        <v>106477.14019580002</v>
      </c>
      <c r="R24" s="28">
        <f t="shared" si="0"/>
        <v>109672.5819131</v>
      </c>
      <c r="S24" s="28">
        <f t="shared" si="0"/>
        <v>113023.0949102</v>
      </c>
      <c r="T24" s="28">
        <f t="shared" si="0"/>
        <v>116432.60482780001</v>
      </c>
      <c r="U24" s="28">
        <f t="shared" si="0"/>
        <v>119841.7673644</v>
      </c>
      <c r="V24" s="28">
        <f t="shared" si="0"/>
        <v>123355.41558669999</v>
      </c>
      <c r="W24" s="28">
        <f t="shared" si="0"/>
        <v>126990.21661569999</v>
      </c>
      <c r="X24" s="28">
        <f t="shared" si="0"/>
        <v>130866.5508094</v>
      </c>
      <c r="Y24" s="28">
        <f t="shared" si="0"/>
        <v>134691.05361959999</v>
      </c>
      <c r="Z24" s="28">
        <f t="shared" si="0"/>
        <v>138544.170644</v>
      </c>
      <c r="AA24" s="28">
        <f t="shared" si="0"/>
        <v>142248.9701982</v>
      </c>
      <c r="AB24" s="76">
        <f t="shared" si="0"/>
        <v>145923.43180999998</v>
      </c>
      <c r="AC24" s="28">
        <f t="shared" si="0"/>
        <v>149167.1752309</v>
      </c>
      <c r="AD24" s="28">
        <f t="shared" si="0"/>
        <v>152419.87813129998</v>
      </c>
      <c r="AE24" s="28">
        <f t="shared" si="0"/>
        <v>155684.65753619999</v>
      </c>
      <c r="AF24" s="28">
        <f t="shared" si="0"/>
        <v>159011.83126569999</v>
      </c>
      <c r="AG24" s="28">
        <f t="shared" si="0"/>
        <v>162404.87357459997</v>
      </c>
      <c r="AH24" s="28">
        <f t="shared" si="0"/>
        <v>165819.94135880002</v>
      </c>
      <c r="AI24" s="28">
        <f t="shared" si="0"/>
        <v>169202.8573183</v>
      </c>
      <c r="AJ24" s="28">
        <f t="shared" si="0"/>
        <v>172913.68823250002</v>
      </c>
      <c r="AK24" s="28">
        <f t="shared" si="0"/>
        <v>176479.46890100001</v>
      </c>
      <c r="AL24" s="28">
        <f t="shared" si="0"/>
        <v>180004.0869428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0.4681445105966478</v>
      </c>
      <c r="D29" s="47">
        <f>IF(PLANEL_Pot_anual!D4&lt;&gt;0,D4/PLANEL_Pot_anual!D4,0)</f>
        <v>0.49372658249221507</v>
      </c>
      <c r="E29" s="47">
        <f>IF(PLANEL_Pot_anual!E4&lt;&gt;0,E4/PLANEL_Pot_anual!E4,0)</f>
        <v>0.49610708539843523</v>
      </c>
      <c r="F29" s="47">
        <f>IF(PLANEL_Pot_anual!F4&lt;&gt;0,F4/PLANEL_Pot_anual!F4,0)</f>
        <v>0.45587630188936162</v>
      </c>
      <c r="G29" s="47">
        <f>IF(PLANEL_Pot_anual!G4&lt;&gt;0,G4/PLANEL_Pot_anual!G4,0)</f>
        <v>0.46187521035071849</v>
      </c>
      <c r="H29" s="47">
        <f>IF(PLANEL_Pot_anual!H4&lt;&gt;0,H4/PLANEL_Pot_anual!H4,0)</f>
        <v>0.47495899420544968</v>
      </c>
      <c r="I29" s="47">
        <f>IF(PLANEL_Pot_anual!I4&lt;&gt;0,I4/PLANEL_Pot_anual!I4,0)</f>
        <v>0.48771786080760321</v>
      </c>
      <c r="J29" s="47">
        <f>IF(PLANEL_Pot_anual!J4&lt;&gt;0,J4/PLANEL_Pot_anual!J4,0)</f>
        <v>0.4910084910392134</v>
      </c>
      <c r="K29" s="47">
        <f>IF(PLANEL_Pot_anual!K4&lt;&gt;0,K4/PLANEL_Pot_anual!K4,0)</f>
        <v>0.4940607435367137</v>
      </c>
      <c r="L29" s="47">
        <f>IF(PLANEL_Pot_anual!L4&lt;&gt;0,L4/PLANEL_Pot_anual!L4,0)</f>
        <v>0.4921052313238154</v>
      </c>
      <c r="M29" s="47">
        <f>IF(PLANEL_Pot_anual!M4&lt;&gt;0,M4/PLANEL_Pot_anual!M4,0)</f>
        <v>0.49444823335346849</v>
      </c>
      <c r="N29" s="47">
        <f>IF(PLANEL_Pot_anual!N4&lt;&gt;0,N4/PLANEL_Pot_anual!N4,0)</f>
        <v>0.49506426393351832</v>
      </c>
      <c r="O29" s="47">
        <f>IF(PLANEL_Pot_anual!O4&lt;&gt;0,O4/PLANEL_Pot_anual!O4,0)</f>
        <v>0.49794111276992781</v>
      </c>
      <c r="P29" s="47">
        <f>IF(PLANEL_Pot_anual!P4&lt;&gt;0,P4/PLANEL_Pot_anual!P4,0)</f>
        <v>0.50001284456332196</v>
      </c>
      <c r="Q29" s="47">
        <f>IF(PLANEL_Pot_anual!Q4&lt;&gt;0,Q4/PLANEL_Pot_anual!Q4,0)</f>
        <v>0.49993791129667464</v>
      </c>
      <c r="R29" s="47">
        <f>IF(PLANEL_Pot_anual!R4&lt;&gt;0,R4/PLANEL_Pot_anual!R4,0)</f>
        <v>0.50001004975554397</v>
      </c>
      <c r="S29" s="47">
        <f>IF(PLANEL_Pot_anual!S4&lt;&gt;0,S4/PLANEL_Pot_anual!S4,0)</f>
        <v>0.50139353083759985</v>
      </c>
      <c r="T29" s="47">
        <f>IF(PLANEL_Pot_anual!T4&lt;&gt;0,T4/PLANEL_Pot_anual!T4,0)</f>
        <v>0.50136977332681854</v>
      </c>
      <c r="U29" s="47">
        <f>IF(PLANEL_Pot_anual!U4&lt;&gt;0,U4/PLANEL_Pot_anual!U4,0)</f>
        <v>0.50229684737389679</v>
      </c>
      <c r="V29" s="47">
        <f>IF(PLANEL_Pot_anual!V4&lt;&gt;0,V4/PLANEL_Pot_anual!V4,0)</f>
        <v>0.50228463953357172</v>
      </c>
      <c r="W29" s="47">
        <f>IF(PLANEL_Pot_anual!W4&lt;&gt;0,W4/PLANEL_Pot_anual!W4,0)</f>
        <v>0.50227468576529666</v>
      </c>
      <c r="X29" s="47">
        <f>IF(PLANEL_Pot_anual!X4&lt;&gt;0,X4/PLANEL_Pot_anual!X4,0)</f>
        <v>0.50226242983182334</v>
      </c>
      <c r="Y29" s="47">
        <f>IF(PLANEL_Pot_anual!Y4&lt;&gt;0,Y4/PLANEL_Pot_anual!Y4,0)</f>
        <v>0.50224186219158917</v>
      </c>
      <c r="Z29" s="47">
        <f>IF(PLANEL_Pot_anual!Z4&lt;&gt;0,Z4/PLANEL_Pot_anual!Z4,0)</f>
        <v>0.50099786648872868</v>
      </c>
      <c r="AA29" s="47">
        <f>IF(PLANEL_Pot_anual!AA4&lt;&gt;0,AA4/PLANEL_Pot_anual!AA4,0)</f>
        <v>0.50222545507173533</v>
      </c>
      <c r="AB29" s="77">
        <f>IF(PLANEL_Pot_anual!AB4&lt;&gt;0,AB4/PLANEL_Pot_anual!AB4,0)</f>
        <v>0.49562583284012923</v>
      </c>
      <c r="AC29" s="47">
        <f>IF(PLANEL_Pot_anual!AC4&lt;&gt;0,AC4/PLANEL_Pot_anual!AC4,0)</f>
        <v>0.49803028866568483</v>
      </c>
      <c r="AD29" s="47">
        <f>IF(PLANEL_Pot_anual!AD4&lt;&gt;0,AD4/PLANEL_Pot_anual!AD4,0)</f>
        <v>0.49945353650740004</v>
      </c>
      <c r="AE29" s="47">
        <f>IF(PLANEL_Pot_anual!AE4&lt;&gt;0,AE4/PLANEL_Pot_anual!AE4,0)</f>
        <v>0.49819307531754098</v>
      </c>
      <c r="AF29" s="47">
        <f>IF(PLANEL_Pot_anual!AF4&lt;&gt;0,AF4/PLANEL_Pot_anual!AF4,0)</f>
        <v>0.49736157709634143</v>
      </c>
      <c r="AG29" s="47">
        <f>IF(PLANEL_Pot_anual!AG4&lt;&gt;0,AG4/PLANEL_Pot_anual!AG4,0)</f>
        <v>0.49589498304935958</v>
      </c>
      <c r="AH29" s="47">
        <f>IF(PLANEL_Pot_anual!AH4&lt;&gt;0,AH4/PLANEL_Pot_anual!AH4,0)</f>
        <v>0.49426071265944571</v>
      </c>
      <c r="AI29" s="47">
        <f>IF(PLANEL_Pot_anual!AI4&lt;&gt;0,AI4/PLANEL_Pot_anual!AI4,0)</f>
        <v>0.49289245661090531</v>
      </c>
      <c r="AJ29" s="47">
        <f>IF(PLANEL_Pot_anual!AJ4&lt;&gt;0,AJ4/PLANEL_Pot_anual!AJ4,0)</f>
        <v>0.49140664725141359</v>
      </c>
      <c r="AK29" s="47">
        <f>IF(PLANEL_Pot_anual!AK4&lt;&gt;0,AK4/PLANEL_Pot_anual!AK4,0)</f>
        <v>0.48852125376110606</v>
      </c>
      <c r="AL29" s="47">
        <f>IF(PLANEL_Pot_anual!AL4&lt;&gt;0,AL4/PLANEL_Pot_anual!AL4,0)</f>
        <v>0.48852837622640172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0.5159670045618564</v>
      </c>
      <c r="I30" s="47">
        <f>IF(PLANEL_Pot_anual!I5&lt;&gt;0,I5/PLANEL_Pot_anual!I5,0)</f>
        <v>0.51774673329286791</v>
      </c>
      <c r="J30" s="47">
        <f>IF(PLANEL_Pot_anual!J5&lt;&gt;0,J5/PLANEL_Pot_anual!J5,0)</f>
        <v>0.51458751096440636</v>
      </c>
      <c r="K30" s="47">
        <f>IF(PLANEL_Pot_anual!K5&lt;&gt;0,K5/PLANEL_Pot_anual!K5,0)</f>
        <v>0.47838926369464269</v>
      </c>
      <c r="L30" s="47">
        <f>IF(PLANEL_Pot_anual!L5&lt;&gt;0,L5/PLANEL_Pot_anual!L5,0)</f>
        <v>0.50418626134084488</v>
      </c>
      <c r="M30" s="47">
        <f>IF(PLANEL_Pot_anual!M5&lt;&gt;0,M5/PLANEL_Pot_anual!M5,0)</f>
        <v>0.5042292325926413</v>
      </c>
      <c r="N30" s="47">
        <f>IF(PLANEL_Pot_anual!N5&lt;&gt;0,N5/PLANEL_Pot_anual!N5,0)</f>
        <v>0.50296866897722647</v>
      </c>
      <c r="O30" s="47">
        <f>IF(PLANEL_Pot_anual!O5&lt;&gt;0,O5/PLANEL_Pot_anual!O5,0)</f>
        <v>0.50423528562600539</v>
      </c>
      <c r="P30" s="47">
        <f>IF(PLANEL_Pot_anual!P5&lt;&gt;0,P5/PLANEL_Pot_anual!P5,0)</f>
        <v>0.50427928041733638</v>
      </c>
      <c r="Q30" s="47">
        <f>IF(PLANEL_Pot_anual!Q5&lt;&gt;0,Q5/PLANEL_Pot_anual!Q5,0)</f>
        <v>0.50427022836403479</v>
      </c>
      <c r="R30" s="47">
        <f>IF(PLANEL_Pot_anual!R5&lt;&gt;0,R5/PLANEL_Pot_anual!R5,0)</f>
        <v>0.50427928041733638</v>
      </c>
      <c r="S30" s="47">
        <f>IF(PLANEL_Pot_anual!S5&lt;&gt;0,S5/PLANEL_Pot_anual!S5,0)</f>
        <v>0.50423528562600539</v>
      </c>
      <c r="T30" s="47">
        <f>IF(PLANEL_Pot_anual!T5&lt;&gt;0,T5/PLANEL_Pot_anual!T5,0)</f>
        <v>0.50427928041733638</v>
      </c>
      <c r="U30" s="47">
        <f>IF(PLANEL_Pot_anual!U5&lt;&gt;0,U5/PLANEL_Pot_anual!U5,0)</f>
        <v>0.50427928041733638</v>
      </c>
      <c r="V30" s="47">
        <f>IF(PLANEL_Pot_anual!V5&lt;&gt;0,V5/PLANEL_Pot_anual!V5,0)</f>
        <v>0.50427928041733638</v>
      </c>
      <c r="W30" s="47">
        <f>IF(PLANEL_Pot_anual!W5&lt;&gt;0,W5/PLANEL_Pot_anual!W5,0)</f>
        <v>0.50427928041733638</v>
      </c>
      <c r="X30" s="47">
        <f>IF(PLANEL_Pot_anual!X5&lt;&gt;0,X5/PLANEL_Pot_anual!X5,0)</f>
        <v>0.50427928041733638</v>
      </c>
      <c r="Y30" s="47">
        <f>IF(PLANEL_Pot_anual!Y5&lt;&gt;0,Y5/PLANEL_Pot_anual!Y5,0)</f>
        <v>0.50427928041733638</v>
      </c>
      <c r="Z30" s="47">
        <f>IF(PLANEL_Pot_anual!Z5&lt;&gt;0,Z5/PLANEL_Pot_anual!Z5,0)</f>
        <v>0.50427928041733638</v>
      </c>
      <c r="AA30" s="47">
        <f>IF(PLANEL_Pot_anual!AA5&lt;&gt;0,AA5/PLANEL_Pot_anual!AA5,0)</f>
        <v>0.50427928041733638</v>
      </c>
      <c r="AB30" s="77">
        <f>IF(PLANEL_Pot_anual!AB5&lt;&gt;0,AB5/PLANEL_Pot_anual!AB5,0)</f>
        <v>0.50301266385783261</v>
      </c>
      <c r="AC30" s="47">
        <f>IF(PLANEL_Pot_anual!AC5&lt;&gt;0,AC5/PLANEL_Pot_anual!AC5,0)</f>
        <v>0.50427928041733638</v>
      </c>
      <c r="AD30" s="47">
        <f>IF(PLANEL_Pot_anual!AD5&lt;&gt;0,AD5/PLANEL_Pot_anual!AD5,0)</f>
        <v>0.50427928041733638</v>
      </c>
      <c r="AE30" s="47">
        <f>IF(PLANEL_Pot_anual!AE5&lt;&gt;0,AE5/PLANEL_Pot_anual!AE5,0)</f>
        <v>0.50427928041733638</v>
      </c>
      <c r="AF30" s="47">
        <f>IF(PLANEL_Pot_anual!AF5&lt;&gt;0,AF5/PLANEL_Pot_anual!AF5,0)</f>
        <v>0.50427928041733638</v>
      </c>
      <c r="AG30" s="47">
        <f>IF(PLANEL_Pot_anual!AG5&lt;&gt;0,AG5/PLANEL_Pot_anual!AG5,0)</f>
        <v>0.50301429125444619</v>
      </c>
      <c r="AH30" s="47">
        <f>IF(PLANEL_Pot_anual!AH5&lt;&gt;0,AH5/PLANEL_Pot_anual!AH5,0)</f>
        <v>0.50301266385783261</v>
      </c>
      <c r="AI30" s="47">
        <f>IF(PLANEL_Pot_anual!AI5&lt;&gt;0,AI5/PLANEL_Pot_anual!AI5,0)</f>
        <v>0.50301266385783261</v>
      </c>
      <c r="AJ30" s="47">
        <f>IF(PLANEL_Pot_anual!AJ5&lt;&gt;0,AJ5/PLANEL_Pot_anual!AJ5,0)</f>
        <v>0.50301266385783261</v>
      </c>
      <c r="AK30" s="47">
        <f>IF(PLANEL_Pot_anual!AK5&lt;&gt;0,AK5/PLANEL_Pot_anual!AK5,0)</f>
        <v>0.5017674359267823</v>
      </c>
      <c r="AL30" s="47">
        <f>IF(PLANEL_Pot_anual!AL5&lt;&gt;0,AL5/PLANEL_Pot_anual!AL5,0)</f>
        <v>0.5017674359267823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0.4947332917009245</v>
      </c>
      <c r="J32" s="48">
        <f>IF(PLANEL_Pot_anual!J7&lt;&gt;0,J7/PLANEL_Pot_anual!J7,0)</f>
        <v>0.5296320296686059</v>
      </c>
      <c r="K32" s="48">
        <f>IF(PLANEL_Pot_anual!K7&lt;&gt;0,K7/PLANEL_Pot_anual!K7,0)</f>
        <v>0.50180326582529711</v>
      </c>
      <c r="L32" s="48">
        <f>IF(PLANEL_Pot_anual!L7&lt;&gt;0,L7/PLANEL_Pot_anual!L7,0)</f>
        <v>0.49090121325320057</v>
      </c>
      <c r="M32" s="48">
        <f>IF(PLANEL_Pot_anual!M7&lt;&gt;0,M7/PLANEL_Pot_anual!M7,0)</f>
        <v>0.46684876306718098</v>
      </c>
      <c r="N32" s="48">
        <f>IF(PLANEL_Pot_anual!N7&lt;&gt;0,N7/PLANEL_Pot_anual!N7,0)</f>
        <v>0.48226990576850504</v>
      </c>
      <c r="O32" s="48">
        <f>IF(PLANEL_Pot_anual!O7&lt;&gt;0,O7/PLANEL_Pot_anual!O7,0)</f>
        <v>0.49618271845521855</v>
      </c>
      <c r="P32" s="48">
        <f>IF(PLANEL_Pot_anual!P7&lt;&gt;0,P7/PLANEL_Pot_anual!P7,0)</f>
        <v>0.49494924078754654</v>
      </c>
      <c r="Q32" s="48">
        <f>IF(PLANEL_Pot_anual!Q7&lt;&gt;0,Q7/PLANEL_Pot_anual!Q7,0)</f>
        <v>0.49212389902915676</v>
      </c>
      <c r="R32" s="48">
        <f>IF(PLANEL_Pot_anual!R7&lt;&gt;0,R7/PLANEL_Pot_anual!R7,0)</f>
        <v>0.49288658572339461</v>
      </c>
      <c r="S32" s="48">
        <f>IF(PLANEL_Pot_anual!S7&lt;&gt;0,S7/PLANEL_Pot_anual!S7,0)</f>
        <v>0.52670964457300729</v>
      </c>
      <c r="T32" s="48">
        <f>IF(PLANEL_Pot_anual!T7&lt;&gt;0,T7/PLANEL_Pot_anual!T7,0)</f>
        <v>0.49960491732899065</v>
      </c>
      <c r="U32" s="48">
        <f>IF(PLANEL_Pot_anual!U7&lt;&gt;0,U7/PLANEL_Pot_anual!U7,0)</f>
        <v>0.49421684787286591</v>
      </c>
      <c r="V32" s="48">
        <f>IF(PLANEL_Pot_anual!V7&lt;&gt;0,V7/PLANEL_Pot_anual!V7,0)</f>
        <v>0.46477305153060078</v>
      </c>
      <c r="W32" s="48">
        <f>IF(PLANEL_Pot_anual!W7&lt;&gt;0,W7/PLANEL_Pot_anual!W7,0)</f>
        <v>0.46726120736269017</v>
      </c>
      <c r="X32" s="48">
        <f>IF(PLANEL_Pot_anual!X7&lt;&gt;0,X7/PLANEL_Pot_anual!X7,0)</f>
        <v>0.48109267138031353</v>
      </c>
      <c r="Y32" s="48">
        <f>IF(PLANEL_Pot_anual!Y7&lt;&gt;0,Y7/PLANEL_Pot_anual!Y7,0)</f>
        <v>0.48010798803768945</v>
      </c>
      <c r="Z32" s="48">
        <f>IF(PLANEL_Pot_anual!Z7&lt;&gt;0,Z7/PLANEL_Pot_anual!Z7,0)</f>
        <v>0.48404726080987953</v>
      </c>
      <c r="AA32" s="48">
        <f>IF(PLANEL_Pot_anual!AA7&lt;&gt;0,AA7/PLANEL_Pot_anual!AA7,0)</f>
        <v>0.51309699313328361</v>
      </c>
      <c r="AB32" s="48">
        <f>IF(PLANEL_Pot_anual!AB7&lt;&gt;0,AB7/PLANEL_Pot_anual!AB7,0)</f>
        <v>0.43424633223384956</v>
      </c>
      <c r="AC32" s="48">
        <f>IF(PLANEL_Pot_anual!AC7&lt;&gt;0,AC7/PLANEL_Pot_anual!AC7,0)</f>
        <v>0.44352043707961347</v>
      </c>
      <c r="AD32" s="48">
        <f>IF(PLANEL_Pot_anual!AD7&lt;&gt;0,AD7/PLANEL_Pot_anual!AD7,0)</f>
        <v>0.45877114792441998</v>
      </c>
      <c r="AE32" s="48">
        <f>IF(PLANEL_Pot_anual!AE7&lt;&gt;0,AE7/PLANEL_Pot_anual!AE7,0)</f>
        <v>0.44883114407270019</v>
      </c>
      <c r="AF32" s="48">
        <f>IF(PLANEL_Pot_anual!AF7&lt;&gt;0,AF7/PLANEL_Pot_anual!AF7,0)</f>
        <v>0.4503806776885555</v>
      </c>
      <c r="AG32" s="48">
        <f>IF(PLANEL_Pot_anual!AG7&lt;&gt;0,AG7/PLANEL_Pot_anual!AG7,0)</f>
        <v>0.44784100664469062</v>
      </c>
      <c r="AH32" s="48">
        <f>IF(PLANEL_Pot_anual!AH7&lt;&gt;0,AH7/PLANEL_Pot_anual!AH7,0)</f>
        <v>0.44155025976352924</v>
      </c>
      <c r="AI32" s="48">
        <f>IF(PLANEL_Pot_anual!AI7&lt;&gt;0,AI7/PLANEL_Pot_anual!AI7,0)</f>
        <v>0.4367381828392829</v>
      </c>
      <c r="AJ32" s="48">
        <f>IF(PLANEL_Pot_anual!AJ7&lt;&gt;0,AJ7/PLANEL_Pot_anual!AJ7,0)</f>
        <v>0.43167679342965326</v>
      </c>
      <c r="AK32" s="48">
        <f>IF(PLANEL_Pot_anual!AK7&lt;&gt;0,AK7/PLANEL_Pot_anual!AK7,0)</f>
        <v>0.43272142489318999</v>
      </c>
      <c r="AL32" s="48">
        <f>IF(PLANEL_Pot_anual!AL7&lt;&gt;0,AL7/PLANEL_Pot_anual!AL7,0)</f>
        <v>0.4709235749357315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0.55604656974607902</v>
      </c>
      <c r="J34" s="49">
        <f>IF(PLANEL_Pot_anual!J9&lt;&gt;0,J9/PLANEL_Pot_anual!J9,0)</f>
        <v>0.59406568585739428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0.59406568585739428</v>
      </c>
      <c r="N34" s="49">
        <f>IF(PLANEL_Pot_anual!N9&lt;&gt;0,N9/PLANEL_Pot_anual!N9,0)</f>
        <v>0.59406568585739428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0.48351432572298325</v>
      </c>
      <c r="J35" s="49">
        <f>IF(PLANEL_Pot_anual!J10&lt;&gt;0,J10/PLANEL_Pot_anual!J10,0)</f>
        <v>0.48351432572298325</v>
      </c>
      <c r="K35" s="49">
        <f>IF(PLANEL_Pot_anual!K10&lt;&gt;0,K10/PLANEL_Pot_anual!K10,0)</f>
        <v>0.47781038619067384</v>
      </c>
      <c r="L35" s="49">
        <f>IF(PLANEL_Pot_anual!L10&lt;&gt;0,L10/PLANEL_Pot_anual!L10,0)</f>
        <v>0.48221132994326826</v>
      </c>
      <c r="M35" s="49">
        <f>IF(PLANEL_Pot_anual!M10&lt;&gt;0,M10/PLANEL_Pot_anual!M10,0)</f>
        <v>0.48351432572298325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0.88691553961708403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7.1846429781241561E-2</v>
      </c>
      <c r="J37" s="47">
        <f>IF(PLANEL_Pot_anual!J12&lt;&gt;0,J12/PLANEL_Pot_anual!J12,0)</f>
        <v>7.4012759230680195E-2</v>
      </c>
      <c r="K37" s="47">
        <f>IF(PLANEL_Pot_anual!K12&lt;&gt;0,K12/PLANEL_Pot_anual!K12,0)</f>
        <v>7.1301113848989323E-2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2.2931619616239143E-2</v>
      </c>
      <c r="N37" s="47">
        <f>IF(PLANEL_Pot_anual!N12&lt;&gt;0,N12/PLANEL_Pot_anual!N12,0)</f>
        <v>2.7263243950813174E-2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0.31821278964095273</v>
      </c>
      <c r="J39" s="52">
        <f>IF(PLANEL_Pot_anual!J14&lt;&gt;0,J14/PLANEL_Pot_anual!J14,0)</f>
        <v>0.31757333275498123</v>
      </c>
      <c r="K39" s="52">
        <f>IF(PLANEL_Pot_anual!K14&lt;&gt;0,K14/PLANEL_Pot_anual!K14,0)</f>
        <v>0.31757333275498123</v>
      </c>
      <c r="L39" s="52">
        <f>IF(PLANEL_Pot_anual!L14&lt;&gt;0,L14/PLANEL_Pot_anual!L14,0)</f>
        <v>0.31031048137467199</v>
      </c>
      <c r="M39" s="52">
        <f>IF(PLANEL_Pot_anual!M14&lt;&gt;0,M14/PLANEL_Pot_anual!M14,0)</f>
        <v>0.31031048137467199</v>
      </c>
      <c r="N39" s="52">
        <f>IF(PLANEL_Pot_anual!N14&lt;&gt;0,N14/PLANEL_Pot_anual!N14,0)</f>
        <v>0.31031048137467199</v>
      </c>
      <c r="O39" s="52">
        <f>IF(PLANEL_Pot_anual!O14&lt;&gt;0,O14/PLANEL_Pot_anual!O14,0)</f>
        <v>0.31031048137467199</v>
      </c>
      <c r="P39" s="52">
        <f>IF(PLANEL_Pot_anual!P14&lt;&gt;0,P14/PLANEL_Pot_anual!P14,0)</f>
        <v>0.31031048137467199</v>
      </c>
      <c r="Q39" s="52">
        <f>IF(PLANEL_Pot_anual!Q14&lt;&gt;0,Q14/PLANEL_Pot_anual!Q14,0)</f>
        <v>0.31031048137467199</v>
      </c>
      <c r="R39" s="52">
        <f>IF(PLANEL_Pot_anual!R14&lt;&gt;0,R14/PLANEL_Pot_anual!R14,0)</f>
        <v>0.31031048137467199</v>
      </c>
      <c r="S39" s="52">
        <f>IF(PLANEL_Pot_anual!S14&lt;&gt;0,S14/PLANEL_Pot_anual!S14,0)</f>
        <v>0.30692427717274151</v>
      </c>
      <c r="T39" s="52">
        <f>IF(PLANEL_Pot_anual!T14&lt;&gt;0,T14/PLANEL_Pot_anual!T14,0)</f>
        <v>0.30692427717274151</v>
      </c>
      <c r="U39" s="52">
        <f>IF(PLANEL_Pot_anual!U14&lt;&gt;0,U14/PLANEL_Pot_anual!U14,0)</f>
        <v>0.30692427717274151</v>
      </c>
      <c r="V39" s="52">
        <f>IF(PLANEL_Pot_anual!V14&lt;&gt;0,V14/PLANEL_Pot_anual!V14,0)</f>
        <v>0.30692427717274151</v>
      </c>
      <c r="W39" s="52">
        <f>IF(PLANEL_Pot_anual!W14&lt;&gt;0,W14/PLANEL_Pot_anual!W14,0)</f>
        <v>0.30692427717274151</v>
      </c>
      <c r="X39" s="52">
        <f>IF(PLANEL_Pot_anual!X14&lt;&gt;0,X14/PLANEL_Pot_anual!X14,0)</f>
        <v>0.30583012760365597</v>
      </c>
      <c r="Y39" s="52">
        <f>IF(PLANEL_Pot_anual!Y14&lt;&gt;0,Y14/PLANEL_Pot_anual!Y14,0)</f>
        <v>0.30583012760365597</v>
      </c>
      <c r="Z39" s="52">
        <f>IF(PLANEL_Pot_anual!Z14&lt;&gt;0,Z14/PLANEL_Pot_anual!Z14,0)</f>
        <v>0.30583012760365597</v>
      </c>
      <c r="AA39" s="52">
        <f>IF(PLANEL_Pot_anual!AA14&lt;&gt;0,AA14/PLANEL_Pot_anual!AA14,0)</f>
        <v>0.30583012760365597</v>
      </c>
      <c r="AB39" s="82">
        <f>IF(PLANEL_Pot_anual!AB14&lt;&gt;0,AB14/PLANEL_Pot_anual!AB14,0)</f>
        <v>0.30583012760365597</v>
      </c>
      <c r="AC39" s="52">
        <f>IF(PLANEL_Pot_anual!AC14&lt;&gt;0,AC14/PLANEL_Pot_anual!AC14,0)</f>
        <v>0.30583012760365597</v>
      </c>
      <c r="AD39" s="52">
        <f>IF(PLANEL_Pot_anual!AD14&lt;&gt;0,AD14/PLANEL_Pot_anual!AD14,0)</f>
        <v>0.30583012760365597</v>
      </c>
      <c r="AE39" s="52">
        <f>IF(PLANEL_Pot_anual!AE14&lt;&gt;0,AE14/PLANEL_Pot_anual!AE14,0)</f>
        <v>0.30583012760365597</v>
      </c>
      <c r="AF39" s="52">
        <f>IF(PLANEL_Pot_anual!AF14&lt;&gt;0,AF14/PLANEL_Pot_anual!AF14,0)</f>
        <v>0.30583012760365597</v>
      </c>
      <c r="AG39" s="52">
        <f>IF(PLANEL_Pot_anual!AG14&lt;&gt;0,AG14/PLANEL_Pot_anual!AG14,0)</f>
        <v>0.30583012760365597</v>
      </c>
      <c r="AH39" s="52">
        <f>IF(PLANEL_Pot_anual!AH14&lt;&gt;0,AH14/PLANEL_Pot_anual!AH14,0)</f>
        <v>0.30583012758608003</v>
      </c>
      <c r="AI39" s="52">
        <f>IF(PLANEL_Pot_anual!AI14&lt;&gt;0,AI14/PLANEL_Pot_anual!AI14,0)</f>
        <v>0.30583012758608003</v>
      </c>
      <c r="AJ39" s="52">
        <f>IF(PLANEL_Pot_anual!AJ14&lt;&gt;0,AJ14/PLANEL_Pot_anual!AJ14,0)</f>
        <v>0.30583012758608003</v>
      </c>
      <c r="AK39" s="52">
        <f>IF(PLANEL_Pot_anual!AK14&lt;&gt;0,AK14/PLANEL_Pot_anual!AK14,0)</f>
        <v>0.30583012758608003</v>
      </c>
      <c r="AL39" s="52">
        <f>IF(PLANEL_Pot_anual!AL14&lt;&gt;0,AL14/PLANEL_Pot_anual!AL14,0)</f>
        <v>0.30583012758608003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0.87689999346534653</v>
      </c>
      <c r="G40" s="52">
        <f>IF(PLANEL_Pot_anual!G15&lt;&gt;0,G15/PLANEL_Pot_anual!G15,0)</f>
        <v>0.88444898609865463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0.44910259932921676</v>
      </c>
      <c r="K42" s="51">
        <f>IF(PLANEL_Pot_anual!K17&lt;&gt;0,K17/PLANEL_Pot_anual!K17,0)</f>
        <v>0.45113717417488802</v>
      </c>
      <c r="L42" s="51">
        <f>IF(PLANEL_Pot_anual!L17&lt;&gt;0,L17/PLANEL_Pot_anual!L17,0)</f>
        <v>0.45215651750630242</v>
      </c>
      <c r="M42" s="51">
        <f>IF(PLANEL_Pot_anual!M17&lt;&gt;0,M17/PLANEL_Pot_anual!M17,0)</f>
        <v>0.45338380291273778</v>
      </c>
      <c r="N42" s="51">
        <f>IF(PLANEL_Pot_anual!N17&lt;&gt;0,N17/PLANEL_Pot_anual!N17,0)</f>
        <v>0.45356634245182875</v>
      </c>
      <c r="O42" s="51">
        <f>IF(PLANEL_Pot_anual!O17&lt;&gt;0,O17/PLANEL_Pot_anual!O17,0)</f>
        <v>0.45409688405680371</v>
      </c>
      <c r="P42" s="51">
        <f>IF(PLANEL_Pot_anual!P17&lt;&gt;0,P17/PLANEL_Pot_anual!P17,0)</f>
        <v>0.45430595691445463</v>
      </c>
      <c r="Q42" s="51">
        <f>IF(PLANEL_Pot_anual!Q17&lt;&gt;0,Q17/PLANEL_Pot_anual!Q17,0)</f>
        <v>0.45470211092510693</v>
      </c>
      <c r="R42" s="51">
        <f>IF(PLANEL_Pot_anual!R17&lt;&gt;0,R17/PLANEL_Pot_anual!R17,0)</f>
        <v>0.45493191266146965</v>
      </c>
      <c r="S42" s="51">
        <f>IF(PLANEL_Pot_anual!S17&lt;&gt;0,S17/PLANEL_Pot_anual!S17,0)</f>
        <v>0.45510558006370422</v>
      </c>
      <c r="T42" s="51">
        <f>IF(PLANEL_Pot_anual!T17&lt;&gt;0,T17/PLANEL_Pot_anual!T17,0)</f>
        <v>0.45560232366602166</v>
      </c>
      <c r="U42" s="51">
        <f>IF(PLANEL_Pot_anual!U17&lt;&gt;0,U17/PLANEL_Pot_anual!U17,0)</f>
        <v>0.45593989510963301</v>
      </c>
      <c r="V42" s="51">
        <f>IF(PLANEL_Pot_anual!V17&lt;&gt;0,V17/PLANEL_Pot_anual!V17,0)</f>
        <v>0.45630845329107877</v>
      </c>
      <c r="W42" s="51">
        <f>IF(PLANEL_Pot_anual!W17&lt;&gt;0,W17/PLANEL_Pot_anual!W17,0)</f>
        <v>0.45690153497619518</v>
      </c>
      <c r="X42" s="51">
        <f>IF(PLANEL_Pot_anual!X17&lt;&gt;0,X17/PLANEL_Pot_anual!X17,0)</f>
        <v>0.45699612455274113</v>
      </c>
      <c r="Y42" s="51">
        <f>IF(PLANEL_Pot_anual!Y17&lt;&gt;0,Y17/PLANEL_Pot_anual!Y17,0)</f>
        <v>0.45729396398028116</v>
      </c>
      <c r="Z42" s="51">
        <f>IF(PLANEL_Pot_anual!Z17&lt;&gt;0,Z17/PLANEL_Pot_anual!Z17,0)</f>
        <v>0.45660819145010562</v>
      </c>
      <c r="AA42" s="51">
        <f>IF(PLANEL_Pot_anual!AA17&lt;&gt;0,AA17/PLANEL_Pot_anual!AA17,0)</f>
        <v>0.45296999541983157</v>
      </c>
      <c r="AB42" s="81">
        <f>IF(PLANEL_Pot_anual!AB17&lt;&gt;0,AB17/PLANEL_Pot_anual!AB17,0)</f>
        <v>0.45341655959210136</v>
      </c>
      <c r="AC42" s="51">
        <f>IF(PLANEL_Pot_anual!AC17&lt;&gt;0,AC17/PLANEL_Pot_anual!AC17,0)</f>
        <v>0.45350585326552861</v>
      </c>
      <c r="AD42" s="51">
        <f>IF(PLANEL_Pot_anual!AD17&lt;&gt;0,AD17/PLANEL_Pot_anual!AD17,0)</f>
        <v>0.45358665266400305</v>
      </c>
      <c r="AE42" s="51">
        <f>IF(PLANEL_Pot_anual!AE17&lt;&gt;0,AE17/PLANEL_Pot_anual!AE17,0)</f>
        <v>0.45373599510464996</v>
      </c>
      <c r="AF42" s="51">
        <f>IF(PLANEL_Pot_anual!AF17&lt;&gt;0,AF17/PLANEL_Pot_anual!AF17,0)</f>
        <v>0.45386637161278098</v>
      </c>
      <c r="AG42" s="51">
        <f>IF(PLANEL_Pot_anual!AG17&lt;&gt;0,AG17/PLANEL_Pot_anual!AG17,0)</f>
        <v>0.45402218415134232</v>
      </c>
      <c r="AH42" s="51">
        <f>IF(PLANEL_Pot_anual!AH17&lt;&gt;0,AH17/PLANEL_Pot_anual!AH17,0)</f>
        <v>0.4541604681481064</v>
      </c>
      <c r="AI42" s="51">
        <f>IF(PLANEL_Pot_anual!AI17&lt;&gt;0,AI17/PLANEL_Pot_anual!AI17,0)</f>
        <v>0.45427647049537373</v>
      </c>
      <c r="AJ42" s="51">
        <f>IF(PLANEL_Pot_anual!AJ17&lt;&gt;0,AJ17/PLANEL_Pot_anual!AJ17,0)</f>
        <v>0.45439413273394469</v>
      </c>
      <c r="AK42" s="51">
        <f>IF(PLANEL_Pot_anual!AK17&lt;&gt;0,AK17/PLANEL_Pot_anual!AK17,0)</f>
        <v>0.45450004447862768</v>
      </c>
      <c r="AL42" s="51">
        <f>IF(PLANEL_Pot_anual!AL17&lt;&gt;0,AL17/PLANEL_Pot_anual!AL17,0)</f>
        <v>0.45452257773958293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0.27924218074320167</v>
      </c>
      <c r="Y45" s="53">
        <f>IF(PLANEL_Pot_anual!Y20&lt;&gt;0,Y20/PLANEL_Pot_anual!Y20,0)</f>
        <v>0.27924218074320167</v>
      </c>
      <c r="Z45" s="53">
        <f>IF(PLANEL_Pot_anual!Z20&lt;&gt;0,Z20/PLANEL_Pot_anual!Z20,0)</f>
        <v>0.2800936561286092</v>
      </c>
      <c r="AA45" s="53">
        <f>IF(PLANEL_Pot_anual!AA20&lt;&gt;0,AA20/PLANEL_Pot_anual!AA20,0)</f>
        <v>0.28105195987227927</v>
      </c>
      <c r="AB45" s="83">
        <f>IF(PLANEL_Pot_anual!AB20&lt;&gt;0,AB20/PLANEL_Pot_anual!AB20,0)</f>
        <v>0.2813256599821799</v>
      </c>
      <c r="AC45" s="53">
        <f>IF(PLANEL_Pot_anual!AC20&lt;&gt;0,AC20/PLANEL_Pot_anual!AC20,0)</f>
        <v>0.28132566000920867</v>
      </c>
      <c r="AD45" s="53">
        <f>IF(PLANEL_Pot_anual!AD20&lt;&gt;0,AD20/PLANEL_Pot_anual!AD20,0)</f>
        <v>0.28132566003599413</v>
      </c>
      <c r="AE45" s="53">
        <f>IF(PLANEL_Pot_anual!AE20&lt;&gt;0,AE20/PLANEL_Pot_anual!AE20,0)</f>
        <v>0.28132566003388315</v>
      </c>
      <c r="AF45" s="53">
        <f>IF(PLANEL_Pot_anual!AF20&lt;&gt;0,AF20/PLANEL_Pot_anual!AF20,0)</f>
        <v>0.28132566001945702</v>
      </c>
      <c r="AG45" s="53">
        <f>IF(PLANEL_Pot_anual!AG20&lt;&gt;0,AG20/PLANEL_Pot_anual!AG20,0)</f>
        <v>0.28132565998607995</v>
      </c>
      <c r="AH45" s="53">
        <f>IF(PLANEL_Pot_anual!AH20&lt;&gt;0,AH20/PLANEL_Pot_anual!AH20,0)</f>
        <v>0.2813256599969467</v>
      </c>
      <c r="AI45" s="53">
        <f>IF(PLANEL_Pot_anual!AI20&lt;&gt;0,AI20/PLANEL_Pot_anual!AI20,0)</f>
        <v>0.28132565999734188</v>
      </c>
      <c r="AJ45" s="53">
        <f>IF(PLANEL_Pot_anual!AJ20&lt;&gt;0,AJ20/PLANEL_Pot_anual!AJ20,0)</f>
        <v>0.28132565994217096</v>
      </c>
      <c r="AK45" s="53">
        <f>IF(PLANEL_Pot_anual!AK20&lt;&gt;0,AK20/PLANEL_Pot_anual!AK20,0)</f>
        <v>0.28132566000389297</v>
      </c>
      <c r="AL45" s="53">
        <f>IF(PLANEL_Pot_anual!AL20&lt;&gt;0,AL20/PLANEL_Pot_anual!AL20,0)</f>
        <v>0.28132565999085923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57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644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73</v>
      </c>
    </row>
    <row r="2" spans="1:159" x14ac:dyDescent="0.25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25">
      <c r="B5" s="33" t="s">
        <v>250</v>
      </c>
      <c r="C5" s="4"/>
    </row>
    <row r="6" spans="1:159" x14ac:dyDescent="0.25">
      <c r="B6" s="33" t="s">
        <v>1</v>
      </c>
      <c r="C6" s="58">
        <v>58525.797720000002</v>
      </c>
      <c r="D6" s="58">
        <v>54198.578820000002</v>
      </c>
      <c r="E6" s="58">
        <v>49940.728170000002</v>
      </c>
      <c r="F6" s="58">
        <v>54396.993569999999</v>
      </c>
      <c r="G6" s="58">
        <v>60524.187440000002</v>
      </c>
      <c r="H6" s="58">
        <v>54108.49063</v>
      </c>
      <c r="I6" s="58">
        <v>49828.186809999999</v>
      </c>
      <c r="J6" s="58">
        <v>55320.479440000003</v>
      </c>
      <c r="K6" s="58">
        <v>65188.695630000002</v>
      </c>
      <c r="L6" s="58">
        <v>56822.89574</v>
      </c>
      <c r="M6" s="58">
        <v>52584.994850000003</v>
      </c>
      <c r="N6" s="58">
        <v>59193.851049999997</v>
      </c>
      <c r="O6" s="58">
        <v>62792.59115</v>
      </c>
      <c r="P6" s="58">
        <v>58124.025269999998</v>
      </c>
      <c r="Q6" s="58">
        <v>53972.258609999997</v>
      </c>
      <c r="R6" s="58">
        <v>57555.895230000002</v>
      </c>
      <c r="S6" s="58">
        <v>59624.003380000002</v>
      </c>
      <c r="T6" s="58">
        <v>54269.667529999999</v>
      </c>
      <c r="U6" s="58">
        <v>51742.377390000001</v>
      </c>
      <c r="V6" s="58">
        <v>56311.74495</v>
      </c>
      <c r="W6" s="58">
        <v>64046.804300000003</v>
      </c>
      <c r="X6" s="58">
        <v>55351.104339999998</v>
      </c>
      <c r="Y6" s="58">
        <v>53833.141609999999</v>
      </c>
      <c r="Z6" s="58">
        <v>61587.214699999997</v>
      </c>
      <c r="AA6" s="58">
        <v>66662.796749999994</v>
      </c>
      <c r="AB6" s="58">
        <v>60769.259160000001</v>
      </c>
      <c r="AC6" s="58">
        <v>58311.846380000003</v>
      </c>
      <c r="AD6" s="58">
        <v>61900.247600000002</v>
      </c>
      <c r="AE6" s="58">
        <v>69667.734500000006</v>
      </c>
      <c r="AF6" s="58">
        <v>67333.227830000003</v>
      </c>
      <c r="AG6" s="58">
        <v>60457.563260000003</v>
      </c>
      <c r="AH6" s="58">
        <v>65518.575510000002</v>
      </c>
      <c r="AI6" s="58">
        <v>72713.012759999998</v>
      </c>
      <c r="AJ6" s="58">
        <v>67943.587650000001</v>
      </c>
      <c r="AK6" s="58">
        <v>66808.199550000005</v>
      </c>
      <c r="AL6" s="58">
        <v>68864.364730000001</v>
      </c>
      <c r="AM6" s="58">
        <v>77935.386469999998</v>
      </c>
      <c r="AN6" s="58">
        <v>73570.116599999994</v>
      </c>
      <c r="AO6" s="58">
        <v>69050.553759999995</v>
      </c>
      <c r="AP6" s="58">
        <v>71812.607430000004</v>
      </c>
      <c r="AQ6" s="58">
        <v>79914.765369999994</v>
      </c>
      <c r="AR6" s="58">
        <v>74668.089259999993</v>
      </c>
      <c r="AS6" s="58">
        <v>67881.565300000002</v>
      </c>
      <c r="AT6" s="58">
        <v>73171.631269999998</v>
      </c>
      <c r="AU6" s="58">
        <v>80346.031369999997</v>
      </c>
      <c r="AV6" s="58">
        <v>74287.629839999994</v>
      </c>
      <c r="AW6" s="58">
        <v>71654.119439999995</v>
      </c>
      <c r="AX6" s="58">
        <v>73402.160269999993</v>
      </c>
      <c r="AY6" s="58">
        <v>80318.715769999995</v>
      </c>
      <c r="AZ6" s="58">
        <v>75203.83077</v>
      </c>
      <c r="BA6" s="58">
        <v>71802.693289999996</v>
      </c>
      <c r="BB6" s="58">
        <v>73563.889370000004</v>
      </c>
      <c r="BC6" s="58">
        <v>80505.416570000001</v>
      </c>
      <c r="BD6" s="58">
        <v>72869.446079999994</v>
      </c>
      <c r="BE6" s="58">
        <v>69767.163119999997</v>
      </c>
      <c r="BF6" s="58">
        <v>73255.231669999994</v>
      </c>
      <c r="BG6" s="58">
        <v>81323.064570000002</v>
      </c>
      <c r="BH6" s="58">
        <v>72650.441560000007</v>
      </c>
      <c r="BI6" s="58">
        <v>71747.401370000007</v>
      </c>
      <c r="BJ6" s="58">
        <v>73886.367970000007</v>
      </c>
      <c r="BK6" s="58">
        <v>81852.525569999998</v>
      </c>
      <c r="BL6" s="58">
        <v>75524.531600000002</v>
      </c>
      <c r="BM6" s="58">
        <v>67987.655790000004</v>
      </c>
      <c r="BN6" s="58">
        <v>74148.493830000007</v>
      </c>
      <c r="BO6" s="58">
        <v>84568.004289999997</v>
      </c>
      <c r="BP6" s="58">
        <v>79400.710399999996</v>
      </c>
      <c r="BQ6" s="58">
        <v>70544.794899999994</v>
      </c>
      <c r="BR6" s="58">
        <v>76627.662410000004</v>
      </c>
      <c r="BS6" s="58">
        <v>86534.419049999997</v>
      </c>
      <c r="BT6" s="58">
        <v>78493.463570000007</v>
      </c>
      <c r="BU6" s="58">
        <v>71963.426670000001</v>
      </c>
      <c r="BV6" s="58">
        <v>78269.339200000002</v>
      </c>
      <c r="BW6" s="58">
        <v>86534.419049999997</v>
      </c>
      <c r="BX6" s="58">
        <v>78802.575920000003</v>
      </c>
      <c r="BY6" s="58">
        <v>70833.380999999994</v>
      </c>
      <c r="BZ6" s="58">
        <v>78165.742150000005</v>
      </c>
      <c r="CA6" s="58">
        <v>88629.267049999995</v>
      </c>
      <c r="CB6" s="58">
        <v>82959.829169999997</v>
      </c>
      <c r="CC6" s="58">
        <v>74385.207769999994</v>
      </c>
      <c r="CD6" s="58">
        <v>79975.044930000004</v>
      </c>
      <c r="CE6" s="58">
        <v>88629.267049999995</v>
      </c>
      <c r="CF6" s="58">
        <v>80408.871719999996</v>
      </c>
      <c r="CG6" s="58">
        <v>74557.370209999994</v>
      </c>
      <c r="CH6" s="58">
        <v>79835.477230000004</v>
      </c>
      <c r="CI6" s="58">
        <v>88629.267049999995</v>
      </c>
      <c r="CJ6" s="58">
        <v>80667.984630000006</v>
      </c>
      <c r="CK6" s="58">
        <v>75663.728279999996</v>
      </c>
      <c r="CL6" s="58">
        <v>79787.451000000001</v>
      </c>
      <c r="CM6" s="58">
        <v>88629.267049999995</v>
      </c>
      <c r="CN6" s="58">
        <v>82228.988440000001</v>
      </c>
      <c r="CO6" s="58">
        <v>77666.197310000003</v>
      </c>
      <c r="CP6" s="58">
        <v>79628.865539999999</v>
      </c>
      <c r="CQ6" s="58">
        <v>88629.267049999995</v>
      </c>
      <c r="CR6" s="58">
        <v>82795.857019999996</v>
      </c>
      <c r="CS6" s="58">
        <v>73604.747449999995</v>
      </c>
      <c r="CT6" s="58">
        <v>79842.123300000007</v>
      </c>
      <c r="CU6" s="58">
        <v>88629.267049999995</v>
      </c>
      <c r="CV6" s="58">
        <v>82890.356320000006</v>
      </c>
      <c r="CW6" s="58">
        <v>76178.646479999996</v>
      </c>
      <c r="CX6" s="58">
        <v>79151.231910000002</v>
      </c>
      <c r="CY6" s="58">
        <v>88629.267049999995</v>
      </c>
      <c r="CZ6" s="58">
        <v>83594.816019999998</v>
      </c>
      <c r="DA6" s="58">
        <v>73024.859719999993</v>
      </c>
      <c r="DB6" s="58">
        <v>78557.253719999993</v>
      </c>
      <c r="DC6" s="58">
        <v>88629.267049999995</v>
      </c>
      <c r="DD6" s="58">
        <v>81344.668690000006</v>
      </c>
      <c r="DE6" s="58">
        <v>76789.915410000001</v>
      </c>
      <c r="DF6" s="58">
        <v>78056.556429999997</v>
      </c>
      <c r="DG6" s="58">
        <v>88657.409450000006</v>
      </c>
      <c r="DH6" s="58">
        <v>82044.058590000001</v>
      </c>
      <c r="DI6" s="58">
        <v>73888.032290000003</v>
      </c>
      <c r="DJ6" s="58">
        <v>79078.421310000005</v>
      </c>
      <c r="DK6" s="58">
        <v>88657.409450000006</v>
      </c>
      <c r="DL6" s="58">
        <v>82332.461979999993</v>
      </c>
      <c r="DM6" s="58">
        <v>74102.754419999997</v>
      </c>
      <c r="DN6" s="58">
        <v>77700.239660000007</v>
      </c>
      <c r="DO6" s="58">
        <v>88657.409450000006</v>
      </c>
      <c r="DP6" s="58">
        <v>81854.652430000002</v>
      </c>
      <c r="DQ6" s="58">
        <v>68900.525020000001</v>
      </c>
      <c r="DR6" s="58">
        <v>77966.37689</v>
      </c>
      <c r="DS6" s="58">
        <v>88657.409450000006</v>
      </c>
      <c r="DT6" s="58">
        <v>83163.672319999998</v>
      </c>
      <c r="DU6" s="58">
        <v>70259.438670000003</v>
      </c>
      <c r="DV6" s="58">
        <v>77388.334969999996</v>
      </c>
      <c r="DW6" s="58">
        <v>88657.409450000006</v>
      </c>
      <c r="DX6" s="58">
        <v>83561.603449999995</v>
      </c>
      <c r="DY6" s="58">
        <v>77211.58223</v>
      </c>
      <c r="DZ6" s="58">
        <v>77479.178660000005</v>
      </c>
      <c r="EA6" s="58">
        <v>88657.409450000006</v>
      </c>
      <c r="EB6" s="58">
        <v>84147.081120000003</v>
      </c>
      <c r="EC6" s="58">
        <v>75199.8796</v>
      </c>
      <c r="ED6" s="58">
        <v>77128.273379999999</v>
      </c>
      <c r="EE6" s="58">
        <v>87933.530369999993</v>
      </c>
      <c r="EF6" s="58">
        <v>84147.081120000003</v>
      </c>
      <c r="EG6" s="58">
        <v>69750.908760000006</v>
      </c>
      <c r="EH6" s="58">
        <v>78943.801449999999</v>
      </c>
      <c r="EI6" s="58">
        <v>87582.343280000001</v>
      </c>
      <c r="EJ6" s="58">
        <v>84147.081120000003</v>
      </c>
      <c r="EK6" s="58">
        <v>77640.255640000003</v>
      </c>
      <c r="EL6" s="58">
        <v>75678.839619999999</v>
      </c>
      <c r="EM6" s="58">
        <v>88464.090719999993</v>
      </c>
      <c r="EN6" s="58">
        <v>84147.081120000003</v>
      </c>
      <c r="EO6" s="58">
        <v>71787.72309</v>
      </c>
      <c r="EP6" s="58">
        <v>78481.327359999996</v>
      </c>
      <c r="EQ6" s="58">
        <v>86736.866590000005</v>
      </c>
      <c r="ER6" s="58">
        <v>84147.081120000003</v>
      </c>
      <c r="ES6" s="58">
        <v>76808.389609999998</v>
      </c>
      <c r="ET6" s="58">
        <v>78867.61318</v>
      </c>
      <c r="EU6" s="58">
        <v>85011.67899</v>
      </c>
      <c r="EV6" s="58">
        <v>84147.081120000003</v>
      </c>
      <c r="EW6" s="58">
        <v>73108.877040000007</v>
      </c>
      <c r="EX6" s="58">
        <v>76544.770680000001</v>
      </c>
      <c r="EY6" s="58">
        <v>87165.668009999994</v>
      </c>
      <c r="EZ6" s="58">
        <v>84213.755120000002</v>
      </c>
      <c r="FA6" s="58">
        <v>74175.577210000003</v>
      </c>
      <c r="FB6" s="58">
        <v>79844.222049999997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4766.9163280000002</v>
      </c>
      <c r="T7" s="58">
        <v>4997.6789099999996</v>
      </c>
      <c r="U7" s="58">
        <v>4731.1219440000004</v>
      </c>
      <c r="V7" s="58">
        <v>4836.8402260000003</v>
      </c>
      <c r="W7" s="58">
        <v>4997.1557080000002</v>
      </c>
      <c r="X7" s="58">
        <v>5073.9787100000003</v>
      </c>
      <c r="Y7" s="58">
        <v>4894.8537239999996</v>
      </c>
      <c r="Z7" s="58">
        <v>4755.8241260000004</v>
      </c>
      <c r="AA7" s="58">
        <v>5043.4573879999998</v>
      </c>
      <c r="AB7" s="58">
        <v>5175.7924320000002</v>
      </c>
      <c r="AC7" s="58">
        <v>5017.9491180000005</v>
      </c>
      <c r="AD7" s="58">
        <v>4969.8137260000003</v>
      </c>
      <c r="AE7" s="58">
        <v>5157.7611690000003</v>
      </c>
      <c r="AF7" s="58">
        <v>5306.7663640000001</v>
      </c>
      <c r="AG7" s="58">
        <v>5104.9062780000004</v>
      </c>
      <c r="AH7" s="58">
        <v>5078.9212319999997</v>
      </c>
      <c r="AI7" s="58">
        <v>5462.6241010000003</v>
      </c>
      <c r="AJ7" s="58">
        <v>5351.5594499999997</v>
      </c>
      <c r="AK7" s="58">
        <v>5330.6380440000003</v>
      </c>
      <c r="AL7" s="58">
        <v>5298.1742880000002</v>
      </c>
      <c r="AM7" s="58">
        <v>5518.5710609999996</v>
      </c>
      <c r="AN7" s="58">
        <v>5469.6213500000003</v>
      </c>
      <c r="AO7" s="58">
        <v>5289.8398379999999</v>
      </c>
      <c r="AP7" s="58">
        <v>5343.7637260000001</v>
      </c>
      <c r="AQ7" s="58">
        <v>5612.8691790000003</v>
      </c>
      <c r="AR7" s="58">
        <v>5470.2753499999999</v>
      </c>
      <c r="AS7" s="58">
        <v>5295.0092100000002</v>
      </c>
      <c r="AT7" s="58">
        <v>5343.7637260000001</v>
      </c>
      <c r="AU7" s="58">
        <v>7344.9695819999997</v>
      </c>
      <c r="AV7" s="58">
        <v>7242.1693340000002</v>
      </c>
      <c r="AW7" s="58">
        <v>7127.0739169999997</v>
      </c>
      <c r="AX7" s="58">
        <v>7075.5496069999999</v>
      </c>
      <c r="AY7" s="58">
        <v>9342.6318670000001</v>
      </c>
      <c r="AZ7" s="58">
        <v>8266.7584029999998</v>
      </c>
      <c r="BA7" s="58">
        <v>8019.3222500000002</v>
      </c>
      <c r="BB7" s="58">
        <v>9258.9682260000009</v>
      </c>
      <c r="BC7" s="58">
        <v>9533.9823479999995</v>
      </c>
      <c r="BD7" s="58">
        <v>9384.1813220000004</v>
      </c>
      <c r="BE7" s="58">
        <v>8241.3872850000007</v>
      </c>
      <c r="BF7" s="58">
        <v>9257.5000039999995</v>
      </c>
      <c r="BG7" s="58">
        <v>9533.9823479999995</v>
      </c>
      <c r="BH7" s="58">
        <v>9520.975805</v>
      </c>
      <c r="BI7" s="58">
        <v>9343.3378379999995</v>
      </c>
      <c r="BJ7" s="58">
        <v>9258.1946489999991</v>
      </c>
      <c r="BK7" s="58">
        <v>9533.9823479999995</v>
      </c>
      <c r="BL7" s="58">
        <v>9568.4049529999993</v>
      </c>
      <c r="BM7" s="58">
        <v>9122.9090780000006</v>
      </c>
      <c r="BN7" s="58">
        <v>9258.9682260000009</v>
      </c>
      <c r="BO7" s="58">
        <v>9533.9823479999995</v>
      </c>
      <c r="BP7" s="58">
        <v>6352.4846129999996</v>
      </c>
      <c r="BQ7" s="58">
        <v>9313.0884179999994</v>
      </c>
      <c r="BR7" s="58">
        <v>9258.9682260000009</v>
      </c>
      <c r="BS7" s="58">
        <v>9533.9823479999995</v>
      </c>
      <c r="BT7" s="58">
        <v>9537.7759920000008</v>
      </c>
      <c r="BU7" s="58">
        <v>9199.6515780000009</v>
      </c>
      <c r="BV7" s="58">
        <v>9258.9682260000009</v>
      </c>
      <c r="BW7" s="58">
        <v>9533.9823479999995</v>
      </c>
      <c r="BX7" s="58">
        <v>9608.2468100000006</v>
      </c>
      <c r="BY7" s="58">
        <v>9305.2330440000005</v>
      </c>
      <c r="BZ7" s="58">
        <v>9258.3436710000005</v>
      </c>
      <c r="CA7" s="58">
        <v>9533.9823479999995</v>
      </c>
      <c r="CB7" s="58">
        <v>9529.4128099999998</v>
      </c>
      <c r="CC7" s="58">
        <v>7094.0480600000001</v>
      </c>
      <c r="CD7" s="58">
        <v>9258.9682260000009</v>
      </c>
      <c r="CE7" s="58">
        <v>9533.9823479999995</v>
      </c>
      <c r="CF7" s="58">
        <v>8558.8813630000004</v>
      </c>
      <c r="CG7" s="58">
        <v>5369.0182379999997</v>
      </c>
      <c r="CH7" s="58">
        <v>9258.9682260000009</v>
      </c>
      <c r="CI7" s="58">
        <v>9533.9823479999995</v>
      </c>
      <c r="CJ7" s="58">
        <v>9608.9008099999992</v>
      </c>
      <c r="CK7" s="58">
        <v>5369.0182379999997</v>
      </c>
      <c r="CL7" s="58">
        <v>9258.9682260000009</v>
      </c>
      <c r="CM7" s="58">
        <v>9533.9823479999995</v>
      </c>
      <c r="CN7" s="58">
        <v>9608.9008099999992</v>
      </c>
      <c r="CO7" s="58">
        <v>9171.5394639999995</v>
      </c>
      <c r="CP7" s="58">
        <v>9258.9682260000009</v>
      </c>
      <c r="CQ7" s="58">
        <v>9533.9823479999995</v>
      </c>
      <c r="CR7" s="58">
        <v>9608.9008099999992</v>
      </c>
      <c r="CS7" s="58">
        <v>9325.3686180000004</v>
      </c>
      <c r="CT7" s="58">
        <v>9258.9682260000009</v>
      </c>
      <c r="CU7" s="58">
        <v>9533.9823479999995</v>
      </c>
      <c r="CV7" s="58">
        <v>9608.9008099999992</v>
      </c>
      <c r="CW7" s="58">
        <v>9343.6132379999999</v>
      </c>
      <c r="CX7" s="58">
        <v>9258.9682260000009</v>
      </c>
      <c r="CY7" s="58">
        <v>9533.9823479999995</v>
      </c>
      <c r="CZ7" s="58">
        <v>8799.9749630000006</v>
      </c>
      <c r="DA7" s="58">
        <v>9305.2654440000006</v>
      </c>
      <c r="DB7" s="58">
        <v>9257.5612259999998</v>
      </c>
      <c r="DC7" s="58">
        <v>9533.9823479999995</v>
      </c>
      <c r="DD7" s="58">
        <v>9608.9008099999992</v>
      </c>
      <c r="DE7" s="58">
        <v>5369.0182379999997</v>
      </c>
      <c r="DF7" s="58">
        <v>9257.3736260000005</v>
      </c>
      <c r="DG7" s="58">
        <v>9533.9823479999995</v>
      </c>
      <c r="DH7" s="58">
        <v>9607.5056100000002</v>
      </c>
      <c r="DI7" s="58">
        <v>6898.793705</v>
      </c>
      <c r="DJ7" s="58">
        <v>9258.9682260000009</v>
      </c>
      <c r="DK7" s="58">
        <v>9533.9823479999995</v>
      </c>
      <c r="DL7" s="58">
        <v>9608.2468100000006</v>
      </c>
      <c r="DM7" s="58">
        <v>5330.9134439999998</v>
      </c>
      <c r="DN7" s="58">
        <v>9258.9682260000009</v>
      </c>
      <c r="DO7" s="58">
        <v>9533.9823479999995</v>
      </c>
      <c r="DP7" s="58">
        <v>9608.2468100000006</v>
      </c>
      <c r="DQ7" s="58">
        <v>8861.2146780000003</v>
      </c>
      <c r="DR7" s="58">
        <v>9257.3736260000005</v>
      </c>
      <c r="DS7" s="58">
        <v>9533.9823479999995</v>
      </c>
      <c r="DT7" s="58">
        <v>9466.5134770000004</v>
      </c>
      <c r="DU7" s="58">
        <v>8793.9331650000004</v>
      </c>
      <c r="DV7" s="58">
        <v>9258.9682260000009</v>
      </c>
      <c r="DW7" s="58">
        <v>9533.9823479999995</v>
      </c>
      <c r="DX7" s="58">
        <v>9608.9008099999992</v>
      </c>
      <c r="DY7" s="58">
        <v>9327.8756990000002</v>
      </c>
      <c r="DZ7" s="58">
        <v>9257.5612259999998</v>
      </c>
      <c r="EA7" s="58">
        <v>9533.9823479999995</v>
      </c>
      <c r="EB7" s="58">
        <v>9608.9008099999992</v>
      </c>
      <c r="EC7" s="58">
        <v>5368.7752380000002</v>
      </c>
      <c r="ED7" s="58">
        <v>9258.9682260000009</v>
      </c>
      <c r="EE7" s="58">
        <v>9530.9359480000003</v>
      </c>
      <c r="EF7" s="58">
        <v>9608.9008099999992</v>
      </c>
      <c r="EG7" s="58">
        <v>9116.2755780000007</v>
      </c>
      <c r="EH7" s="58">
        <v>6385.719008</v>
      </c>
      <c r="EI7" s="58">
        <v>9473.5237340000003</v>
      </c>
      <c r="EJ7" s="58">
        <v>9608.9008099999992</v>
      </c>
      <c r="EK7" s="58">
        <v>9343.3702379999995</v>
      </c>
      <c r="EL7" s="58">
        <v>9258.9682260000009</v>
      </c>
      <c r="EM7" s="58">
        <v>9530.9359480000003</v>
      </c>
      <c r="EN7" s="58">
        <v>9608.9008099999992</v>
      </c>
      <c r="EO7" s="58">
        <v>9237.9409969999997</v>
      </c>
      <c r="EP7" s="58">
        <v>5343.7637260000001</v>
      </c>
      <c r="EQ7" s="58">
        <v>8581.0064270000003</v>
      </c>
      <c r="ER7" s="58">
        <v>9608.9008099999992</v>
      </c>
      <c r="ES7" s="58">
        <v>8378.4708649999993</v>
      </c>
      <c r="ET7" s="58">
        <v>5343.7637260000001</v>
      </c>
      <c r="EU7" s="58">
        <v>9530.9359480000003</v>
      </c>
      <c r="EV7" s="58">
        <v>9608.9008099999992</v>
      </c>
      <c r="EW7" s="58">
        <v>9343.6132379999999</v>
      </c>
      <c r="EX7" s="58">
        <v>9258.9682260000009</v>
      </c>
      <c r="EY7" s="58">
        <v>9530.9359480000003</v>
      </c>
      <c r="EZ7" s="58">
        <v>9608.9008099999992</v>
      </c>
      <c r="FA7" s="58">
        <v>5369.0182379999997</v>
      </c>
      <c r="FB7" s="58">
        <v>9115.9155530000007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10651.664769999999</v>
      </c>
      <c r="S8" s="58">
        <v>11421.27304</v>
      </c>
      <c r="T8" s="58">
        <v>10121.26188</v>
      </c>
      <c r="U8" s="58">
        <v>9640.0493869999991</v>
      </c>
      <c r="V8" s="58">
        <v>11702.97921</v>
      </c>
      <c r="W8" s="58">
        <v>11463.03205</v>
      </c>
      <c r="X8" s="58">
        <v>10881.6729</v>
      </c>
      <c r="Y8" s="58">
        <v>9750.9082249999992</v>
      </c>
      <c r="Z8" s="58">
        <v>11000.5342</v>
      </c>
      <c r="AA8" s="58">
        <v>11105.22731</v>
      </c>
      <c r="AB8" s="58">
        <v>9308.0585580000006</v>
      </c>
      <c r="AC8" s="58">
        <v>9904.4886999999999</v>
      </c>
      <c r="AD8" s="58">
        <v>10079.486699999999</v>
      </c>
      <c r="AE8" s="58">
        <v>11420.06421</v>
      </c>
      <c r="AF8" s="58">
        <v>4692.2536300000002</v>
      </c>
      <c r="AG8" s="58">
        <v>10858.16907</v>
      </c>
      <c r="AH8" s="58">
        <v>9426.9975560000003</v>
      </c>
      <c r="AI8" s="58">
        <v>11579.304459999999</v>
      </c>
      <c r="AJ8" s="58">
        <v>9267.3119769999994</v>
      </c>
      <c r="AK8" s="58">
        <v>10087.60313</v>
      </c>
      <c r="AL8" s="58">
        <v>11354.633099999999</v>
      </c>
      <c r="AM8" s="58">
        <v>11846.58699</v>
      </c>
      <c r="AN8" s="58">
        <v>8531.6703699999998</v>
      </c>
      <c r="AO8" s="58">
        <v>11635.30083</v>
      </c>
      <c r="AP8" s="58">
        <v>11846.58699</v>
      </c>
      <c r="AQ8" s="58">
        <v>14486.61659</v>
      </c>
      <c r="AR8" s="58">
        <v>10489.36636</v>
      </c>
      <c r="AS8" s="58">
        <v>14082.16311</v>
      </c>
      <c r="AT8" s="58">
        <v>14275.33043</v>
      </c>
      <c r="AU8" s="58">
        <v>13700.28003</v>
      </c>
      <c r="AV8" s="58">
        <v>11549.681780000001</v>
      </c>
      <c r="AW8" s="58">
        <v>13750.336439999999</v>
      </c>
      <c r="AX8" s="58">
        <v>14486.521839999999</v>
      </c>
      <c r="AY8" s="58">
        <v>14959.40544</v>
      </c>
      <c r="AZ8" s="58">
        <v>12099.462530000001</v>
      </c>
      <c r="BA8" s="58">
        <v>14282.910739999999</v>
      </c>
      <c r="BB8" s="58">
        <v>14959.40544</v>
      </c>
      <c r="BC8" s="58">
        <v>14959.689679999999</v>
      </c>
      <c r="BD8" s="58">
        <v>13713.48474</v>
      </c>
      <c r="BE8" s="58">
        <v>12340.878290000001</v>
      </c>
      <c r="BF8" s="58">
        <v>14931.075559999999</v>
      </c>
      <c r="BG8" s="58">
        <v>15441.33469</v>
      </c>
      <c r="BH8" s="58">
        <v>14040.213750000001</v>
      </c>
      <c r="BI8" s="58">
        <v>14277.771549999999</v>
      </c>
      <c r="BJ8" s="58">
        <v>15441.33469</v>
      </c>
      <c r="BK8" s="58">
        <v>16745.510849999999</v>
      </c>
      <c r="BL8" s="58">
        <v>12757.63011</v>
      </c>
      <c r="BM8" s="58">
        <v>15075.876469999999</v>
      </c>
      <c r="BN8" s="58">
        <v>16745.510849999999</v>
      </c>
      <c r="BO8" s="58">
        <v>16855.923269999999</v>
      </c>
      <c r="BP8" s="58">
        <v>14257.834220000001</v>
      </c>
      <c r="BQ8" s="58">
        <v>14409.362209999999</v>
      </c>
      <c r="BR8" s="58">
        <v>16855.923269999999</v>
      </c>
      <c r="BS8" s="58">
        <v>16984.482789999998</v>
      </c>
      <c r="BT8" s="58">
        <v>14091.662619999999</v>
      </c>
      <c r="BU8" s="58">
        <v>15334.74531</v>
      </c>
      <c r="BV8" s="58">
        <v>16789.48072</v>
      </c>
      <c r="BW8" s="58">
        <v>16984.482789999998</v>
      </c>
      <c r="BX8" s="58">
        <v>16332.622359999999</v>
      </c>
      <c r="BY8" s="58">
        <v>14180.6302</v>
      </c>
      <c r="BZ8" s="58">
        <v>16773.196629999999</v>
      </c>
      <c r="CA8" s="58">
        <v>16795.367470000001</v>
      </c>
      <c r="CB8" s="58">
        <v>15156.99077</v>
      </c>
      <c r="CC8" s="58">
        <v>15291.730100000001</v>
      </c>
      <c r="CD8" s="58">
        <v>16795.367470000001</v>
      </c>
      <c r="CE8" s="58">
        <v>17671.77866</v>
      </c>
      <c r="CF8" s="58">
        <v>17671.77866</v>
      </c>
      <c r="CG8" s="58">
        <v>17671.77866</v>
      </c>
      <c r="CH8" s="58">
        <v>17671.77866</v>
      </c>
      <c r="CI8" s="58">
        <v>18548.189849999999</v>
      </c>
      <c r="CJ8" s="58">
        <v>18107.615580000002</v>
      </c>
      <c r="CK8" s="58">
        <v>18379.53991</v>
      </c>
      <c r="CL8" s="58">
        <v>18548.189849999999</v>
      </c>
      <c r="CM8" s="58">
        <v>19424.790540000002</v>
      </c>
      <c r="CN8" s="58">
        <v>18267.927759999999</v>
      </c>
      <c r="CO8" s="58">
        <v>18279.297419999999</v>
      </c>
      <c r="CP8" s="58">
        <v>19424.790540000002</v>
      </c>
      <c r="CQ8" s="58">
        <v>20301.201730000001</v>
      </c>
      <c r="CR8" s="58">
        <v>19484.074769999999</v>
      </c>
      <c r="CS8" s="58">
        <v>18497.606210000002</v>
      </c>
      <c r="CT8" s="58">
        <v>20015.553759999999</v>
      </c>
      <c r="CU8" s="58">
        <v>21177.612929999999</v>
      </c>
      <c r="CV8" s="58">
        <v>20283.468499999999</v>
      </c>
      <c r="CW8" s="58">
        <v>20052.01671</v>
      </c>
      <c r="CX8" s="58">
        <v>21177.612929999999</v>
      </c>
      <c r="CY8" s="58">
        <v>22054.213609999999</v>
      </c>
      <c r="CZ8" s="58">
        <v>20809.235980000001</v>
      </c>
      <c r="DA8" s="58">
        <v>19089.808959999998</v>
      </c>
      <c r="DB8" s="58">
        <v>22017.176039999998</v>
      </c>
      <c r="DC8" s="58">
        <v>22930.624810000001</v>
      </c>
      <c r="DD8" s="58">
        <v>22438.887070000001</v>
      </c>
      <c r="DE8" s="58">
        <v>18723.66159</v>
      </c>
      <c r="DF8" s="58">
        <v>22711.89255</v>
      </c>
      <c r="DG8" s="58">
        <v>23807.036</v>
      </c>
      <c r="DH8" s="58">
        <v>22743.025440000001</v>
      </c>
      <c r="DI8" s="58">
        <v>20542.996469999998</v>
      </c>
      <c r="DJ8" s="58">
        <v>22933.467219999999</v>
      </c>
      <c r="DK8" s="58">
        <v>24683.447189999999</v>
      </c>
      <c r="DL8" s="58">
        <v>23406.381809999999</v>
      </c>
      <c r="DM8" s="58">
        <v>23964.60052</v>
      </c>
      <c r="DN8" s="58">
        <v>23989.898010000001</v>
      </c>
      <c r="DO8" s="58">
        <v>25560.142629999998</v>
      </c>
      <c r="DP8" s="58">
        <v>25560.142629999998</v>
      </c>
      <c r="DQ8" s="58">
        <v>25380.123029999999</v>
      </c>
      <c r="DR8" s="58">
        <v>24631.620500000001</v>
      </c>
      <c r="DS8" s="58">
        <v>26436.553820000001</v>
      </c>
      <c r="DT8" s="58">
        <v>26074.723409999999</v>
      </c>
      <c r="DU8" s="58">
        <v>25509.926630000002</v>
      </c>
      <c r="DV8" s="58">
        <v>26436.553820000001</v>
      </c>
      <c r="DW8" s="58">
        <v>27312.96501</v>
      </c>
      <c r="DX8" s="58">
        <v>27144.315070000001</v>
      </c>
      <c r="DY8" s="58">
        <v>26168.41937</v>
      </c>
      <c r="DZ8" s="58">
        <v>26768.940640000001</v>
      </c>
      <c r="EA8" s="58">
        <v>27767.94918</v>
      </c>
      <c r="EB8" s="58">
        <v>27767.94918</v>
      </c>
      <c r="EC8" s="58">
        <v>25887.431710000001</v>
      </c>
      <c r="ED8" s="58">
        <v>27767.94918</v>
      </c>
      <c r="EE8" s="58">
        <v>28238.294979999999</v>
      </c>
      <c r="EF8" s="58">
        <v>28238.294979999999</v>
      </c>
      <c r="EG8" s="58">
        <v>27338.197</v>
      </c>
      <c r="EH8" s="58">
        <v>28045.010780000001</v>
      </c>
      <c r="EI8" s="58">
        <v>28824.322489999999</v>
      </c>
      <c r="EJ8" s="58">
        <v>29013.81681</v>
      </c>
      <c r="EK8" s="58">
        <v>21561.443510000001</v>
      </c>
      <c r="EL8" s="58">
        <v>28302.265660000001</v>
      </c>
      <c r="EM8" s="58">
        <v>27758.668740000001</v>
      </c>
      <c r="EN8" s="58">
        <v>29623.29277</v>
      </c>
      <c r="EO8" s="58">
        <v>28473.679940000002</v>
      </c>
      <c r="EP8" s="58">
        <v>29131.555039999999</v>
      </c>
      <c r="EQ8" s="58">
        <v>30297.671849999999</v>
      </c>
      <c r="ER8" s="58">
        <v>30297.671849999999</v>
      </c>
      <c r="ES8" s="58">
        <v>28184.810270000002</v>
      </c>
      <c r="ET8" s="58">
        <v>28438.732650000002</v>
      </c>
      <c r="EU8" s="58">
        <v>30948.111799999999</v>
      </c>
      <c r="EV8" s="58">
        <v>30948.111799999999</v>
      </c>
      <c r="EW8" s="58">
        <v>26222.123660000001</v>
      </c>
      <c r="EX8" s="58">
        <v>29500.375260000001</v>
      </c>
      <c r="EY8" s="58">
        <v>31222.752670000002</v>
      </c>
      <c r="EZ8" s="58">
        <v>31942.831050000001</v>
      </c>
      <c r="FA8" s="58">
        <v>27922.947199999999</v>
      </c>
      <c r="FB8" s="58">
        <v>30929.036479999999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1840.095</v>
      </c>
      <c r="AA9" s="58">
        <v>1840.095</v>
      </c>
      <c r="AB9" s="58">
        <v>1836.4949999999999</v>
      </c>
      <c r="AC9" s="58">
        <v>2106.5700000000002</v>
      </c>
      <c r="AD9" s="58">
        <v>1840.095</v>
      </c>
      <c r="AE9" s="58">
        <v>2095.0949999999998</v>
      </c>
      <c r="AF9" s="58">
        <v>2125.2449999999999</v>
      </c>
      <c r="AG9" s="58">
        <v>2361.5700000000002</v>
      </c>
      <c r="AH9" s="58">
        <v>2635.32</v>
      </c>
      <c r="AI9" s="58">
        <v>2365.2449999999999</v>
      </c>
      <c r="AJ9" s="58">
        <v>2635.32</v>
      </c>
      <c r="AK9" s="58">
        <v>1825.02</v>
      </c>
      <c r="AL9" s="58">
        <v>1825.02</v>
      </c>
      <c r="AM9" s="58">
        <v>1821.345</v>
      </c>
      <c r="AN9" s="58">
        <v>2346.3000000000002</v>
      </c>
      <c r="AO9" s="58">
        <v>1821.345</v>
      </c>
      <c r="AP9" s="58">
        <v>2635.32</v>
      </c>
      <c r="AQ9" s="58">
        <v>1821.345</v>
      </c>
      <c r="AR9" s="58">
        <v>2100.5492469999999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2169.3475149999999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2379.6304960000002</v>
      </c>
      <c r="BM9" s="58">
        <v>2095.0949999999998</v>
      </c>
      <c r="BN9" s="58">
        <v>2635.32</v>
      </c>
      <c r="BO9" s="58">
        <v>2635.32</v>
      </c>
      <c r="BP9" s="58">
        <v>2365.2449999999999</v>
      </c>
      <c r="BQ9" s="58">
        <v>1821.345</v>
      </c>
      <c r="BR9" s="58">
        <v>2635.32</v>
      </c>
      <c r="BS9" s="58">
        <v>1688.55</v>
      </c>
      <c r="BT9" s="58">
        <v>1418.4749999999999</v>
      </c>
      <c r="BU9" s="58">
        <v>874.57500000000005</v>
      </c>
      <c r="BV9" s="58">
        <v>1688.55</v>
      </c>
      <c r="BW9" s="58">
        <v>1688.55</v>
      </c>
      <c r="BX9" s="58">
        <v>1688.55</v>
      </c>
      <c r="BY9" s="58">
        <v>1418.4749999999999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0</v>
      </c>
      <c r="DR9" s="58">
        <v>255</v>
      </c>
      <c r="DS9" s="58">
        <v>255</v>
      </c>
      <c r="DT9" s="58">
        <v>255</v>
      </c>
      <c r="DU9" s="58">
        <v>0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57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3692.9238230000001</v>
      </c>
      <c r="O11" s="58">
        <v>4151.3722230000003</v>
      </c>
      <c r="P11" s="58">
        <v>3784.1530830000002</v>
      </c>
      <c r="Q11" s="58">
        <v>3818.0263169999998</v>
      </c>
      <c r="R11" s="58">
        <v>4506.9326060000003</v>
      </c>
      <c r="S11" s="58">
        <v>4424.6236959999997</v>
      </c>
      <c r="T11" s="58">
        <v>3999.748865</v>
      </c>
      <c r="U11" s="58">
        <v>4055.6675570000002</v>
      </c>
      <c r="V11" s="58">
        <v>3963.0152790000002</v>
      </c>
      <c r="W11" s="58">
        <v>3738.1805509999999</v>
      </c>
      <c r="X11" s="58">
        <v>4665.7083709999997</v>
      </c>
      <c r="Y11" s="58">
        <v>4425.8175579999997</v>
      </c>
      <c r="Z11" s="58">
        <v>3353.8139970000002</v>
      </c>
      <c r="AA11" s="58">
        <v>3553.0446080000002</v>
      </c>
      <c r="AB11" s="58">
        <v>3075.67373</v>
      </c>
      <c r="AC11" s="58">
        <v>2941.6164050000002</v>
      </c>
      <c r="AD11" s="58">
        <v>4240.3929539999999</v>
      </c>
      <c r="AE11" s="58">
        <v>3724.157972</v>
      </c>
      <c r="AF11" s="58">
        <v>4216.701599</v>
      </c>
      <c r="AG11" s="58">
        <v>3553.2674299999999</v>
      </c>
      <c r="AH11" s="58">
        <v>4362.8964610000003</v>
      </c>
      <c r="AI11" s="58">
        <v>4236.2663499999999</v>
      </c>
      <c r="AJ11" s="58">
        <v>3784.150271</v>
      </c>
      <c r="AK11" s="58">
        <v>2926.7190700000001</v>
      </c>
      <c r="AL11" s="58">
        <v>4206.6002680000001</v>
      </c>
      <c r="AM11" s="58">
        <v>4513.6498119999997</v>
      </c>
      <c r="AN11" s="58">
        <v>3636.2805210000001</v>
      </c>
      <c r="AO11" s="58">
        <v>3483.6282700000002</v>
      </c>
      <c r="AP11" s="58">
        <v>4689.3004129999999</v>
      </c>
      <c r="AQ11" s="58">
        <v>3791.6006619999998</v>
      </c>
      <c r="AR11" s="58">
        <v>4436.9191419999997</v>
      </c>
      <c r="AS11" s="58">
        <v>3657.31439</v>
      </c>
      <c r="AT11" s="58">
        <v>4307.3042390000001</v>
      </c>
      <c r="AU11" s="58">
        <v>4693.6910369999996</v>
      </c>
      <c r="AV11" s="58">
        <v>4234.6889760000004</v>
      </c>
      <c r="AW11" s="58">
        <v>3704.2362640000001</v>
      </c>
      <c r="AX11" s="58">
        <v>4691.180773</v>
      </c>
      <c r="AY11" s="58">
        <v>3761.75801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1788.3174079999999</v>
      </c>
      <c r="BE11" s="58">
        <v>2114.9857889999998</v>
      </c>
      <c r="BF11" s="58">
        <v>2307.152834</v>
      </c>
      <c r="BG11" s="58">
        <v>2149.718222</v>
      </c>
      <c r="BH11" s="58">
        <v>1827.577892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409.226876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4255.1864219999998</v>
      </c>
      <c r="S12" s="58">
        <v>796.07751670000005</v>
      </c>
      <c r="T12" s="58">
        <v>4925.5271769999999</v>
      </c>
      <c r="U12" s="58">
        <v>6662.1716500000002</v>
      </c>
      <c r="V12" s="58">
        <v>4257.9306239999996</v>
      </c>
      <c r="W12" s="58">
        <v>786.86016729999994</v>
      </c>
      <c r="X12" s="58">
        <v>5186.2422630000001</v>
      </c>
      <c r="Y12" s="58">
        <v>6962.0258729999996</v>
      </c>
      <c r="Z12" s="58">
        <v>4401.0182640000003</v>
      </c>
      <c r="AA12" s="58">
        <v>909.16034509999997</v>
      </c>
      <c r="AB12" s="58">
        <v>5014.2278020000003</v>
      </c>
      <c r="AC12" s="58">
        <v>6296.326822</v>
      </c>
      <c r="AD12" s="58">
        <v>4429.957582</v>
      </c>
      <c r="AE12" s="58">
        <v>963.09289790000003</v>
      </c>
      <c r="AF12" s="58">
        <v>5444.7508289999996</v>
      </c>
      <c r="AG12" s="58">
        <v>6906.9140559999996</v>
      </c>
      <c r="AH12" s="58">
        <v>4768.8075920000001</v>
      </c>
      <c r="AI12" s="58">
        <v>1154.7520979999999</v>
      </c>
      <c r="AJ12" s="58">
        <v>5261.7187029999996</v>
      </c>
      <c r="AK12" s="58">
        <v>6616.0581940000002</v>
      </c>
      <c r="AL12" s="58">
        <v>4951.1034</v>
      </c>
      <c r="AM12" s="58">
        <v>1155.3354529999999</v>
      </c>
      <c r="AN12" s="58">
        <v>5615.9386800000002</v>
      </c>
      <c r="AO12" s="58">
        <v>7386.0326429999996</v>
      </c>
      <c r="AP12" s="58">
        <v>5076.3355350000002</v>
      </c>
      <c r="AQ12" s="58">
        <v>1177.8020610000001</v>
      </c>
      <c r="AR12" s="58">
        <v>5993.0760609999998</v>
      </c>
      <c r="AS12" s="58">
        <v>7753.587039</v>
      </c>
      <c r="AT12" s="58">
        <v>5271.2150089999996</v>
      </c>
      <c r="AU12" s="58">
        <v>1204.7880580000001</v>
      </c>
      <c r="AV12" s="58">
        <v>6007.8960610000004</v>
      </c>
      <c r="AW12" s="58">
        <v>7903.0276800000001</v>
      </c>
      <c r="AX12" s="58">
        <v>5340.1234889999996</v>
      </c>
      <c r="AY12" s="58">
        <v>1178.9282350000001</v>
      </c>
      <c r="AZ12" s="58">
        <v>6014.1190399999996</v>
      </c>
      <c r="BA12" s="58">
        <v>8086.3436709999996</v>
      </c>
      <c r="BB12" s="58">
        <v>5323.3774970000004</v>
      </c>
      <c r="BC12" s="58">
        <v>1178.9282350000001</v>
      </c>
      <c r="BD12" s="58">
        <v>5990.6909599999999</v>
      </c>
      <c r="BE12" s="58">
        <v>8086.3436709999996</v>
      </c>
      <c r="BF12" s="58">
        <v>5323.3774970000004</v>
      </c>
      <c r="BG12" s="58">
        <v>1178.9282350000001</v>
      </c>
      <c r="BH12" s="58">
        <v>6004.7590399999999</v>
      </c>
      <c r="BI12" s="58">
        <v>8086.3436709999996</v>
      </c>
      <c r="BJ12" s="58">
        <v>5323.3774970000004</v>
      </c>
      <c r="BK12" s="58">
        <v>1178.9282350000001</v>
      </c>
      <c r="BL12" s="58">
        <v>6004.7590399999999</v>
      </c>
      <c r="BM12" s="58">
        <v>7970.0050579999997</v>
      </c>
      <c r="BN12" s="58">
        <v>5323.3774970000004</v>
      </c>
      <c r="BO12" s="58">
        <v>1178.9282350000001</v>
      </c>
      <c r="BP12" s="58">
        <v>6014.1190399999996</v>
      </c>
      <c r="BQ12" s="58">
        <v>7984.5850129999999</v>
      </c>
      <c r="BR12" s="58">
        <v>5323.3774970000004</v>
      </c>
      <c r="BS12" s="58">
        <v>1178.9282350000001</v>
      </c>
      <c r="BT12" s="58">
        <v>6014.1190399999996</v>
      </c>
      <c r="BU12" s="58">
        <v>7928.5750580000004</v>
      </c>
      <c r="BV12" s="58">
        <v>5323.3774970000004</v>
      </c>
      <c r="BW12" s="58">
        <v>1178.9282350000001</v>
      </c>
      <c r="BX12" s="58">
        <v>6014.1190399999996</v>
      </c>
      <c r="BY12" s="58">
        <v>8086.3436709999996</v>
      </c>
      <c r="BZ12" s="58">
        <v>5323.3774970000004</v>
      </c>
      <c r="CA12" s="58">
        <v>920.00149499999998</v>
      </c>
      <c r="CB12" s="58">
        <v>5860.2252010000002</v>
      </c>
      <c r="CC12" s="58">
        <v>7583.2172270000001</v>
      </c>
      <c r="CD12" s="58">
        <v>5154.4789570000003</v>
      </c>
      <c r="CE12" s="58">
        <v>920.00149499999998</v>
      </c>
      <c r="CF12" s="58">
        <v>5860.2252010000002</v>
      </c>
      <c r="CG12" s="58">
        <v>7977.4639319999997</v>
      </c>
      <c r="CH12" s="58">
        <v>5154.4789570000003</v>
      </c>
      <c r="CI12" s="58">
        <v>920.00149499999998</v>
      </c>
      <c r="CJ12" s="58">
        <v>5860.2252010000002</v>
      </c>
      <c r="CK12" s="58">
        <v>7977.4639319999997</v>
      </c>
      <c r="CL12" s="58">
        <v>5154.4789570000003</v>
      </c>
      <c r="CM12" s="58">
        <v>920.00149499999998</v>
      </c>
      <c r="CN12" s="58">
        <v>5860.2252010000002</v>
      </c>
      <c r="CO12" s="58">
        <v>7977.4639319999997</v>
      </c>
      <c r="CP12" s="58">
        <v>5154.4789570000003</v>
      </c>
      <c r="CQ12" s="58">
        <v>920.00149499999998</v>
      </c>
      <c r="CR12" s="58">
        <v>5860.2252010000002</v>
      </c>
      <c r="CS12" s="58">
        <v>7977.4639319999997</v>
      </c>
      <c r="CT12" s="58">
        <v>5154.4789570000003</v>
      </c>
      <c r="CU12" s="58">
        <v>913.10795959999996</v>
      </c>
      <c r="CV12" s="58">
        <v>5856.1882320000004</v>
      </c>
      <c r="CW12" s="58">
        <v>5849.2112049999996</v>
      </c>
      <c r="CX12" s="58">
        <v>5150.033907</v>
      </c>
      <c r="CY12" s="58">
        <v>913.10795959999996</v>
      </c>
      <c r="CZ12" s="58">
        <v>5856.1882320000004</v>
      </c>
      <c r="DA12" s="58">
        <v>7974.6512050000001</v>
      </c>
      <c r="DB12" s="58">
        <v>5150.033907</v>
      </c>
      <c r="DC12" s="58">
        <v>913.10795959999996</v>
      </c>
      <c r="DD12" s="58">
        <v>5856.1882320000004</v>
      </c>
      <c r="DE12" s="58">
        <v>7974.6512050000001</v>
      </c>
      <c r="DF12" s="58">
        <v>5150.033907</v>
      </c>
      <c r="DG12" s="58">
        <v>913.10795959999996</v>
      </c>
      <c r="DH12" s="58">
        <v>5856.1882320000004</v>
      </c>
      <c r="DI12" s="58">
        <v>7974.6512050000001</v>
      </c>
      <c r="DJ12" s="58">
        <v>5150.033907</v>
      </c>
      <c r="DK12" s="58">
        <v>913.10795959999996</v>
      </c>
      <c r="DL12" s="58">
        <v>5856.1882320000004</v>
      </c>
      <c r="DM12" s="58">
        <v>7974.6512050000001</v>
      </c>
      <c r="DN12" s="58">
        <v>5150.033907</v>
      </c>
      <c r="DO12" s="58">
        <v>913.10795959999996</v>
      </c>
      <c r="DP12" s="58">
        <v>5856.1882320000004</v>
      </c>
      <c r="DQ12" s="58">
        <v>7974.6512050000001</v>
      </c>
      <c r="DR12" s="58">
        <v>5150.033907</v>
      </c>
      <c r="DS12" s="58">
        <v>913.10795959999996</v>
      </c>
      <c r="DT12" s="58">
        <v>5856.1882320000004</v>
      </c>
      <c r="DU12" s="58">
        <v>7974.6512050000001</v>
      </c>
      <c r="DV12" s="58">
        <v>5150.033907</v>
      </c>
      <c r="DW12" s="58">
        <v>913.10795959999996</v>
      </c>
      <c r="DX12" s="58">
        <v>5856.1882320000004</v>
      </c>
      <c r="DY12" s="58">
        <v>7974.6512050000001</v>
      </c>
      <c r="DZ12" s="58">
        <v>5150.033907</v>
      </c>
      <c r="EA12" s="58">
        <v>913.10795959999996</v>
      </c>
      <c r="EB12" s="58">
        <v>5856.1882320000004</v>
      </c>
      <c r="EC12" s="58">
        <v>7974.6512050000001</v>
      </c>
      <c r="ED12" s="58">
        <v>5150.033907</v>
      </c>
      <c r="EE12" s="58">
        <v>913.10795959999996</v>
      </c>
      <c r="EF12" s="58">
        <v>5856.1882320000004</v>
      </c>
      <c r="EG12" s="58">
        <v>7839.2762050000001</v>
      </c>
      <c r="EH12" s="58">
        <v>5150.033907</v>
      </c>
      <c r="EI12" s="58">
        <v>580.36345960000006</v>
      </c>
      <c r="EJ12" s="58">
        <v>5658.5437320000001</v>
      </c>
      <c r="EK12" s="58">
        <v>5513.4927770000004</v>
      </c>
      <c r="EL12" s="58">
        <v>4933.0894070000004</v>
      </c>
      <c r="EM12" s="58">
        <v>580.36345960000006</v>
      </c>
      <c r="EN12" s="58">
        <v>5658.5437320000001</v>
      </c>
      <c r="EO12" s="58">
        <v>7834.9067050000003</v>
      </c>
      <c r="EP12" s="58">
        <v>4933.0894070000004</v>
      </c>
      <c r="EQ12" s="58">
        <v>580.36345960000006</v>
      </c>
      <c r="ER12" s="58">
        <v>5658.5437320000001</v>
      </c>
      <c r="ES12" s="58">
        <v>3592.6667050000001</v>
      </c>
      <c r="ET12" s="58">
        <v>4933.0894070000004</v>
      </c>
      <c r="EU12" s="58">
        <v>580.36345960000006</v>
      </c>
      <c r="EV12" s="58">
        <v>5658.5437320000001</v>
      </c>
      <c r="EW12" s="58">
        <v>5709.4667049999998</v>
      </c>
      <c r="EX12" s="58">
        <v>2262.049407</v>
      </c>
      <c r="EY12" s="58">
        <v>580.36345960000006</v>
      </c>
      <c r="EZ12" s="58">
        <v>5658.5437320000001</v>
      </c>
      <c r="FA12" s="58">
        <v>7834.9067050000003</v>
      </c>
      <c r="FB12" s="58">
        <v>4933.0894070000004</v>
      </c>
    </row>
    <row r="13" spans="1:159" x14ac:dyDescent="0.25">
      <c r="B13" s="33" t="s">
        <v>7</v>
      </c>
      <c r="C13" s="58">
        <v>452.528325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1499.2788619999999</v>
      </c>
      <c r="S13" s="58">
        <v>1662.7857039999999</v>
      </c>
      <c r="T13" s="58">
        <v>1675.897113</v>
      </c>
      <c r="U13" s="58">
        <v>2239.8736669999998</v>
      </c>
      <c r="V13" s="58">
        <v>1785.0480439999999</v>
      </c>
      <c r="W13" s="58">
        <v>1409.223279</v>
      </c>
      <c r="X13" s="58">
        <v>2015.2102219999999</v>
      </c>
      <c r="Y13" s="58">
        <v>2900.9260340000001</v>
      </c>
      <c r="Z13" s="58">
        <v>1524.2238440000001</v>
      </c>
      <c r="AA13" s="58">
        <v>1746.813613</v>
      </c>
      <c r="AB13" s="58">
        <v>2217.4122600000001</v>
      </c>
      <c r="AC13" s="58">
        <v>2419.5381090000001</v>
      </c>
      <c r="AD13" s="58">
        <v>2986.4577380000001</v>
      </c>
      <c r="AE13" s="58">
        <v>2670.787225</v>
      </c>
      <c r="AF13" s="58">
        <v>3137.022946</v>
      </c>
      <c r="AG13" s="58">
        <v>2589.845757</v>
      </c>
      <c r="AH13" s="58">
        <v>3589.8038539999998</v>
      </c>
      <c r="AI13" s="58">
        <v>3247.673237</v>
      </c>
      <c r="AJ13" s="58">
        <v>2943.1307769999999</v>
      </c>
      <c r="AK13" s="58">
        <v>3152.0706369999998</v>
      </c>
      <c r="AL13" s="58">
        <v>3948.6479690000001</v>
      </c>
      <c r="AM13" s="58">
        <v>3050.4718370000001</v>
      </c>
      <c r="AN13" s="58">
        <v>2907.7605950000002</v>
      </c>
      <c r="AO13" s="58">
        <v>2952.594591</v>
      </c>
      <c r="AP13" s="58">
        <v>4085.8166059999999</v>
      </c>
      <c r="AQ13" s="58">
        <v>3556.876233</v>
      </c>
      <c r="AR13" s="58">
        <v>3235.4393449999998</v>
      </c>
      <c r="AS13" s="58">
        <v>5149.3019450000002</v>
      </c>
      <c r="AT13" s="58">
        <v>4966.6961549999996</v>
      </c>
      <c r="AU13" s="58">
        <v>5179.0836760000002</v>
      </c>
      <c r="AV13" s="58">
        <v>5271.727742</v>
      </c>
      <c r="AW13" s="58">
        <v>4223.8178870000002</v>
      </c>
      <c r="AX13" s="58">
        <v>7073.538313</v>
      </c>
      <c r="AY13" s="58">
        <v>6218.3140380000004</v>
      </c>
      <c r="AZ13" s="58">
        <v>7029.7948299999998</v>
      </c>
      <c r="BA13" s="58">
        <v>5118.429787</v>
      </c>
      <c r="BB13" s="58">
        <v>8490.6706240000003</v>
      </c>
      <c r="BC13" s="58">
        <v>8118.1154310000002</v>
      </c>
      <c r="BD13" s="58">
        <v>8301.7460260000007</v>
      </c>
      <c r="BE13" s="58">
        <v>10949.480589999999</v>
      </c>
      <c r="BF13" s="58">
        <v>11081.28349</v>
      </c>
      <c r="BG13" s="58">
        <v>8501.6864590000005</v>
      </c>
      <c r="BH13" s="58">
        <v>9629.4834439999995</v>
      </c>
      <c r="BI13" s="58">
        <v>7232.3152289999998</v>
      </c>
      <c r="BJ13" s="58">
        <v>11604.33489</v>
      </c>
      <c r="BK13" s="58">
        <v>9178.8258189999997</v>
      </c>
      <c r="BL13" s="58">
        <v>9992.8215359999995</v>
      </c>
      <c r="BM13" s="58">
        <v>13580.90619</v>
      </c>
      <c r="BN13" s="58">
        <v>12526.865320000001</v>
      </c>
      <c r="BO13" s="58">
        <v>9771.2636309999998</v>
      </c>
      <c r="BP13" s="58">
        <v>11074.60029</v>
      </c>
      <c r="BQ13" s="58">
        <v>14785.03628</v>
      </c>
      <c r="BR13" s="58">
        <v>13334.72395</v>
      </c>
      <c r="BS13" s="58">
        <v>11140.70341</v>
      </c>
      <c r="BT13" s="58">
        <v>12243.49437</v>
      </c>
      <c r="BU13" s="58">
        <v>15870.22516</v>
      </c>
      <c r="BV13" s="58">
        <v>15202.14184</v>
      </c>
      <c r="BW13" s="58">
        <v>12100.40329</v>
      </c>
      <c r="BX13" s="58">
        <v>11219.06128</v>
      </c>
      <c r="BY13" s="58">
        <v>19193.968239999998</v>
      </c>
      <c r="BZ13" s="58">
        <v>16510.823489999999</v>
      </c>
      <c r="CA13" s="58">
        <v>12718.86313</v>
      </c>
      <c r="CB13" s="58">
        <v>14424.692010000001</v>
      </c>
      <c r="CC13" s="58">
        <v>20179.028409999999</v>
      </c>
      <c r="CD13" s="58">
        <v>17353.984810000002</v>
      </c>
      <c r="CE13" s="58">
        <v>13793.45393</v>
      </c>
      <c r="CF13" s="58">
        <v>15643.01439</v>
      </c>
      <c r="CG13" s="58">
        <v>21907.076229999999</v>
      </c>
      <c r="CH13" s="58">
        <v>18817.806509999999</v>
      </c>
      <c r="CI13" s="58">
        <v>14618.680899999999</v>
      </c>
      <c r="CJ13" s="58">
        <v>16590.864420000002</v>
      </c>
      <c r="CK13" s="58">
        <v>23224.45722</v>
      </c>
      <c r="CL13" s="58">
        <v>19942.072970000001</v>
      </c>
      <c r="CM13" s="58">
        <v>15762.00412</v>
      </c>
      <c r="CN13" s="58">
        <v>17893.770390000001</v>
      </c>
      <c r="CO13" s="58">
        <v>23464.5586</v>
      </c>
      <c r="CP13" s="58">
        <v>21499.853019999999</v>
      </c>
      <c r="CQ13" s="58">
        <v>16691.594239999999</v>
      </c>
      <c r="CR13" s="58">
        <v>18958.633010000001</v>
      </c>
      <c r="CS13" s="58">
        <v>26540.910159999999</v>
      </c>
      <c r="CT13" s="58">
        <v>22764.472300000001</v>
      </c>
      <c r="CU13" s="58">
        <v>17997.499370000001</v>
      </c>
      <c r="CV13" s="58">
        <v>20443.262360000001</v>
      </c>
      <c r="CW13" s="58">
        <v>28619.474869999998</v>
      </c>
      <c r="CX13" s="58">
        <v>24545.023939999999</v>
      </c>
      <c r="CY13" s="58">
        <v>19671.526279999998</v>
      </c>
      <c r="CZ13" s="58">
        <v>22349.522430000001</v>
      </c>
      <c r="DA13" s="58">
        <v>31201.700720000001</v>
      </c>
      <c r="DB13" s="58">
        <v>26826.3914</v>
      </c>
      <c r="DC13" s="58">
        <v>21298.927629999998</v>
      </c>
      <c r="DD13" s="58">
        <v>24183.601180000001</v>
      </c>
      <c r="DE13" s="58">
        <v>33735.390160000003</v>
      </c>
      <c r="DF13" s="58">
        <v>29050.95422</v>
      </c>
      <c r="DG13" s="58">
        <v>21701.555629999999</v>
      </c>
      <c r="DH13" s="58">
        <v>24011.32086</v>
      </c>
      <c r="DI13" s="58">
        <v>34091.967109999998</v>
      </c>
      <c r="DJ13" s="58">
        <v>29630.224709999999</v>
      </c>
      <c r="DK13" s="58">
        <v>24006.377479999999</v>
      </c>
      <c r="DL13" s="58">
        <v>27174.86044</v>
      </c>
      <c r="DM13" s="58">
        <v>36114.15799</v>
      </c>
      <c r="DN13" s="58">
        <v>32773.068339999998</v>
      </c>
      <c r="DO13" s="58">
        <v>24548.561450000001</v>
      </c>
      <c r="DP13" s="58">
        <v>27790.978579999999</v>
      </c>
      <c r="DQ13" s="58">
        <v>38893.767030000003</v>
      </c>
      <c r="DR13" s="58">
        <v>33512.410109999997</v>
      </c>
      <c r="DS13" s="58">
        <v>25066.941889999998</v>
      </c>
      <c r="DT13" s="58">
        <v>28380.047259999999</v>
      </c>
      <c r="DU13" s="58">
        <v>39718.463179999999</v>
      </c>
      <c r="DV13" s="58">
        <v>34219.292529999999</v>
      </c>
      <c r="DW13" s="58">
        <v>26081.974750000001</v>
      </c>
      <c r="DX13" s="58">
        <v>29533.493699999999</v>
      </c>
      <c r="DY13" s="58">
        <v>34057.921629999997</v>
      </c>
      <c r="DZ13" s="58">
        <v>35603.428260000001</v>
      </c>
      <c r="EA13" s="58">
        <v>27034.294829999999</v>
      </c>
      <c r="EB13" s="58">
        <v>30615.675609999998</v>
      </c>
      <c r="EC13" s="58">
        <v>42576.283170000002</v>
      </c>
      <c r="ED13" s="58">
        <v>36902.046549999999</v>
      </c>
      <c r="EE13" s="58">
        <v>28263.168269999998</v>
      </c>
      <c r="EF13" s="58">
        <v>32012.12269</v>
      </c>
      <c r="EG13" s="58">
        <v>44803.368779999997</v>
      </c>
      <c r="EH13" s="58">
        <v>38577.783049999998</v>
      </c>
      <c r="EI13" s="58">
        <v>29446.752390000001</v>
      </c>
      <c r="EJ13" s="58">
        <v>33357.104650000001</v>
      </c>
      <c r="EK13" s="58">
        <v>46686.343529999998</v>
      </c>
      <c r="EL13" s="58">
        <v>40191.761400000003</v>
      </c>
      <c r="EM13" s="58">
        <v>30515.34186</v>
      </c>
      <c r="EN13" s="58">
        <v>34571.41087</v>
      </c>
      <c r="EO13" s="58">
        <v>45208.34678</v>
      </c>
      <c r="EP13" s="58">
        <v>41648.92886</v>
      </c>
      <c r="EQ13" s="58">
        <v>31677.951539999998</v>
      </c>
      <c r="ER13" s="58">
        <v>35892.558230000002</v>
      </c>
      <c r="ES13" s="58">
        <v>47543.103439999999</v>
      </c>
      <c r="ET13" s="58">
        <v>43234.305690000001</v>
      </c>
      <c r="EU13" s="58">
        <v>32799.664649999999</v>
      </c>
      <c r="EV13" s="58">
        <v>37167.232219999998</v>
      </c>
      <c r="EW13" s="58">
        <v>52020.522129999998</v>
      </c>
      <c r="EX13" s="58">
        <v>44763.914490000003</v>
      </c>
      <c r="EY13" s="58">
        <v>30819.34591</v>
      </c>
      <c r="EZ13" s="58">
        <v>37449.703750000001</v>
      </c>
      <c r="FA13" s="58">
        <v>52415.982259999997</v>
      </c>
      <c r="FB13" s="58">
        <v>37912.943399999996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5.0967799999999999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286.06799999999998</v>
      </c>
      <c r="AE14" s="58">
        <v>512.80970000000002</v>
      </c>
      <c r="AF14" s="58">
        <v>0</v>
      </c>
      <c r="AG14" s="58">
        <v>0</v>
      </c>
      <c r="AH14" s="58">
        <v>393.649</v>
      </c>
      <c r="AI14" s="58">
        <v>564.54970000000003</v>
      </c>
      <c r="AJ14" s="58">
        <v>0</v>
      </c>
      <c r="AK14" s="58">
        <v>0</v>
      </c>
      <c r="AL14" s="58">
        <v>416.86900000000003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541.14970000000005</v>
      </c>
      <c r="AR14" s="58">
        <v>0</v>
      </c>
      <c r="AS14" s="58">
        <v>0</v>
      </c>
      <c r="AT14" s="58">
        <v>428.86900000000003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8062.4573250000003</v>
      </c>
      <c r="CV14" s="58">
        <v>0</v>
      </c>
      <c r="CW14" s="58">
        <v>0</v>
      </c>
      <c r="CX14" s="58">
        <v>6201.8902500000004</v>
      </c>
      <c r="CY14" s="58">
        <v>8062.4573250000003</v>
      </c>
      <c r="CZ14" s="58">
        <v>0</v>
      </c>
      <c r="DA14" s="58">
        <v>0</v>
      </c>
      <c r="DB14" s="58">
        <v>6201.8902500000004</v>
      </c>
      <c r="DC14" s="58">
        <v>7818.1431249999996</v>
      </c>
      <c r="DD14" s="58">
        <v>0</v>
      </c>
      <c r="DE14" s="58">
        <v>0</v>
      </c>
      <c r="DF14" s="58">
        <v>6013.9562500000002</v>
      </c>
      <c r="DG14" s="58">
        <v>7569.9804050000002</v>
      </c>
      <c r="DH14" s="58">
        <v>0</v>
      </c>
      <c r="DI14" s="58">
        <v>0</v>
      </c>
      <c r="DJ14" s="58">
        <v>5823.06185</v>
      </c>
      <c r="DK14" s="58">
        <v>8730.131781</v>
      </c>
      <c r="DL14" s="58">
        <v>0</v>
      </c>
      <c r="DM14" s="58">
        <v>0</v>
      </c>
      <c r="DN14" s="58">
        <v>6715.4859850000003</v>
      </c>
      <c r="DO14" s="58">
        <v>9805.5178140000007</v>
      </c>
      <c r="DP14" s="58">
        <v>0</v>
      </c>
      <c r="DQ14" s="58">
        <v>0</v>
      </c>
      <c r="DR14" s="58">
        <v>7542.7060110000002</v>
      </c>
      <c r="DS14" s="58">
        <v>10886.215829999999</v>
      </c>
      <c r="DT14" s="58">
        <v>0</v>
      </c>
      <c r="DU14" s="58">
        <v>0</v>
      </c>
      <c r="DV14" s="58">
        <v>8374.0121749999998</v>
      </c>
      <c r="DW14" s="58">
        <v>11963.45384</v>
      </c>
      <c r="DX14" s="58">
        <v>0</v>
      </c>
      <c r="DY14" s="58">
        <v>0</v>
      </c>
      <c r="DZ14" s="58">
        <v>9202.6567969999996</v>
      </c>
      <c r="EA14" s="58">
        <v>13057.957770000001</v>
      </c>
      <c r="EB14" s="58">
        <v>0</v>
      </c>
      <c r="EC14" s="58">
        <v>0</v>
      </c>
      <c r="ED14" s="58">
        <v>10044.582899999999</v>
      </c>
      <c r="EE14" s="58">
        <v>14168.37138</v>
      </c>
      <c r="EF14" s="58">
        <v>0</v>
      </c>
      <c r="EG14" s="58">
        <v>0</v>
      </c>
      <c r="EH14" s="58">
        <v>10898.74721</v>
      </c>
      <c r="EI14" s="58">
        <v>15280.70895</v>
      </c>
      <c r="EJ14" s="58">
        <v>0</v>
      </c>
      <c r="EK14" s="58">
        <v>0</v>
      </c>
      <c r="EL14" s="58">
        <v>11754.3915</v>
      </c>
      <c r="EM14" s="58">
        <v>16379.942370000001</v>
      </c>
      <c r="EN14" s="58">
        <v>0</v>
      </c>
      <c r="EO14" s="58">
        <v>0</v>
      </c>
      <c r="EP14" s="58">
        <v>12599.955669999999</v>
      </c>
      <c r="EQ14" s="58">
        <v>17600.16143</v>
      </c>
      <c r="ER14" s="58">
        <v>0</v>
      </c>
      <c r="ES14" s="58">
        <v>0</v>
      </c>
      <c r="ET14" s="58">
        <v>13538.585719999999</v>
      </c>
      <c r="EU14" s="58">
        <v>18764.012989999999</v>
      </c>
      <c r="EV14" s="58">
        <v>0</v>
      </c>
      <c r="EW14" s="58">
        <v>0</v>
      </c>
      <c r="EX14" s="58">
        <v>14433.85615</v>
      </c>
      <c r="EY14" s="58">
        <v>19899.23329</v>
      </c>
      <c r="EZ14" s="58">
        <v>0</v>
      </c>
      <c r="FA14" s="58">
        <v>0</v>
      </c>
      <c r="FB14" s="58">
        <v>15307.10253</v>
      </c>
    </row>
    <row r="15" spans="1:159" x14ac:dyDescent="0.25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2037.7104039999999</v>
      </c>
      <c r="AZ15" s="58">
        <v>1877.9308080000001</v>
      </c>
      <c r="BA15" s="58">
        <v>1877.9308080000001</v>
      </c>
      <c r="BB15" s="58">
        <v>2037.7104039999999</v>
      </c>
      <c r="BC15" s="58">
        <v>6307.4889590000002</v>
      </c>
      <c r="BD15" s="58">
        <v>6307.4889590000002</v>
      </c>
      <c r="BE15" s="58">
        <v>6307.4889590000002</v>
      </c>
      <c r="BF15" s="58">
        <v>6307.4889590000002</v>
      </c>
      <c r="BG15" s="58">
        <v>7871.5719470000004</v>
      </c>
      <c r="BH15" s="58">
        <v>7871.5719470000004</v>
      </c>
      <c r="BI15" s="58">
        <v>7871.5719470000004</v>
      </c>
      <c r="BJ15" s="58">
        <v>7871.5719470000004</v>
      </c>
      <c r="BK15" s="58">
        <v>11534.070530000001</v>
      </c>
      <c r="BL15" s="58">
        <v>11534.070530000001</v>
      </c>
      <c r="BM15" s="58">
        <v>11534.070530000001</v>
      </c>
      <c r="BN15" s="58">
        <v>11534.070530000001</v>
      </c>
      <c r="BO15" s="58">
        <v>12685.911959999999</v>
      </c>
      <c r="BP15" s="58">
        <v>12685.911959999999</v>
      </c>
      <c r="BQ15" s="58">
        <v>12685.911959999999</v>
      </c>
      <c r="BR15" s="58">
        <v>12685.911959999999</v>
      </c>
      <c r="BS15" s="58">
        <v>14647.377490000001</v>
      </c>
      <c r="BT15" s="58">
        <v>14647.377490000001</v>
      </c>
      <c r="BU15" s="58">
        <v>14647.377490000001</v>
      </c>
      <c r="BV15" s="58">
        <v>14647.377490000001</v>
      </c>
      <c r="BW15" s="58">
        <v>17215.45523</v>
      </c>
      <c r="BX15" s="58">
        <v>17215.45523</v>
      </c>
      <c r="BY15" s="58">
        <v>17215.45523</v>
      </c>
      <c r="BZ15" s="58">
        <v>17215.45523</v>
      </c>
      <c r="CA15" s="58">
        <v>20037.735980000001</v>
      </c>
      <c r="CB15" s="58">
        <v>17308.162649999998</v>
      </c>
      <c r="CC15" s="58">
        <v>20037.735980000001</v>
      </c>
      <c r="CD15" s="58">
        <v>20037.735980000001</v>
      </c>
      <c r="CE15" s="58">
        <v>21748.761480000001</v>
      </c>
      <c r="CF15" s="58">
        <v>21748.761480000001</v>
      </c>
      <c r="CG15" s="58">
        <v>21718.721269999998</v>
      </c>
      <c r="CH15" s="58">
        <v>21748.761480000001</v>
      </c>
      <c r="CI15" s="58">
        <v>23681.639190000002</v>
      </c>
      <c r="CJ15" s="58">
        <v>23681.639190000002</v>
      </c>
      <c r="CK15" s="58">
        <v>23190.812140000002</v>
      </c>
      <c r="CL15" s="58">
        <v>23681.639190000002</v>
      </c>
      <c r="CM15" s="58">
        <v>25443.1924</v>
      </c>
      <c r="CN15" s="58">
        <v>25443.1924</v>
      </c>
      <c r="CO15" s="58">
        <v>22006.154190000001</v>
      </c>
      <c r="CP15" s="58">
        <v>25443.1924</v>
      </c>
      <c r="CQ15" s="58">
        <v>27535.668600000001</v>
      </c>
      <c r="CR15" s="58">
        <v>27535.668600000001</v>
      </c>
      <c r="CS15" s="58">
        <v>27535.668600000001</v>
      </c>
      <c r="CT15" s="58">
        <v>27535.668600000001</v>
      </c>
      <c r="CU15" s="58">
        <v>30414.90192</v>
      </c>
      <c r="CV15" s="58">
        <v>30414.90192</v>
      </c>
      <c r="CW15" s="58">
        <v>28667.466619999999</v>
      </c>
      <c r="CX15" s="58">
        <v>30414.90192</v>
      </c>
      <c r="CY15" s="58">
        <v>33290.763709999999</v>
      </c>
      <c r="CZ15" s="58">
        <v>33290.763709999999</v>
      </c>
      <c r="DA15" s="58">
        <v>33290.763709999999</v>
      </c>
      <c r="DB15" s="58">
        <v>33290.763709999999</v>
      </c>
      <c r="DC15" s="58">
        <v>36606.674679999996</v>
      </c>
      <c r="DD15" s="58">
        <v>36606.674679999996</v>
      </c>
      <c r="DE15" s="58">
        <v>36606.674679999996</v>
      </c>
      <c r="DF15" s="58">
        <v>36606.674679999996</v>
      </c>
      <c r="DG15" s="58">
        <v>40956.1086</v>
      </c>
      <c r="DH15" s="58">
        <v>40956.1086</v>
      </c>
      <c r="DI15" s="58">
        <v>40956.1086</v>
      </c>
      <c r="DJ15" s="58">
        <v>40354.084999999999</v>
      </c>
      <c r="DK15" s="58">
        <v>42010.043149999998</v>
      </c>
      <c r="DL15" s="58">
        <v>42010.043149999998</v>
      </c>
      <c r="DM15" s="58">
        <v>42010.043149999998</v>
      </c>
      <c r="DN15" s="58">
        <v>42010.043149999998</v>
      </c>
      <c r="DO15" s="58">
        <v>44298.213409999997</v>
      </c>
      <c r="DP15" s="58">
        <v>44298.213409999997</v>
      </c>
      <c r="DQ15" s="58">
        <v>44298.213409999997</v>
      </c>
      <c r="DR15" s="58">
        <v>44298.213409999997</v>
      </c>
      <c r="DS15" s="58">
        <v>46628.417520000003</v>
      </c>
      <c r="DT15" s="58">
        <v>46628.417520000003</v>
      </c>
      <c r="DU15" s="58">
        <v>46628.417520000003</v>
      </c>
      <c r="DV15" s="58">
        <v>46315.670550000003</v>
      </c>
      <c r="DW15" s="58">
        <v>48517.87902</v>
      </c>
      <c r="DX15" s="58">
        <v>48517.87902</v>
      </c>
      <c r="DY15" s="58">
        <v>48517.87902</v>
      </c>
      <c r="DZ15" s="58">
        <v>48517.87902</v>
      </c>
      <c r="EA15" s="58">
        <v>51004.949970000001</v>
      </c>
      <c r="EB15" s="58">
        <v>51004.949970000001</v>
      </c>
      <c r="EC15" s="58">
        <v>51004.949970000001</v>
      </c>
      <c r="ED15" s="58">
        <v>50694.095370000003</v>
      </c>
      <c r="EE15" s="58">
        <v>54252.786010000003</v>
      </c>
      <c r="EF15" s="58">
        <v>54252.786010000003</v>
      </c>
      <c r="EG15" s="58">
        <v>54252.786010000003</v>
      </c>
      <c r="EH15" s="58">
        <v>54252.786010000003</v>
      </c>
      <c r="EI15" s="58">
        <v>57257.366320000001</v>
      </c>
      <c r="EJ15" s="58">
        <v>57257.366320000001</v>
      </c>
      <c r="EK15" s="58">
        <v>57257.366320000001</v>
      </c>
      <c r="EL15" s="58">
        <v>57257.366320000001</v>
      </c>
      <c r="EM15" s="58">
        <v>60354.775020000001</v>
      </c>
      <c r="EN15" s="58">
        <v>60354.775020000001</v>
      </c>
      <c r="EO15" s="58">
        <v>60354.775020000001</v>
      </c>
      <c r="EP15" s="58">
        <v>60354.775020000001</v>
      </c>
      <c r="EQ15" s="58">
        <v>63771.788489999999</v>
      </c>
      <c r="ER15" s="58">
        <v>63771.788489999999</v>
      </c>
      <c r="ES15" s="58">
        <v>63771.788489999999</v>
      </c>
      <c r="ET15" s="58">
        <v>63771.788489999999</v>
      </c>
      <c r="EU15" s="58">
        <v>67076.318280000007</v>
      </c>
      <c r="EV15" s="58">
        <v>67076.318280000007</v>
      </c>
      <c r="EW15" s="58">
        <v>67076.318280000007</v>
      </c>
      <c r="EX15" s="58">
        <v>66802.849960000007</v>
      </c>
      <c r="EY15" s="58">
        <v>70280.331349999993</v>
      </c>
      <c r="EZ15" s="58">
        <v>70280.331349999993</v>
      </c>
      <c r="FA15" s="58">
        <v>70280.331349999993</v>
      </c>
      <c r="FB15" s="58">
        <v>70280.331349999993</v>
      </c>
    </row>
    <row r="16" spans="1:159" x14ac:dyDescent="0.25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80887.386979999996</v>
      </c>
      <c r="G17" s="58">
        <v>83911.304199999999</v>
      </c>
      <c r="H17" s="58">
        <v>80421.158519999997</v>
      </c>
      <c r="I17" s="58">
        <v>78849.172709999999</v>
      </c>
      <c r="J17" s="58">
        <v>82513.308239999998</v>
      </c>
      <c r="K17" s="58">
        <v>88663.136060000004</v>
      </c>
      <c r="L17" s="58">
        <v>84926.555049999995</v>
      </c>
      <c r="M17" s="58">
        <v>83239.273220000003</v>
      </c>
      <c r="N17" s="58">
        <v>87215.223570000002</v>
      </c>
      <c r="O17" s="58">
        <v>88575.249219999998</v>
      </c>
      <c r="P17" s="58">
        <v>84766.32978</v>
      </c>
      <c r="Q17" s="58">
        <v>83382.817370000004</v>
      </c>
      <c r="R17" s="58">
        <v>87267.606459999995</v>
      </c>
      <c r="S17" s="58">
        <v>87345.770199999999</v>
      </c>
      <c r="T17" s="58">
        <v>83663.33253</v>
      </c>
      <c r="U17" s="58">
        <v>83285.037630000006</v>
      </c>
      <c r="V17" s="58">
        <v>86804.324980000005</v>
      </c>
      <c r="W17" s="58">
        <v>91283.252590000004</v>
      </c>
      <c r="X17" s="58">
        <v>87387.692859999996</v>
      </c>
      <c r="Y17" s="58">
        <v>86981.449070000002</v>
      </c>
      <c r="Z17" s="58">
        <v>90710.342780000006</v>
      </c>
      <c r="AA17" s="58">
        <v>93429.30575</v>
      </c>
      <c r="AB17" s="58">
        <v>89500.449989999994</v>
      </c>
      <c r="AC17" s="58">
        <v>89101.866580000002</v>
      </c>
      <c r="AD17" s="58">
        <v>92836.050340000002</v>
      </c>
      <c r="AE17" s="58">
        <v>98476.176430000007</v>
      </c>
      <c r="AF17" s="58">
        <v>94359.499249999993</v>
      </c>
      <c r="AG17" s="58">
        <v>93935.766889999999</v>
      </c>
      <c r="AH17" s="58">
        <v>97878.502250000005</v>
      </c>
      <c r="AI17" s="58">
        <v>103588.1015</v>
      </c>
      <c r="AJ17" s="58">
        <v>99290.309869999997</v>
      </c>
      <c r="AK17" s="58">
        <v>98849.839670000001</v>
      </c>
      <c r="AL17" s="58">
        <v>102968.94379999999</v>
      </c>
      <c r="AM17" s="58">
        <v>108662.2501</v>
      </c>
      <c r="AN17" s="58">
        <v>104181.21920000001</v>
      </c>
      <c r="AO17" s="58">
        <v>103722.826</v>
      </c>
      <c r="AP17" s="58">
        <v>108022.13069999999</v>
      </c>
      <c r="AQ17" s="58">
        <v>113167.6985</v>
      </c>
      <c r="AR17" s="58">
        <v>108497.2458</v>
      </c>
      <c r="AS17" s="58">
        <v>108017.567</v>
      </c>
      <c r="AT17" s="58">
        <v>112503.6609</v>
      </c>
      <c r="AU17" s="58">
        <v>117933.3872</v>
      </c>
      <c r="AV17" s="58">
        <v>113062.5698</v>
      </c>
      <c r="AW17" s="58">
        <v>112561.2377</v>
      </c>
      <c r="AX17" s="58">
        <v>117242.1943</v>
      </c>
      <c r="AY17" s="58">
        <v>122830.4722</v>
      </c>
      <c r="AZ17" s="58">
        <v>117758.11659999999</v>
      </c>
      <c r="BA17" s="58">
        <v>117234.1943</v>
      </c>
      <c r="BB17" s="58">
        <v>122114.85430000001</v>
      </c>
      <c r="BC17" s="58">
        <v>127926.2928</v>
      </c>
      <c r="BD17" s="58">
        <v>122642.6715</v>
      </c>
      <c r="BE17" s="58">
        <v>122095.0438</v>
      </c>
      <c r="BF17" s="58">
        <v>127184.6951</v>
      </c>
      <c r="BG17" s="58">
        <v>132344.49249999999</v>
      </c>
      <c r="BH17" s="58">
        <v>126893.462</v>
      </c>
      <c r="BI17" s="58">
        <v>126326.9734</v>
      </c>
      <c r="BJ17" s="58">
        <v>131587.6825</v>
      </c>
      <c r="BK17" s="58">
        <v>136558.30160000001</v>
      </c>
      <c r="BL17" s="58">
        <v>130935.2941</v>
      </c>
      <c r="BM17" s="58">
        <v>130349.7117</v>
      </c>
      <c r="BN17" s="58">
        <v>135780.3211</v>
      </c>
      <c r="BO17" s="58">
        <v>140938.21969999999</v>
      </c>
      <c r="BP17" s="58">
        <v>135134.09909999999</v>
      </c>
      <c r="BQ17" s="58">
        <v>134527.3174</v>
      </c>
      <c r="BR17" s="58">
        <v>140139.3499</v>
      </c>
      <c r="BS17" s="58">
        <v>145417.04800000001</v>
      </c>
      <c r="BT17" s="58">
        <v>139429.56169999999</v>
      </c>
      <c r="BU17" s="58">
        <v>138801.76980000001</v>
      </c>
      <c r="BV17" s="58">
        <v>144596.48120000001</v>
      </c>
      <c r="BW17" s="58">
        <v>150032.34150000001</v>
      </c>
      <c r="BX17" s="58">
        <v>143863.8242</v>
      </c>
      <c r="BY17" s="58">
        <v>143216.68</v>
      </c>
      <c r="BZ17" s="58">
        <v>149189.2855</v>
      </c>
      <c r="CA17" s="58">
        <v>154841.5453</v>
      </c>
      <c r="CB17" s="58">
        <v>148477.5062</v>
      </c>
      <c r="CC17" s="58">
        <v>147809.1611</v>
      </c>
      <c r="CD17" s="58">
        <v>153972.9982</v>
      </c>
      <c r="CE17" s="58">
        <v>159689.96919999999</v>
      </c>
      <c r="CF17" s="58">
        <v>153129.72640000001</v>
      </c>
      <c r="CG17" s="58">
        <v>152439.62210000001</v>
      </c>
      <c r="CH17" s="58">
        <v>158797.3015</v>
      </c>
      <c r="CI17" s="58">
        <v>164508.33319999999</v>
      </c>
      <c r="CJ17" s="58">
        <v>157755.4234</v>
      </c>
      <c r="CK17" s="58">
        <v>157043.2133</v>
      </c>
      <c r="CL17" s="58">
        <v>163593.48300000001</v>
      </c>
      <c r="CM17" s="58">
        <v>169505.7789</v>
      </c>
      <c r="CN17" s="58">
        <v>162541.1986</v>
      </c>
      <c r="CO17" s="58">
        <v>161803.4045</v>
      </c>
      <c r="CP17" s="58">
        <v>168566.19200000001</v>
      </c>
      <c r="CQ17" s="58">
        <v>174655.55669999999</v>
      </c>
      <c r="CR17" s="58">
        <v>167481.55300000001</v>
      </c>
      <c r="CS17" s="58">
        <v>166719.95860000001</v>
      </c>
      <c r="CT17" s="58">
        <v>173689.84710000001</v>
      </c>
      <c r="CU17" s="58">
        <v>180128.16519999999</v>
      </c>
      <c r="CV17" s="58">
        <v>172735.27170000001</v>
      </c>
      <c r="CW17" s="58">
        <v>171948.62270000001</v>
      </c>
      <c r="CX17" s="58">
        <v>179137.8567</v>
      </c>
      <c r="CY17" s="58">
        <v>185554.65460000001</v>
      </c>
      <c r="CZ17" s="58">
        <v>177938.6949</v>
      </c>
      <c r="DA17" s="58">
        <v>177125.2433</v>
      </c>
      <c r="DB17" s="58">
        <v>184539.26379999999</v>
      </c>
      <c r="DC17" s="58">
        <v>191130.06390000001</v>
      </c>
      <c r="DD17" s="58">
        <v>183277.11420000001</v>
      </c>
      <c r="DE17" s="58">
        <v>182437.5049</v>
      </c>
      <c r="DF17" s="58">
        <v>190085.63519999999</v>
      </c>
      <c r="DG17" s="58">
        <v>196538.51670000001</v>
      </c>
      <c r="DH17" s="58">
        <v>188456.40090000001</v>
      </c>
      <c r="DI17" s="58">
        <v>187590.74299999999</v>
      </c>
      <c r="DJ17" s="58">
        <v>195466.4558</v>
      </c>
      <c r="DK17" s="58">
        <v>201933.8357</v>
      </c>
      <c r="DL17" s="58">
        <v>193626.37599999999</v>
      </c>
      <c r="DM17" s="58">
        <v>192735.3143</v>
      </c>
      <c r="DN17" s="58">
        <v>200835.93090000001</v>
      </c>
      <c r="DO17" s="58">
        <v>206716.27129999999</v>
      </c>
      <c r="DP17" s="58">
        <v>198206.61569999999</v>
      </c>
      <c r="DQ17" s="58">
        <v>197291.68799999999</v>
      </c>
      <c r="DR17" s="58">
        <v>205596.92800000001</v>
      </c>
      <c r="DS17" s="58">
        <v>211521.9651</v>
      </c>
      <c r="DT17" s="58">
        <v>202807.75580000001</v>
      </c>
      <c r="DU17" s="58">
        <v>201868.024</v>
      </c>
      <c r="DV17" s="58">
        <v>210381.05979999999</v>
      </c>
      <c r="DW17" s="58">
        <v>216380.10870000001</v>
      </c>
      <c r="DX17" s="58">
        <v>207460.57389999999</v>
      </c>
      <c r="DY17" s="58">
        <v>206496.5227</v>
      </c>
      <c r="DZ17" s="58">
        <v>215217.87210000001</v>
      </c>
      <c r="EA17" s="58">
        <v>221368.9878</v>
      </c>
      <c r="EB17" s="58">
        <v>212238.93849999999</v>
      </c>
      <c r="EC17" s="58">
        <v>211250.16450000001</v>
      </c>
      <c r="ED17" s="58">
        <v>220184.14309999999</v>
      </c>
      <c r="EE17" s="58">
        <v>226444.5312</v>
      </c>
      <c r="EF17" s="58">
        <v>217098.5674</v>
      </c>
      <c r="EG17" s="58">
        <v>216084.00589999999</v>
      </c>
      <c r="EH17" s="58">
        <v>225237.07500000001</v>
      </c>
      <c r="EI17" s="58">
        <v>231589.7169</v>
      </c>
      <c r="EJ17" s="58">
        <v>222026.00700000001</v>
      </c>
      <c r="EK17" s="58">
        <v>220985.4656</v>
      </c>
      <c r="EL17" s="58">
        <v>230359.8757</v>
      </c>
      <c r="EM17" s="58">
        <v>236728.45439999999</v>
      </c>
      <c r="EN17" s="58">
        <v>226947.1979</v>
      </c>
      <c r="EO17" s="58">
        <v>225880.5661</v>
      </c>
      <c r="EP17" s="58">
        <v>235476.58869999999</v>
      </c>
      <c r="EQ17" s="58">
        <v>242390.14610000001</v>
      </c>
      <c r="ER17" s="58">
        <v>232359.7378</v>
      </c>
      <c r="ES17" s="58">
        <v>231262.42300000001</v>
      </c>
      <c r="ET17" s="58">
        <v>241111.0724</v>
      </c>
      <c r="EU17" s="58">
        <v>247855.42240000001</v>
      </c>
      <c r="EV17" s="58">
        <v>237589.38159999999</v>
      </c>
      <c r="EW17" s="58">
        <v>236464.1146</v>
      </c>
      <c r="EX17" s="58">
        <v>246549.97779999999</v>
      </c>
      <c r="EY17" s="58">
        <v>252642.9669</v>
      </c>
      <c r="EZ17" s="58">
        <v>242137.25940000001</v>
      </c>
      <c r="FA17" s="58">
        <v>240981.9566</v>
      </c>
      <c r="FB17" s="58">
        <v>251305.83439999999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57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0.65216380977850419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0.66860611475032794</v>
      </c>
      <c r="P20" s="47">
        <f>IF(PLANEL_Pot_anual!P4&lt;&gt;0,P4/PLANEL_Pot_anual!P4,0)</f>
        <v>0.68378259204956604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0.70982483836393129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0.79484795378171058</v>
      </c>
      <c r="AB20" s="77">
        <f>IF(PLANEL_Pot_anual!AB4&lt;&gt;0,AB4/PLANEL_Pot_anual!AB4,0)</f>
        <v>0.78970152509323455</v>
      </c>
      <c r="AC20" s="47">
        <f>IF(PLANEL_Pot_anual!AC4&lt;&gt;0,AC4/PLANEL_Pot_anual!AC4,0)</f>
        <v>0.79762906014383073</v>
      </c>
      <c r="AD20" s="47">
        <f>IF(PLANEL_Pot_anual!AD4&lt;&gt;0,AD4/PLANEL_Pot_anual!AD4,0)</f>
        <v>0.788537312780212</v>
      </c>
      <c r="AE20" s="47">
        <f>IF(PLANEL_Pot_anual!AE4&lt;&gt;0,AE4/PLANEL_Pot_anual!AE4,0)</f>
        <v>0.78733321971237458</v>
      </c>
      <c r="AF20" s="47">
        <f>IF(PLANEL_Pot_anual!AF4&lt;&gt;0,AF4/PLANEL_Pot_anual!AF4,0)</f>
        <v>0.79034388106629205</v>
      </c>
      <c r="AG20" s="47">
        <f>IF(PLANEL_Pot_anual!AG4&lt;&gt;0,AG4/PLANEL_Pot_anual!AG4,0)</f>
        <v>0.78328467830700399</v>
      </c>
      <c r="AH20" s="47">
        <f>IF(PLANEL_Pot_anual!AH4&lt;&gt;0,AH4/PLANEL_Pot_anual!AH4,0)</f>
        <v>0.78061939673339698</v>
      </c>
      <c r="AI20" s="47">
        <f>IF(PLANEL_Pot_anual!AI4&lt;&gt;0,AI4/PLANEL_Pot_anual!AI4,0)</f>
        <v>0.78195067379971617</v>
      </c>
      <c r="AJ20" s="47">
        <f>IF(PLANEL_Pot_anual!AJ4&lt;&gt;0,AJ4/PLANEL_Pot_anual!AJ4,0)</f>
        <v>0.78894906281243271</v>
      </c>
      <c r="AK20" s="47">
        <f>IF(PLANEL_Pot_anual!AK4&lt;&gt;0,AK4/PLANEL_Pot_anual!AK4,0)</f>
        <v>0.78895155187129495</v>
      </c>
      <c r="AL20" s="47">
        <f>IF(PLANEL_Pot_anual!AL4&lt;&gt;0,AL4/PLANEL_Pot_anual!AL4,0)</f>
        <v>0.78849483228537709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1.0705748472822896</v>
      </c>
      <c r="J21" s="47">
        <f>IF(PLANEL_Pot_anual!J5&lt;&gt;0,J5/PLANEL_Pot_anual!J5,0)</f>
        <v>1.4681582927096233</v>
      </c>
      <c r="K21" s="47">
        <f>IF(PLANEL_Pot_anual!K5&lt;&gt;0,K5/PLANEL_Pot_anual!K5,0)</f>
        <v>1.2963109439704246</v>
      </c>
      <c r="L21" s="47">
        <f>IF(PLANEL_Pot_anual!L5&lt;&gt;0,L5/PLANEL_Pot_anual!L5,0)</f>
        <v>1.0565849284272237</v>
      </c>
      <c r="M21" s="47">
        <f>IF(PLANEL_Pot_anual!M5&lt;&gt;0,M5/PLANEL_Pot_anual!M5,0)</f>
        <v>1.0565849284272237</v>
      </c>
      <c r="N21" s="47">
        <f>IF(PLANEL_Pot_anual!N5&lt;&gt;0,N5/PLANEL_Pot_anual!N5,0)</f>
        <v>1.1719267942027578</v>
      </c>
      <c r="O21" s="47">
        <f>IF(PLANEL_Pot_anual!O5&lt;&gt;0,O5/PLANEL_Pot_anual!O5,0)</f>
        <v>1.2179037312189647</v>
      </c>
      <c r="P21" s="47">
        <f>IF(PLANEL_Pot_anual!P5&lt;&gt;0,P5/PLANEL_Pot_anual!P5,0)</f>
        <v>1.2107270808831025</v>
      </c>
      <c r="Q21" s="47">
        <f>IF(PLANEL_Pot_anual!Q5&lt;&gt;0,Q5/PLANEL_Pot_anual!Q5,0)</f>
        <v>1.1019518626634026</v>
      </c>
      <c r="R21" s="47">
        <f>IF(PLANEL_Pot_anual!R5&lt;&gt;0,R5/PLANEL_Pot_anual!R5,0)</f>
        <v>1.2179037312189647</v>
      </c>
      <c r="S21" s="47">
        <f>IF(PLANEL_Pot_anual!S5&lt;&gt;0,S5/PLANEL_Pot_anual!S5,0)</f>
        <v>1.2179037312189647</v>
      </c>
      <c r="T21" s="47">
        <f>IF(PLANEL_Pot_anual!T5&lt;&gt;0,T5/PLANEL_Pot_anual!T5,0)</f>
        <v>1.2179037312189647</v>
      </c>
      <c r="U21" s="47">
        <f>IF(PLANEL_Pot_anual!U5&lt;&gt;0,U5/PLANEL_Pot_anual!U5,0)</f>
        <v>1.2179037312189647</v>
      </c>
      <c r="V21" s="47">
        <f>IF(PLANEL_Pot_anual!V5&lt;&gt;0,V5/PLANEL_Pot_anual!V5,0)</f>
        <v>1.2179037312189647</v>
      </c>
      <c r="W21" s="47">
        <f>IF(PLANEL_Pot_anual!W5&lt;&gt;0,W5/PLANEL_Pot_anual!W5,0)</f>
        <v>1.2179037312189647</v>
      </c>
      <c r="X21" s="47">
        <f>IF(PLANEL_Pot_anual!X5&lt;&gt;0,X5/PLANEL_Pot_anual!X5,0)</f>
        <v>1.2179037312189647</v>
      </c>
      <c r="Y21" s="47">
        <f>IF(PLANEL_Pot_anual!Y5&lt;&gt;0,Y5/PLANEL_Pot_anual!Y5,0)</f>
        <v>1.2179037312189647</v>
      </c>
      <c r="Z21" s="47">
        <f>IF(PLANEL_Pot_anual!Z5&lt;&gt;0,Z5/PLANEL_Pot_anual!Z5,0)</f>
        <v>1.2179037312189647</v>
      </c>
      <c r="AA21" s="47">
        <f>IF(PLANEL_Pot_anual!AA5&lt;&gt;0,AA5/PLANEL_Pot_anual!AA5,0)</f>
        <v>1.2039943985203181</v>
      </c>
      <c r="AB21" s="77">
        <f>IF(PLANEL_Pot_anual!AB5&lt;&gt;0,AB5/PLANEL_Pot_anual!AB5,0)</f>
        <v>1.2179037312189647</v>
      </c>
      <c r="AC21" s="47">
        <f>IF(PLANEL_Pot_anual!AC5&lt;&gt;0,AC5/PLANEL_Pot_anual!AC5,0)</f>
        <v>1.1167898613074916</v>
      </c>
      <c r="AD21" s="47">
        <f>IF(PLANEL_Pot_anual!AD5&lt;&gt;0,AD5/PLANEL_Pot_anual!AD5,0)</f>
        <v>1.2057745868658767</v>
      </c>
      <c r="AE21" s="47">
        <f>IF(PLANEL_Pot_anual!AE5&lt;&gt;0,AE5/PLANEL_Pot_anual!AE5,0)</f>
        <v>1.2109224148998075</v>
      </c>
      <c r="AF21" s="47">
        <f>IF(PLANEL_Pot_anual!AF5&lt;&gt;0,AF5/PLANEL_Pot_anual!AF5,0)</f>
        <v>1.166524065097293</v>
      </c>
      <c r="AG21" s="47">
        <f>IF(PLANEL_Pot_anual!AG5&lt;&gt;0,AG5/PLANEL_Pot_anual!AG5,0)</f>
        <v>1.2179037312189647</v>
      </c>
      <c r="AH21" s="47">
        <f>IF(PLANEL_Pot_anual!AH5&lt;&gt;0,AH5/PLANEL_Pot_anual!AH5,0)</f>
        <v>1.2179037312189647</v>
      </c>
      <c r="AI21" s="47">
        <f>IF(PLANEL_Pot_anual!AI5&lt;&gt;0,AI5/PLANEL_Pot_anual!AI5,0)</f>
        <v>1.2179037312189647</v>
      </c>
      <c r="AJ21" s="47">
        <f>IF(PLANEL_Pot_anual!AJ5&lt;&gt;0,AJ5/PLANEL_Pot_anual!AJ5,0)</f>
        <v>1.183376179748719</v>
      </c>
      <c r="AK21" s="47">
        <f>IF(PLANEL_Pot_anual!AK5&lt;&gt;0,AK5/PLANEL_Pot_anual!AK5,0)</f>
        <v>1.1976915884780071</v>
      </c>
      <c r="AL21" s="47">
        <f>IF(PLANEL_Pot_anual!AL5&lt;&gt;0,AL5/PLANEL_Pot_anual!AL5,0)</f>
        <v>1.2108426921955491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0.84447988924004636</v>
      </c>
      <c r="J23" s="48">
        <f>IF(PLANEL_Pot_anual!J7&lt;&gt;0,J6/PLANEL_Pot_anual!J7,0)</f>
        <v>0.71290466961488896</v>
      </c>
      <c r="K23" s="48">
        <f>IF(PLANEL_Pot_anual!K7&lt;&gt;0,K6/PLANEL_Pot_anual!K7,0)</f>
        <v>0.97996431332705258</v>
      </c>
      <c r="L23" s="48">
        <f>IF(PLANEL_Pot_anual!L7&lt;&gt;0,L6/PLANEL_Pot_anual!L7,0)</f>
        <v>1.0079285473611315</v>
      </c>
      <c r="M23" s="48">
        <f>IF(PLANEL_Pot_anual!M7&lt;&gt;0,M6/PLANEL_Pot_anual!M7,0)</f>
        <v>1.1474310046353746</v>
      </c>
      <c r="N23" s="48">
        <f>IF(PLANEL_Pot_anual!N7&lt;&gt;0,N6/PLANEL_Pot_anual!N7,0)</f>
        <v>1.1240167677517336</v>
      </c>
      <c r="O23" s="48">
        <f>IF(PLANEL_Pot_anual!O7&lt;&gt;0,O6/PLANEL_Pot_anual!O7,0)</f>
        <v>1.0364759404463419</v>
      </c>
      <c r="P23" s="48">
        <f>IF(PLANEL_Pot_anual!P7&lt;&gt;0,P6/PLANEL_Pot_anual!P7,0)</f>
        <v>1.0428452799255412</v>
      </c>
      <c r="Q23" s="48">
        <f>IF(PLANEL_Pot_anual!Q7&lt;&gt;0,Q6/PLANEL_Pot_anual!Q7,0)</f>
        <v>1.0349517404605535</v>
      </c>
      <c r="R23" s="48">
        <f>IF(PLANEL_Pot_anual!R7&lt;&gt;0,R6/PLANEL_Pot_anual!R7,0)</f>
        <v>1.0302578362483141</v>
      </c>
      <c r="S23" s="48">
        <f>IF(PLANEL_Pot_anual!S7&lt;&gt;0,S6/PLANEL_Pot_anual!S7,0)</f>
        <v>1.0853774620112524</v>
      </c>
      <c r="T23" s="48">
        <f>IF(PLANEL_Pot_anual!T7&lt;&gt;0,T6/PLANEL_Pot_anual!T7,0)</f>
        <v>1.0785381799403995</v>
      </c>
      <c r="U23" s="48">
        <f>IF(PLANEL_Pot_anual!U7&lt;&gt;0,U6/PLANEL_Pot_anual!U7,0)</f>
        <v>1.0723452168264533</v>
      </c>
      <c r="V23" s="48">
        <f>IF(PLANEL_Pot_anual!V7&lt;&gt;0,V6/PLANEL_Pot_anual!V7,0)</f>
        <v>1.0667099266733775</v>
      </c>
      <c r="W23" s="48">
        <f>IF(PLANEL_Pot_anual!W7&lt;&gt;0,W6/PLANEL_Pot_anual!W7,0)</f>
        <v>1.0615623574109521</v>
      </c>
      <c r="X23" s="48">
        <f>IF(PLANEL_Pot_anual!X7&lt;&gt;0,X6/PLANEL_Pot_anual!X7,0)</f>
        <v>1.0568408410820183</v>
      </c>
      <c r="Y23" s="48">
        <f>IF(PLANEL_Pot_anual!Y7&lt;&gt;0,Y6/PLANEL_Pot_anual!Y7,0)</f>
        <v>1.052493681143462</v>
      </c>
      <c r="Z23" s="48">
        <f>IF(PLANEL_Pot_anual!Z7&lt;&gt;0,Z6/PLANEL_Pot_anual!Z7,0)</f>
        <v>1.069787225462363</v>
      </c>
      <c r="AA23" s="48">
        <f>IF(PLANEL_Pot_anual!AA7&lt;&gt;0,AA6/PLANEL_Pot_anual!AA7,0)</f>
        <v>1.0652844044838539</v>
      </c>
      <c r="AB23" s="48">
        <f>IF(PLANEL_Pot_anual!AB7&lt;&gt;0,AB6/PLANEL_Pot_anual!AB7,0)</f>
        <v>1.0611013380902636</v>
      </c>
      <c r="AC23" s="48">
        <f>IF(PLANEL_Pot_anual!AC7&lt;&gt;0,AC6/PLANEL_Pot_anual!AC7,0)</f>
        <v>1.057203914516172</v>
      </c>
      <c r="AD23" s="48">
        <f>IF(PLANEL_Pot_anual!AD7&lt;&gt;0,AD6/PLANEL_Pot_anual!AD7,0)</f>
        <v>1.0535661231750235</v>
      </c>
      <c r="AE23" s="48">
        <f>IF(PLANEL_Pot_anual!AE7&lt;&gt;0,AE6/PLANEL_Pot_anual!AE7,0)</f>
        <v>1.0501617888055157</v>
      </c>
      <c r="AF23" s="48">
        <f>IF(PLANEL_Pot_anual!AF7&lt;&gt;0,AF6/PLANEL_Pot_anual!AF7,0)</f>
        <v>1.0628587185738239</v>
      </c>
      <c r="AG23" s="48">
        <f>IF(PLANEL_Pot_anual!AG7&lt;&gt;0,AG6/PLANEL_Pot_anual!AG7,0)</f>
        <v>1.0745550336223075</v>
      </c>
      <c r="AH23" s="48">
        <f>IF(PLANEL_Pot_anual!AH7&lt;&gt;0,AH6/PLANEL_Pot_anual!AH7,0)</f>
        <v>1.0744527998104165</v>
      </c>
      <c r="AI23" s="48">
        <f>IF(PLANEL_Pot_anual!AI7&lt;&gt;0,AI6/PLANEL_Pot_anual!AI7,0)</f>
        <v>1.0743171311318531</v>
      </c>
      <c r="AJ23" s="48">
        <f>IF(PLANEL_Pot_anual!AJ7&lt;&gt;0,AJ6/PLANEL_Pot_anual!AJ7,0)</f>
        <v>1.0718858293228255</v>
      </c>
      <c r="AK23" s="48">
        <f>IF(PLANEL_Pot_anual!AK7&lt;&gt;0,AK6/PLANEL_Pot_anual!AK7,0)</f>
        <v>1.0703877359824245</v>
      </c>
      <c r="AL23" s="48">
        <f>IF(PLANEL_Pot_anual!AL7&lt;&gt;0,AL6/PLANEL_Pot_anual!AL7,0)</f>
        <v>1.0574301781908169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57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0.43875076426296744</v>
      </c>
      <c r="N39" s="54">
        <f>IF(PLANEL_Pot_anual!N23&lt;&gt;0,N14/PLANEL_Pot_anual!N23,0)</f>
        <v>0.40907780765528851</v>
      </c>
      <c r="O39" s="54">
        <f>IF(PLANEL_Pot_anual!O23&lt;&gt;0,O14/PLANEL_Pot_anual!O23,0)</f>
        <v>0.65678911069550172</v>
      </c>
      <c r="P39" s="54">
        <f>IF(PLANEL_Pot_anual!P23&lt;&gt;0,P14/PLANEL_Pot_anual!P23,0)</f>
        <v>0.61893063723287478</v>
      </c>
      <c r="Q39" s="54">
        <f>IF(PLANEL_Pot_anual!Q23&lt;&gt;0,Q14/PLANEL_Pot_anual!Q23,0)</f>
        <v>0.70945270610705402</v>
      </c>
      <c r="R39" s="54">
        <f>IF(PLANEL_Pot_anual!R23&lt;&gt;0,R14/PLANEL_Pot_anual!R23,0)</f>
        <v>0.60077110428951608</v>
      </c>
      <c r="S39" s="54">
        <f>IF(PLANEL_Pot_anual!S23&lt;&gt;0,S14/PLANEL_Pot_anual!S23,0)</f>
        <v>0.59914477446568659</v>
      </c>
      <c r="T39" s="54">
        <f>IF(PLANEL_Pot_anual!T23&lt;&gt;0,T14/PLANEL_Pot_anual!T23,0)</f>
        <v>0.62524834618737701</v>
      </c>
      <c r="U39" s="54">
        <f>IF(PLANEL_Pot_anual!U23&lt;&gt;0,U14/PLANEL_Pot_anual!U23,0)</f>
        <v>0.63800677027647779</v>
      </c>
      <c r="V39" s="54">
        <f>IF(PLANEL_Pot_anual!V23&lt;&gt;0,V14/PLANEL_Pot_anual!V23,0)</f>
        <v>0.63272905221564057</v>
      </c>
      <c r="W39" s="54">
        <f>IF(PLANEL_Pot_anual!W23&lt;&gt;0,W14/PLANEL_Pot_anual!W23,0)</f>
        <v>0.63084593016819046</v>
      </c>
      <c r="X39" s="54">
        <f>IF(PLANEL_Pot_anual!X23&lt;&gt;0,X14/PLANEL_Pot_anual!X23,0)</f>
        <v>0.61970608575386366</v>
      </c>
      <c r="Y39" s="54">
        <f>IF(PLANEL_Pot_anual!Y23&lt;&gt;0,Y14/PLANEL_Pot_anual!Y23,0)</f>
        <v>0.62904875545111416</v>
      </c>
      <c r="Z39" s="54">
        <f>IF(PLANEL_Pot_anual!Z23&lt;&gt;0,Z14/PLANEL_Pot_anual!Z23,0)</f>
        <v>0.61354118325452978</v>
      </c>
      <c r="AA39" s="54">
        <f>IF(PLANEL_Pot_anual!AA23&lt;&gt;0,AA14/PLANEL_Pot_anual!AA23,0)</f>
        <v>0.60721635371073246</v>
      </c>
      <c r="AB39" s="84">
        <f>IF(PLANEL_Pot_anual!AB23&lt;&gt;0,AB14/PLANEL_Pot_anual!AB23,0)</f>
        <v>0.60385325814444568</v>
      </c>
      <c r="AC39" s="54">
        <f>IF(PLANEL_Pot_anual!AC23&lt;&gt;0,AC14/PLANEL_Pot_anual!AC23,0)</f>
        <v>0.60875885421488185</v>
      </c>
      <c r="AD39" s="54">
        <f>IF(PLANEL_Pot_anual!AD23&lt;&gt;0,AD14/PLANEL_Pot_anual!AD23,0)</f>
        <v>0.62413263514524497</v>
      </c>
      <c r="AE39" s="54">
        <f>IF(PLANEL_Pot_anual!AE23&lt;&gt;0,AE14/PLANEL_Pot_anual!AE23,0)</f>
        <v>0.64480776938441253</v>
      </c>
      <c r="AF39" s="54">
        <f>IF(PLANEL_Pot_anual!AF23&lt;&gt;0,AF14/PLANEL_Pot_anual!AF23,0)</f>
        <v>0.65285136957781253</v>
      </c>
      <c r="AG39" s="54">
        <f>IF(PLANEL_Pot_anual!AG23&lt;&gt;0,AG14/PLANEL_Pot_anual!AG23,0)</f>
        <v>0.6381030978930019</v>
      </c>
      <c r="AH39" s="54">
        <f>IF(PLANEL_Pot_anual!AH23&lt;&gt;0,AH14/PLANEL_Pot_anual!AH23,0)</f>
        <v>0.62680216707251912</v>
      </c>
      <c r="AI39" s="54">
        <f>IF(PLANEL_Pot_anual!AI23&lt;&gt;0,AI14/PLANEL_Pot_anual!AI23,0)</f>
        <v>0.62823896649722477</v>
      </c>
      <c r="AJ39" s="54">
        <f>IF(PLANEL_Pot_anual!AJ23&lt;&gt;0,AJ14/PLANEL_Pot_anual!AJ23,0)</f>
        <v>0.66007539177967356</v>
      </c>
      <c r="AK39" s="54">
        <f>IF(PLANEL_Pot_anual!AK23&lt;&gt;0,AK14/PLANEL_Pot_anual!AK23,0)</f>
        <v>0.69120538728752767</v>
      </c>
      <c r="AL39" s="54">
        <f>IF(PLANEL_Pot_anual!AL23&lt;&gt;0,AL14/PLANEL_Pot_anual!AL23,0)</f>
        <v>0.71073039644184977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389.34178350000002</v>
      </c>
      <c r="AO6" s="33">
        <v>3982.9030280000002</v>
      </c>
      <c r="AP6" s="33">
        <v>5450.2048880000002</v>
      </c>
      <c r="AQ6" s="33">
        <v>3473.1670210000002</v>
      </c>
      <c r="AR6" s="33">
        <v>414.84232459999998</v>
      </c>
      <c r="AS6" s="33">
        <v>4243.7694110000002</v>
      </c>
      <c r="AT6" s="33">
        <v>5807.1744710000003</v>
      </c>
      <c r="AU6" s="33">
        <v>3700.647457</v>
      </c>
      <c r="AV6" s="33">
        <v>414.84232459999998</v>
      </c>
      <c r="AW6" s="33">
        <v>4243.7694110000002</v>
      </c>
      <c r="AX6" s="33">
        <v>5807.1744710000003</v>
      </c>
      <c r="AY6" s="33">
        <v>3700.647457</v>
      </c>
      <c r="AZ6" s="33">
        <v>178.1156977</v>
      </c>
      <c r="BA6" s="33">
        <v>1822.094576</v>
      </c>
      <c r="BB6" s="33">
        <v>2493.3543930000001</v>
      </c>
      <c r="BC6" s="33">
        <v>1588.9010470000001</v>
      </c>
      <c r="BD6" s="33">
        <v>178.1156977</v>
      </c>
      <c r="BE6" s="33">
        <v>1822.094576</v>
      </c>
      <c r="BF6" s="33">
        <v>2493.3543930000001</v>
      </c>
      <c r="BG6" s="33">
        <v>1588.9010470000001</v>
      </c>
      <c r="BH6" s="33">
        <v>178.1156977</v>
      </c>
      <c r="BI6" s="33">
        <v>1822.094576</v>
      </c>
      <c r="BJ6" s="33">
        <v>2493.3543930000001</v>
      </c>
      <c r="BK6" s="33">
        <v>1588.9010470000001</v>
      </c>
      <c r="BL6" s="33">
        <v>178.1156977</v>
      </c>
      <c r="BM6" s="33">
        <v>1822.094576</v>
      </c>
      <c r="BN6" s="33">
        <v>2493.3543930000001</v>
      </c>
      <c r="BO6" s="33">
        <v>1588.9010470000001</v>
      </c>
      <c r="BP6" s="33">
        <v>178.1156977</v>
      </c>
      <c r="BQ6" s="33">
        <v>1822.094576</v>
      </c>
      <c r="BR6" s="33">
        <v>2493.3543930000001</v>
      </c>
      <c r="BS6" s="33">
        <v>1588.9010470000001</v>
      </c>
      <c r="BT6" s="33">
        <v>178.1156977</v>
      </c>
      <c r="BU6" s="33">
        <v>1822.094576</v>
      </c>
      <c r="BV6" s="33">
        <v>2493.3543930000001</v>
      </c>
      <c r="BW6" s="33">
        <v>1588.9010470000001</v>
      </c>
      <c r="BX6" s="33">
        <v>178.1156977</v>
      </c>
      <c r="BY6" s="33">
        <v>1822.094576</v>
      </c>
      <c r="BZ6" s="33">
        <v>2493.3543930000001</v>
      </c>
      <c r="CA6" s="33">
        <v>1588.9010470000001</v>
      </c>
      <c r="CB6" s="33">
        <v>69.893278910000006</v>
      </c>
      <c r="CC6" s="33">
        <v>714.99685899999997</v>
      </c>
      <c r="CD6" s="33">
        <v>978.40177070000004</v>
      </c>
      <c r="CE6" s="33">
        <v>623.4908289</v>
      </c>
      <c r="CF6" s="33">
        <v>69.893278910000006</v>
      </c>
      <c r="CG6" s="33">
        <v>714.99685899999997</v>
      </c>
      <c r="CH6" s="33">
        <v>978.40177070000004</v>
      </c>
      <c r="CI6" s="33">
        <v>623.4908289</v>
      </c>
      <c r="CJ6" s="33">
        <v>69.893278910000006</v>
      </c>
      <c r="CK6" s="33">
        <v>714.99685899999997</v>
      </c>
      <c r="CL6" s="33">
        <v>978.40177070000004</v>
      </c>
      <c r="CM6" s="33">
        <v>623.4908289</v>
      </c>
      <c r="CN6" s="33">
        <v>69.893278910000006</v>
      </c>
      <c r="CO6" s="33">
        <v>714.99685899999997</v>
      </c>
      <c r="CP6" s="33">
        <v>978.40177070000004</v>
      </c>
      <c r="CQ6" s="33">
        <v>623.4908289</v>
      </c>
      <c r="CR6" s="33">
        <v>69.893278910000006</v>
      </c>
      <c r="CS6" s="33">
        <v>714.99685899999997</v>
      </c>
      <c r="CT6" s="33">
        <v>978.40177070000004</v>
      </c>
      <c r="CU6" s="33">
        <v>623.4908289</v>
      </c>
      <c r="CV6" s="33">
        <v>39.909996739999997</v>
      </c>
      <c r="CW6" s="33">
        <v>408.27276610000001</v>
      </c>
      <c r="CX6" s="33">
        <v>558.68049250000001</v>
      </c>
      <c r="CY6" s="33">
        <v>356.02159949999998</v>
      </c>
      <c r="CZ6" s="33">
        <v>39.909996739999997</v>
      </c>
      <c r="DA6" s="33">
        <v>408.27276610000001</v>
      </c>
      <c r="DB6" s="33">
        <v>558.68049250000001</v>
      </c>
      <c r="DC6" s="33">
        <v>356.02159949999998</v>
      </c>
      <c r="DD6" s="33">
        <v>39.909996739999997</v>
      </c>
      <c r="DE6" s="33">
        <v>408.27276610000001</v>
      </c>
      <c r="DF6" s="33">
        <v>558.68049250000001</v>
      </c>
      <c r="DG6" s="33">
        <v>356.02159949999998</v>
      </c>
      <c r="DH6" s="33">
        <v>39.909996739999997</v>
      </c>
      <c r="DI6" s="33">
        <v>408.27276610000001</v>
      </c>
      <c r="DJ6" s="33">
        <v>558.68049250000001</v>
      </c>
      <c r="DK6" s="33">
        <v>356.02159949999998</v>
      </c>
      <c r="DL6" s="33">
        <v>39.909996739999997</v>
      </c>
      <c r="DM6" s="33">
        <v>408.27276610000001</v>
      </c>
      <c r="DN6" s="33">
        <v>558.68049250000001</v>
      </c>
      <c r="DO6" s="33">
        <v>356.02159949999998</v>
      </c>
      <c r="DP6" s="33">
        <v>39.909996739999997</v>
      </c>
      <c r="DQ6" s="33">
        <v>408.27276610000001</v>
      </c>
      <c r="DR6" s="33">
        <v>558.68049250000001</v>
      </c>
      <c r="DS6" s="33">
        <v>356.02159949999998</v>
      </c>
      <c r="DT6" s="33">
        <v>39.909996739999997</v>
      </c>
      <c r="DU6" s="33">
        <v>408.27276610000001</v>
      </c>
      <c r="DV6" s="33">
        <v>558.68049250000001</v>
      </c>
      <c r="DW6" s="33">
        <v>356.02159949999998</v>
      </c>
      <c r="DX6" s="33">
        <v>39.909996739999997</v>
      </c>
      <c r="DY6" s="33">
        <v>408.27276610000001</v>
      </c>
      <c r="DZ6" s="33">
        <v>558.68049250000001</v>
      </c>
      <c r="EA6" s="33">
        <v>356.02159949999998</v>
      </c>
      <c r="EB6" s="33">
        <v>39.909996739999997</v>
      </c>
      <c r="EC6" s="33">
        <v>408.27276610000001</v>
      </c>
      <c r="ED6" s="33">
        <v>558.68049250000001</v>
      </c>
      <c r="EE6" s="33">
        <v>356.02159949999998</v>
      </c>
      <c r="EF6" s="33">
        <v>39.909996739999997</v>
      </c>
      <c r="EG6" s="33">
        <v>408.27276610000001</v>
      </c>
      <c r="EH6" s="33">
        <v>558.68049250000001</v>
      </c>
      <c r="EI6" s="33">
        <v>356.02159949999998</v>
      </c>
      <c r="EJ6" s="33">
        <v>39.909996739999997</v>
      </c>
      <c r="EK6" s="33">
        <v>408.27276610000001</v>
      </c>
      <c r="EL6" s="33">
        <v>558.68049250000001</v>
      </c>
      <c r="EM6" s="33">
        <v>356.02159949999998</v>
      </c>
      <c r="EN6" s="33">
        <v>39.909996739999997</v>
      </c>
      <c r="EO6" s="33">
        <v>408.27276610000001</v>
      </c>
      <c r="EP6" s="33">
        <v>558.68049250000001</v>
      </c>
      <c r="EQ6" s="33">
        <v>356.02159949999998</v>
      </c>
      <c r="ER6" s="33">
        <v>39.909996739999997</v>
      </c>
      <c r="ES6" s="33">
        <v>408.27276610000001</v>
      </c>
      <c r="ET6" s="33">
        <v>558.68049250000001</v>
      </c>
      <c r="EU6" s="33">
        <v>356.02159949999998</v>
      </c>
      <c r="EV6" s="33">
        <v>39.909996739999997</v>
      </c>
      <c r="EW6" s="33">
        <v>408.27276610000001</v>
      </c>
      <c r="EX6" s="33">
        <v>558.68049250000001</v>
      </c>
      <c r="EY6" s="33">
        <v>356.02159949999998</v>
      </c>
      <c r="EZ6" s="33">
        <v>39.909996739999997</v>
      </c>
      <c r="FA6" s="33">
        <v>408.27276610000001</v>
      </c>
      <c r="FB6" s="33">
        <v>558.68049250000001</v>
      </c>
      <c r="FC6" s="33">
        <v>356.02159949999998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487.26169499999997</v>
      </c>
      <c r="AO17" s="33">
        <v>4984.6077740000001</v>
      </c>
      <c r="AP17" s="33">
        <v>6820.937758</v>
      </c>
      <c r="AQ17" s="33">
        <v>4346.672568</v>
      </c>
      <c r="AR17" s="33">
        <v>512.7622361</v>
      </c>
      <c r="AS17" s="33">
        <v>5245.4741569999996</v>
      </c>
      <c r="AT17" s="33">
        <v>7177.9073410000001</v>
      </c>
      <c r="AU17" s="33">
        <v>4574.1530039999998</v>
      </c>
      <c r="AV17" s="33">
        <v>512.7622361</v>
      </c>
      <c r="AW17" s="33">
        <v>5245.4741569999996</v>
      </c>
      <c r="AX17" s="33">
        <v>7177.9073410000001</v>
      </c>
      <c r="AY17" s="33">
        <v>4574.1530039999998</v>
      </c>
      <c r="AZ17" s="33">
        <v>220.71364679999999</v>
      </c>
      <c r="BA17" s="33">
        <v>2257.8646570000001</v>
      </c>
      <c r="BB17" s="33">
        <v>3089.6622139999999</v>
      </c>
      <c r="BC17" s="33">
        <v>1968.9008260000001</v>
      </c>
      <c r="BD17" s="33">
        <v>220.71364679999999</v>
      </c>
      <c r="BE17" s="33">
        <v>2257.8646570000001</v>
      </c>
      <c r="BF17" s="33">
        <v>3089.6622139999999</v>
      </c>
      <c r="BG17" s="33">
        <v>1968.9008260000001</v>
      </c>
      <c r="BH17" s="33">
        <v>220.71364679999999</v>
      </c>
      <c r="BI17" s="33">
        <v>2257.8646570000001</v>
      </c>
      <c r="BJ17" s="33">
        <v>3089.6622139999999</v>
      </c>
      <c r="BK17" s="33">
        <v>1968.9008260000001</v>
      </c>
      <c r="BL17" s="33">
        <v>220.71364679999999</v>
      </c>
      <c r="BM17" s="33">
        <v>2257.8646570000001</v>
      </c>
      <c r="BN17" s="33">
        <v>3089.6622139999999</v>
      </c>
      <c r="BO17" s="33">
        <v>1968.9008260000001</v>
      </c>
      <c r="BP17" s="33">
        <v>220.71364679999999</v>
      </c>
      <c r="BQ17" s="33">
        <v>2257.8646570000001</v>
      </c>
      <c r="BR17" s="33">
        <v>3089.6622139999999</v>
      </c>
      <c r="BS17" s="33">
        <v>1968.9008260000001</v>
      </c>
      <c r="BT17" s="33">
        <v>220.71364679999999</v>
      </c>
      <c r="BU17" s="33">
        <v>2257.8646570000001</v>
      </c>
      <c r="BV17" s="33">
        <v>3089.6622139999999</v>
      </c>
      <c r="BW17" s="33">
        <v>1968.9008260000001</v>
      </c>
      <c r="BX17" s="33">
        <v>220.71364679999999</v>
      </c>
      <c r="BY17" s="33">
        <v>2257.8646570000001</v>
      </c>
      <c r="BZ17" s="33">
        <v>3089.6622139999999</v>
      </c>
      <c r="CA17" s="33">
        <v>1968.9008260000001</v>
      </c>
      <c r="CB17" s="33">
        <v>85.023293710000004</v>
      </c>
      <c r="CC17" s="33">
        <v>869.77444600000001</v>
      </c>
      <c r="CD17" s="33">
        <v>1190.1994360000001</v>
      </c>
      <c r="CE17" s="33">
        <v>758.45982189999995</v>
      </c>
      <c r="CF17" s="33">
        <v>85.023293710000004</v>
      </c>
      <c r="CG17" s="33">
        <v>869.77444600000001</v>
      </c>
      <c r="CH17" s="33">
        <v>1190.1994360000001</v>
      </c>
      <c r="CI17" s="33">
        <v>758.45982189999995</v>
      </c>
      <c r="CJ17" s="33">
        <v>85.023293710000004</v>
      </c>
      <c r="CK17" s="33">
        <v>869.77444600000001</v>
      </c>
      <c r="CL17" s="33">
        <v>1190.1994360000001</v>
      </c>
      <c r="CM17" s="33">
        <v>758.45982189999995</v>
      </c>
      <c r="CN17" s="33">
        <v>85.023293710000004</v>
      </c>
      <c r="CO17" s="33">
        <v>869.77444600000001</v>
      </c>
      <c r="CP17" s="33">
        <v>1190.1994360000001</v>
      </c>
      <c r="CQ17" s="33">
        <v>758.45982189999995</v>
      </c>
      <c r="CR17" s="33">
        <v>85.023293710000004</v>
      </c>
      <c r="CS17" s="33">
        <v>869.77444600000001</v>
      </c>
      <c r="CT17" s="33">
        <v>1190.1994360000001</v>
      </c>
      <c r="CU17" s="33">
        <v>758.45982189999995</v>
      </c>
      <c r="CV17" s="33">
        <v>39.909996739999997</v>
      </c>
      <c r="CW17" s="33">
        <v>408.27276610000001</v>
      </c>
      <c r="CX17" s="33">
        <v>558.68049250000001</v>
      </c>
      <c r="CY17" s="33">
        <v>356.02159949999998</v>
      </c>
      <c r="CZ17" s="33">
        <v>39.909996739999997</v>
      </c>
      <c r="DA17" s="33">
        <v>408.27276610000001</v>
      </c>
      <c r="DB17" s="33">
        <v>558.68049250000001</v>
      </c>
      <c r="DC17" s="33">
        <v>356.02159949999998</v>
      </c>
      <c r="DD17" s="33">
        <v>39.909996739999997</v>
      </c>
      <c r="DE17" s="33">
        <v>408.27276610000001</v>
      </c>
      <c r="DF17" s="33">
        <v>558.68049250000001</v>
      </c>
      <c r="DG17" s="33">
        <v>356.02159949999998</v>
      </c>
      <c r="DH17" s="33">
        <v>39.909996739999997</v>
      </c>
      <c r="DI17" s="33">
        <v>408.27276610000001</v>
      </c>
      <c r="DJ17" s="33">
        <v>558.68049250000001</v>
      </c>
      <c r="DK17" s="33">
        <v>356.02159949999998</v>
      </c>
      <c r="DL17" s="33">
        <v>39.909996739999997</v>
      </c>
      <c r="DM17" s="33">
        <v>408.27276610000001</v>
      </c>
      <c r="DN17" s="33">
        <v>558.68049250000001</v>
      </c>
      <c r="DO17" s="33">
        <v>356.02159949999998</v>
      </c>
      <c r="DP17" s="33">
        <v>39.909996739999997</v>
      </c>
      <c r="DQ17" s="33">
        <v>408.27276610000001</v>
      </c>
      <c r="DR17" s="33">
        <v>558.68049250000001</v>
      </c>
      <c r="DS17" s="33">
        <v>356.02159949999998</v>
      </c>
      <c r="DT17" s="33">
        <v>39.909996739999997</v>
      </c>
      <c r="DU17" s="33">
        <v>408.27276610000001</v>
      </c>
      <c r="DV17" s="33">
        <v>558.68049250000001</v>
      </c>
      <c r="DW17" s="33">
        <v>356.02159949999998</v>
      </c>
      <c r="DX17" s="33">
        <v>39.909996739999997</v>
      </c>
      <c r="DY17" s="33">
        <v>408.27276610000001</v>
      </c>
      <c r="DZ17" s="33">
        <v>558.68049250000001</v>
      </c>
      <c r="EA17" s="33">
        <v>356.02159949999998</v>
      </c>
      <c r="EB17" s="33">
        <v>39.909996739999997</v>
      </c>
      <c r="EC17" s="33">
        <v>408.27276610000001</v>
      </c>
      <c r="ED17" s="33">
        <v>558.68049250000001</v>
      </c>
      <c r="EE17" s="33">
        <v>356.02159949999998</v>
      </c>
      <c r="EF17" s="33">
        <v>39.909996739999997</v>
      </c>
      <c r="EG17" s="33">
        <v>408.27276610000001</v>
      </c>
      <c r="EH17" s="33">
        <v>558.68049250000001</v>
      </c>
      <c r="EI17" s="33">
        <v>356.02159949999998</v>
      </c>
      <c r="EJ17" s="33">
        <v>39.909996739999997</v>
      </c>
      <c r="EK17" s="33">
        <v>408.27276610000001</v>
      </c>
      <c r="EL17" s="33">
        <v>558.68049250000001</v>
      </c>
      <c r="EM17" s="33">
        <v>356.02159949999998</v>
      </c>
      <c r="EN17" s="33">
        <v>39.909996739999997</v>
      </c>
      <c r="EO17" s="33">
        <v>408.27276610000001</v>
      </c>
      <c r="EP17" s="33">
        <v>558.68049250000001</v>
      </c>
      <c r="EQ17" s="33">
        <v>356.02159949999998</v>
      </c>
      <c r="ER17" s="33">
        <v>39.909996739999997</v>
      </c>
      <c r="ES17" s="33">
        <v>408.27276610000001</v>
      </c>
      <c r="ET17" s="33">
        <v>558.68049250000001</v>
      </c>
      <c r="EU17" s="33">
        <v>356.02159949999998</v>
      </c>
      <c r="EV17" s="33">
        <v>39.909996739999997</v>
      </c>
      <c r="EW17" s="33">
        <v>408.27276610000001</v>
      </c>
      <c r="EX17" s="33">
        <v>558.68049250000001</v>
      </c>
      <c r="EY17" s="33">
        <v>356.02159949999998</v>
      </c>
      <c r="EZ17" s="33">
        <v>39.909996739999997</v>
      </c>
      <c r="FA17" s="33">
        <v>408.27276610000001</v>
      </c>
      <c r="FB17" s="33">
        <v>558.68049250000001</v>
      </c>
      <c r="FC17" s="33">
        <v>356.02159949999998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928.64131359999999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X32" s="33">
        <v>279.75670280000003</v>
      </c>
      <c r="AY32" s="33">
        <v>928.64131359999999</v>
      </c>
      <c r="AZ32" s="33">
        <v>928.64131359999999</v>
      </c>
      <c r="BB32" s="33">
        <v>305.20119929999998</v>
      </c>
      <c r="BC32" s="33">
        <v>928.64131359999999</v>
      </c>
      <c r="BD32" s="33">
        <v>928.64131359999999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1241.3759130000001</v>
      </c>
      <c r="AO41" s="33">
        <v>0</v>
      </c>
      <c r="AP41" s="33">
        <v>312.73459939999998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279.75670280000003</v>
      </c>
      <c r="AY41" s="33">
        <v>1241.3759130000001</v>
      </c>
      <c r="AZ41" s="33">
        <v>1241.3759130000001</v>
      </c>
      <c r="BA41" s="33">
        <v>0</v>
      </c>
      <c r="BB41" s="33">
        <v>305.20119929999998</v>
      </c>
      <c r="BC41" s="33">
        <v>1241.3759130000001</v>
      </c>
      <c r="BD41" s="33">
        <v>1241.3759130000001</v>
      </c>
      <c r="BE41" s="33">
        <v>0</v>
      </c>
      <c r="BF41" s="33">
        <v>312.73459939999998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1141.59449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1298.861742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1298.861742</v>
      </c>
      <c r="BG55" s="33">
        <v>1363.609177</v>
      </c>
      <c r="BH55" s="33">
        <v>1298.861742</v>
      </c>
      <c r="BI55" s="33">
        <v>953.63414739999996</v>
      </c>
      <c r="BJ55" s="33">
        <v>1298.861742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1141.59449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1298.861742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1298.861742</v>
      </c>
      <c r="BG65" s="33">
        <v>1363.609177</v>
      </c>
      <c r="BH65" s="33">
        <v>1298.861742</v>
      </c>
      <c r="BI65" s="33">
        <v>953.63414739999996</v>
      </c>
      <c r="BJ65" s="33">
        <v>1298.861742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2063.4614539999998</v>
      </c>
      <c r="AO102" s="33">
        <v>1819.358168</v>
      </c>
      <c r="AP102" s="33">
        <v>1819.4852679999999</v>
      </c>
      <c r="AQ102" s="33">
        <v>3264.0417040000002</v>
      </c>
      <c r="AR102" s="33">
        <v>2214.4770480000002</v>
      </c>
      <c r="AS102" s="33">
        <v>1819.358168</v>
      </c>
      <c r="AT102" s="33">
        <v>2214.4770480000002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2929.8381810000001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R103" s="33">
        <v>1130.959263</v>
      </c>
      <c r="AT103" s="33">
        <v>168.69560730000001</v>
      </c>
      <c r="AU103" s="33">
        <v>1130.959263</v>
      </c>
      <c r="AV103" s="33">
        <v>1130.959263</v>
      </c>
      <c r="AY103" s="33">
        <v>1130.959263</v>
      </c>
      <c r="AZ103" s="33">
        <v>1151.6721230000001</v>
      </c>
      <c r="BC103" s="33">
        <v>1151.6721230000001</v>
      </c>
      <c r="BD103" s="33">
        <v>1151.6721230000001</v>
      </c>
      <c r="BG103" s="33">
        <v>1151.6721230000001</v>
      </c>
      <c r="BH103" s="33">
        <v>1519.5076039999999</v>
      </c>
      <c r="BK103" s="33">
        <v>1519.5076039999999</v>
      </c>
      <c r="BL103" s="33">
        <v>2627.9300250000001</v>
      </c>
      <c r="BN103" s="33">
        <v>412.62284729999999</v>
      </c>
      <c r="BO103" s="33">
        <v>2627.9300250000001</v>
      </c>
      <c r="BP103" s="33">
        <v>2654.7431240000001</v>
      </c>
      <c r="BS103" s="33">
        <v>2654.7431240000001</v>
      </c>
      <c r="BT103" s="33">
        <v>2654.7431240000001</v>
      </c>
      <c r="BV103" s="33">
        <v>625.94882399999995</v>
      </c>
      <c r="BW103" s="33">
        <v>2654.7431240000001</v>
      </c>
      <c r="BX103" s="33">
        <v>2654.7431240000001</v>
      </c>
      <c r="CA103" s="33">
        <v>2654.7431240000001</v>
      </c>
      <c r="CB103" s="33">
        <v>2654.7431240000001</v>
      </c>
      <c r="CE103" s="33">
        <v>2654.7431240000001</v>
      </c>
      <c r="CF103" s="33">
        <v>2654.7431240000001</v>
      </c>
      <c r="CI103" s="33">
        <v>2654.7431240000001</v>
      </c>
      <c r="CJ103" s="33">
        <v>2654.7431240000001</v>
      </c>
      <c r="CM103" s="33">
        <v>2654.7431240000001</v>
      </c>
      <c r="CN103" s="33">
        <v>2654.7431240000001</v>
      </c>
      <c r="CQ103" s="33">
        <v>2654.7431240000001</v>
      </c>
      <c r="CR103" s="33">
        <v>2654.7431240000001</v>
      </c>
      <c r="CU103" s="33">
        <v>2654.7431240000001</v>
      </c>
      <c r="CV103" s="33">
        <v>2654.7431240000001</v>
      </c>
      <c r="CY103" s="33">
        <v>2654.7431240000001</v>
      </c>
      <c r="CZ103" s="33">
        <v>2654.7431240000001</v>
      </c>
      <c r="DC103" s="33">
        <v>2654.7431240000001</v>
      </c>
      <c r="DD103" s="33">
        <v>2654.7431240000001</v>
      </c>
      <c r="DG103" s="33">
        <v>2654.7431240000001</v>
      </c>
      <c r="DH103" s="33">
        <v>2654.7431240000001</v>
      </c>
      <c r="DK103" s="33">
        <v>2654.7431240000001</v>
      </c>
      <c r="DL103" s="33">
        <v>2654.7431240000001</v>
      </c>
      <c r="DO103" s="33">
        <v>2442.5420600000002</v>
      </c>
      <c r="DP103" s="33">
        <v>2654.7431240000001</v>
      </c>
      <c r="DS103" s="33">
        <v>2654.7431240000001</v>
      </c>
      <c r="DT103" s="33">
        <v>2654.7431240000001</v>
      </c>
      <c r="DW103" s="33">
        <v>2173.9891680000001</v>
      </c>
      <c r="DX103" s="33">
        <v>2654.7431240000001</v>
      </c>
      <c r="EA103" s="33">
        <v>1763.4276259999999</v>
      </c>
      <c r="EB103" s="33">
        <v>2654.7431240000001</v>
      </c>
      <c r="EE103" s="33">
        <v>1452.3919559999999</v>
      </c>
      <c r="EF103" s="33">
        <v>2654.7431240000001</v>
      </c>
      <c r="EI103" s="33">
        <v>709.73118710000006</v>
      </c>
      <c r="EJ103" s="33">
        <v>2654.7431240000001</v>
      </c>
      <c r="EN103" s="33">
        <v>2654.7431240000001</v>
      </c>
      <c r="ER103" s="33">
        <v>2654.7431240000001</v>
      </c>
      <c r="EV103" s="33">
        <v>2654.7431240000001</v>
      </c>
      <c r="EZ103" s="33">
        <v>2654.7431240000001</v>
      </c>
    </row>
    <row r="104" spans="2:159" x14ac:dyDescent="0.25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1832.9933040000001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598.24387460000003</v>
      </c>
      <c r="BG104" s="33">
        <v>1196.4877489999999</v>
      </c>
      <c r="BH104" s="33">
        <v>1196.4877489999999</v>
      </c>
      <c r="BI104" s="33">
        <v>598.24387460000003</v>
      </c>
      <c r="BJ104" s="33">
        <v>598.24387460000003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839.25441579999995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1289.786689</v>
      </c>
      <c r="AO105" s="33">
        <v>687.31863720000001</v>
      </c>
      <c r="AP105" s="33">
        <v>963.94780660000004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963.94780660000004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1433.637346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844.36501850000002</v>
      </c>
      <c r="AQ108" s="33">
        <v>956.23249769999995</v>
      </c>
      <c r="AR108" s="33">
        <v>917.39871240000002</v>
      </c>
      <c r="AS108" s="33">
        <v>591.31756189999999</v>
      </c>
      <c r="AT108" s="33">
        <v>1319.9992070000001</v>
      </c>
      <c r="AU108" s="33">
        <v>1319.9992070000001</v>
      </c>
      <c r="AV108" s="33">
        <v>986.53111449999994</v>
      </c>
      <c r="AW108" s="33">
        <v>558.84255159999998</v>
      </c>
      <c r="AX108" s="33">
        <v>844.36501850000002</v>
      </c>
      <c r="AY108" s="33">
        <v>1319.9992070000001</v>
      </c>
      <c r="AZ108" s="33">
        <v>1270.6286170000001</v>
      </c>
      <c r="BA108" s="33">
        <v>591.31756189999999</v>
      </c>
      <c r="BB108" s="33">
        <v>844.36501850000002</v>
      </c>
      <c r="BC108" s="33">
        <v>1427.5745400000001</v>
      </c>
      <c r="BD108" s="33">
        <v>1325.1609450000001</v>
      </c>
      <c r="BE108" s="33">
        <v>558.84255159999998</v>
      </c>
      <c r="BF108" s="33">
        <v>851.43122449999998</v>
      </c>
      <c r="BG108" s="33">
        <v>1427.5745400000001</v>
      </c>
      <c r="BH108" s="33">
        <v>1541.099831</v>
      </c>
      <c r="BI108" s="33">
        <v>591.31756189999999</v>
      </c>
      <c r="BJ108" s="33">
        <v>1308.565192</v>
      </c>
      <c r="BK108" s="33">
        <v>1541.099831</v>
      </c>
      <c r="BL108" s="33">
        <v>1736.8535730000001</v>
      </c>
      <c r="BM108" s="33">
        <v>591.31756189999999</v>
      </c>
      <c r="BN108" s="33">
        <v>1202.400836</v>
      </c>
      <c r="BO108" s="33">
        <v>1736.8535730000001</v>
      </c>
      <c r="BP108" s="33">
        <v>1820.642386</v>
      </c>
      <c r="BQ108" s="33">
        <v>591.31756189999999</v>
      </c>
      <c r="BR108" s="33">
        <v>1264.259442</v>
      </c>
      <c r="BS108" s="33">
        <v>1820.642386</v>
      </c>
      <c r="BT108" s="33">
        <v>1949.2019029999999</v>
      </c>
      <c r="BU108" s="33">
        <v>591.31756189999999</v>
      </c>
      <c r="BV108" s="33">
        <v>1145.2908729999999</v>
      </c>
      <c r="BW108" s="33">
        <v>1949.2019029999999</v>
      </c>
      <c r="BX108" s="33">
        <v>1949.2019029999999</v>
      </c>
      <c r="BY108" s="33">
        <v>591.31756189999999</v>
      </c>
      <c r="BZ108" s="33">
        <v>1013.475306</v>
      </c>
      <c r="CA108" s="33">
        <v>1949.2019029999999</v>
      </c>
      <c r="CB108" s="33">
        <v>1627.2720959999999</v>
      </c>
      <c r="CC108" s="33">
        <v>269.38775509999999</v>
      </c>
      <c r="CD108" s="33">
        <v>522.43521169999997</v>
      </c>
      <c r="CE108" s="33">
        <v>1627.2720959999999</v>
      </c>
      <c r="CF108" s="33">
        <v>1538.249149</v>
      </c>
      <c r="CG108" s="33">
        <v>269.38775509999999</v>
      </c>
      <c r="CH108" s="33">
        <v>522.43521169999997</v>
      </c>
      <c r="CI108" s="33">
        <v>1627.2720959999999</v>
      </c>
      <c r="CJ108" s="33">
        <v>1627.2720959999999</v>
      </c>
      <c r="CK108" s="33">
        <v>269.38775509999999</v>
      </c>
      <c r="CL108" s="33">
        <v>522.43521169999997</v>
      </c>
      <c r="CM108" s="33">
        <v>1627.2720959999999</v>
      </c>
      <c r="CN108" s="33">
        <v>1291.3886219999999</v>
      </c>
      <c r="CO108" s="33">
        <v>269.38775509999999</v>
      </c>
      <c r="CP108" s="33">
        <v>522.43521169999997</v>
      </c>
      <c r="CQ108" s="33">
        <v>1483.3916400000001</v>
      </c>
      <c r="CR108" s="33">
        <v>1485.437355</v>
      </c>
      <c r="CS108" s="33">
        <v>276.56073149999997</v>
      </c>
      <c r="CT108" s="33">
        <v>522.43521169999997</v>
      </c>
      <c r="CU108" s="33">
        <v>1600.165491</v>
      </c>
      <c r="CV108" s="33">
        <v>1627.2720959999999</v>
      </c>
      <c r="CW108" s="33">
        <v>522.43521169999997</v>
      </c>
      <c r="CX108" s="33">
        <v>522.43521169999997</v>
      </c>
      <c r="CY108" s="33">
        <v>1627.2720959999999</v>
      </c>
      <c r="CZ108" s="33">
        <v>1104.8368840000001</v>
      </c>
      <c r="DC108" s="33">
        <v>1104.8368840000001</v>
      </c>
      <c r="DD108" s="33">
        <v>1104.8368840000001</v>
      </c>
      <c r="DG108" s="33">
        <v>867.66243559999998</v>
      </c>
      <c r="DH108" s="33">
        <v>1104.8368840000001</v>
      </c>
      <c r="DK108" s="33">
        <v>1104.8368840000001</v>
      </c>
      <c r="DL108" s="33">
        <v>1104.8368840000001</v>
      </c>
      <c r="DO108" s="33">
        <v>1104.8368840000001</v>
      </c>
      <c r="DP108" s="33">
        <v>1104.8368840000001</v>
      </c>
      <c r="DS108" s="33">
        <v>756.9517922</v>
      </c>
      <c r="DT108" s="33">
        <v>1104.8368840000001</v>
      </c>
      <c r="DW108" s="33">
        <v>1104.8368840000001</v>
      </c>
      <c r="DX108" s="33">
        <v>1104.8368840000001</v>
      </c>
      <c r="EA108" s="33">
        <v>1104.8368840000001</v>
      </c>
      <c r="EB108" s="33">
        <v>1104.8368840000001</v>
      </c>
      <c r="EE108" s="33">
        <v>1104.8368840000001</v>
      </c>
      <c r="EF108" s="33">
        <v>1104.8368840000001</v>
      </c>
      <c r="EI108" s="33">
        <v>1104.8368840000001</v>
      </c>
      <c r="EJ108" s="33">
        <v>1104.8368840000001</v>
      </c>
      <c r="EM108" s="33">
        <v>748.86325739999995</v>
      </c>
      <c r="EN108" s="33">
        <v>1104.8368840000001</v>
      </c>
      <c r="EQ108" s="33">
        <v>323.52923779999998</v>
      </c>
      <c r="ER108" s="33">
        <v>1104.8368840000001</v>
      </c>
      <c r="EV108" s="33">
        <v>1104.8368840000001</v>
      </c>
      <c r="EZ108" s="33">
        <v>1104.8368840000001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6401.517535</v>
      </c>
      <c r="AO113" s="33">
        <v>4549.8344619999998</v>
      </c>
      <c r="AP113" s="33">
        <v>5158.3306570000004</v>
      </c>
      <c r="AQ113" s="33">
        <v>8254.8380770000003</v>
      </c>
      <c r="AR113" s="33">
        <v>7538.3962869999996</v>
      </c>
      <c r="AS113" s="33">
        <v>4211.3984010000004</v>
      </c>
      <c r="AT113" s="33">
        <v>6106.3625849999999</v>
      </c>
      <c r="AU113" s="33">
        <v>9125.3165969999991</v>
      </c>
      <c r="AV113" s="33">
        <v>7567.2048169999998</v>
      </c>
      <c r="AW113" s="33">
        <v>4138.5995190000003</v>
      </c>
      <c r="AX113" s="33">
        <v>5420.3504249999996</v>
      </c>
      <c r="AY113" s="33">
        <v>8791.1130740000008</v>
      </c>
      <c r="AZ113" s="33">
        <v>7357.9032180000004</v>
      </c>
      <c r="BA113" s="33">
        <v>3960.7594330000002</v>
      </c>
      <c r="BB113" s="33">
        <v>5210.0353279999999</v>
      </c>
      <c r="BC113" s="33">
        <v>8498.7710740000002</v>
      </c>
      <c r="BD113" s="33">
        <v>5775.3432979999998</v>
      </c>
      <c r="BE113" s="33">
        <v>2412.5475700000002</v>
      </c>
      <c r="BF113" s="33">
        <v>3551.69758</v>
      </c>
      <c r="BG113" s="33">
        <v>6286.1923839999999</v>
      </c>
      <c r="BH113" s="33">
        <v>6260.6668330000002</v>
      </c>
      <c r="BI113" s="33">
        <v>2346.571747</v>
      </c>
      <c r="BJ113" s="33">
        <v>3910.3807149999998</v>
      </c>
      <c r="BK113" s="33">
        <v>6570.6514909999996</v>
      </c>
      <c r="BL113" s="33">
        <v>7647.1935810000004</v>
      </c>
      <c r="BM113" s="33">
        <v>2346.571747</v>
      </c>
      <c r="BN113" s="33">
        <v>4216.8392059999996</v>
      </c>
      <c r="BO113" s="33">
        <v>7874.8276530000003</v>
      </c>
      <c r="BP113" s="33">
        <v>7593.0943209999996</v>
      </c>
      <c r="BQ113" s="33">
        <v>2264.2211609999999</v>
      </c>
      <c r="BR113" s="33">
        <v>3783.7243790000002</v>
      </c>
      <c r="BS113" s="33">
        <v>7820.7283939999998</v>
      </c>
      <c r="BT113" s="33">
        <v>7721.6538380000002</v>
      </c>
      <c r="BU113" s="33">
        <v>2264.2211609999999</v>
      </c>
      <c r="BV113" s="33">
        <v>4290.7046339999997</v>
      </c>
      <c r="BW113" s="33">
        <v>7949.2879110000003</v>
      </c>
      <c r="BX113" s="33">
        <v>7721.6538380000002</v>
      </c>
      <c r="BY113" s="33">
        <v>2264.2211609999999</v>
      </c>
      <c r="BZ113" s="33">
        <v>3532.940243</v>
      </c>
      <c r="CA113" s="33">
        <v>7949.2879110000003</v>
      </c>
      <c r="CB113" s="33">
        <v>6613.9933229999997</v>
      </c>
      <c r="CC113" s="33">
        <v>1508.5521349999999</v>
      </c>
      <c r="CD113" s="33">
        <v>2256.1694400000001</v>
      </c>
      <c r="CE113" s="33">
        <v>6613.9933229999997</v>
      </c>
      <c r="CF113" s="33">
        <v>6524.9703760000002</v>
      </c>
      <c r="CG113" s="33">
        <v>1508.5521349999999</v>
      </c>
      <c r="CH113" s="33">
        <v>2012.0761540000001</v>
      </c>
      <c r="CI113" s="33">
        <v>6613.9933229999997</v>
      </c>
      <c r="CJ113" s="33">
        <v>6613.9933229999997</v>
      </c>
      <c r="CK113" s="33">
        <v>1508.5521349999999</v>
      </c>
      <c r="CL113" s="33">
        <v>2012.0761540000001</v>
      </c>
      <c r="CM113" s="33">
        <v>6613.9933229999997</v>
      </c>
      <c r="CN113" s="33">
        <v>5288.9701519999999</v>
      </c>
      <c r="CO113" s="33">
        <v>1254.9928279999999</v>
      </c>
      <c r="CP113" s="33">
        <v>1267.0297439999999</v>
      </c>
      <c r="CQ113" s="33">
        <v>5480.9731700000002</v>
      </c>
      <c r="CR113" s="33">
        <v>5483.0188859999998</v>
      </c>
      <c r="CS113" s="33">
        <v>1606.3623379999999</v>
      </c>
      <c r="CT113" s="33">
        <v>1267.0297439999999</v>
      </c>
      <c r="CU113" s="33">
        <v>5597.7470210000001</v>
      </c>
      <c r="CV113" s="33">
        <v>5624.8536260000001</v>
      </c>
      <c r="CW113" s="33">
        <v>1852.2368180000001</v>
      </c>
      <c r="CX113" s="33">
        <v>1267.0297439999999</v>
      </c>
      <c r="CY113" s="33">
        <v>5624.8536260000001</v>
      </c>
      <c r="CZ113" s="33">
        <v>5102.4184139999998</v>
      </c>
      <c r="DA113" s="33">
        <v>1329.801606</v>
      </c>
      <c r="DB113" s="33">
        <v>744.59453180000003</v>
      </c>
      <c r="DC113" s="33">
        <v>5102.4184139999998</v>
      </c>
      <c r="DD113" s="33">
        <v>5102.4184139999998</v>
      </c>
      <c r="DE113" s="33">
        <v>1329.801606</v>
      </c>
      <c r="DF113" s="33">
        <v>744.59453180000003</v>
      </c>
      <c r="DG113" s="33">
        <v>4865.243966</v>
      </c>
      <c r="DH113" s="33">
        <v>5222.2311570000002</v>
      </c>
      <c r="DI113" s="33">
        <v>1316.7648059999999</v>
      </c>
      <c r="DJ113" s="33">
        <v>731.55773180000006</v>
      </c>
      <c r="DK113" s="33">
        <v>5076.344814</v>
      </c>
      <c r="DL113" s="33">
        <v>5076.344814</v>
      </c>
      <c r="DM113" s="33">
        <v>1316.7648059999999</v>
      </c>
      <c r="DN113" s="33">
        <v>731.55773180000006</v>
      </c>
      <c r="DO113" s="33">
        <v>4864.1437509999996</v>
      </c>
      <c r="DP113" s="33">
        <v>3903.4306649999999</v>
      </c>
      <c r="DQ113" s="33">
        <v>143.85065729999999</v>
      </c>
      <c r="DR113" s="33">
        <v>143.85065729999999</v>
      </c>
      <c r="DS113" s="33">
        <v>3555.5455729999999</v>
      </c>
      <c r="DT113" s="33">
        <v>3903.4306649999999</v>
      </c>
      <c r="DU113" s="33">
        <v>143.85065729999999</v>
      </c>
      <c r="DV113" s="33">
        <v>143.85065729999999</v>
      </c>
      <c r="DW113" s="33">
        <v>3422.6767100000002</v>
      </c>
      <c r="DX113" s="33">
        <v>3903.4306649999999</v>
      </c>
      <c r="DY113" s="33">
        <v>143.85065729999999</v>
      </c>
      <c r="DZ113" s="33">
        <v>143.85065729999999</v>
      </c>
      <c r="EA113" s="33">
        <v>3012.1151669999999</v>
      </c>
      <c r="EB113" s="33">
        <v>3903.4306649999999</v>
      </c>
      <c r="EC113" s="33">
        <v>143.85065729999999</v>
      </c>
      <c r="ED113" s="33">
        <v>143.85065729999999</v>
      </c>
      <c r="EE113" s="33">
        <v>2701.0794980000001</v>
      </c>
      <c r="EF113" s="33">
        <v>3759.5800079999999</v>
      </c>
      <c r="EG113" s="33">
        <v>0</v>
      </c>
      <c r="EH113" s="33">
        <v>0</v>
      </c>
      <c r="EI113" s="33">
        <v>1814.5680709999999</v>
      </c>
      <c r="EJ113" s="33">
        <v>3759.5800079999999</v>
      </c>
      <c r="EK113" s="33">
        <v>0</v>
      </c>
      <c r="EL113" s="33">
        <v>0</v>
      </c>
      <c r="EM113" s="33">
        <v>748.86325739999995</v>
      </c>
      <c r="EN113" s="33">
        <v>3759.5800079999999</v>
      </c>
      <c r="EO113" s="33">
        <v>0</v>
      </c>
      <c r="EP113" s="33">
        <v>0</v>
      </c>
      <c r="EQ113" s="33">
        <v>323.52923779999998</v>
      </c>
      <c r="ER113" s="33">
        <v>3759.5800079999999</v>
      </c>
      <c r="ES113" s="33">
        <v>0</v>
      </c>
      <c r="ET113" s="33">
        <v>0</v>
      </c>
      <c r="EU113" s="33">
        <v>0</v>
      </c>
      <c r="EV113" s="33">
        <v>3759.5800079999999</v>
      </c>
      <c r="EW113" s="33">
        <v>0</v>
      </c>
      <c r="EX113" s="33">
        <v>0</v>
      </c>
      <c r="EY113" s="33">
        <v>0</v>
      </c>
      <c r="EZ113" s="33">
        <v>3759.5800079999999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DY114" s="33">
        <v>1013.794569</v>
      </c>
      <c r="EA114" s="33">
        <v>1520.6918539999999</v>
      </c>
      <c r="EB114" s="33">
        <v>1786.1817080000001</v>
      </c>
      <c r="EC114" s="33">
        <v>991.39868909999996</v>
      </c>
      <c r="ED114" s="33">
        <v>506.89728459999998</v>
      </c>
      <c r="EE114" s="33">
        <v>1786.1817080000001</v>
      </c>
      <c r="EF114" s="33">
        <v>2411.1548699999998</v>
      </c>
      <c r="EG114" s="33">
        <v>1530.682528</v>
      </c>
      <c r="EH114" s="33">
        <v>506.89728459999998</v>
      </c>
      <c r="EI114" s="33">
        <v>2411.1548699999998</v>
      </c>
      <c r="EJ114" s="33">
        <v>2997.1823810000001</v>
      </c>
      <c r="EK114" s="33">
        <v>1406.4845749999999</v>
      </c>
      <c r="EM114" s="33">
        <v>2997.1823810000001</v>
      </c>
      <c r="EN114" s="33">
        <v>3417.1640389999998</v>
      </c>
      <c r="EO114" s="33">
        <v>1796.820884</v>
      </c>
      <c r="EQ114" s="33">
        <v>3417.1640389999998</v>
      </c>
      <c r="ER114" s="33">
        <v>3902.0488009999999</v>
      </c>
      <c r="ES114" s="33">
        <v>1013.794569</v>
      </c>
      <c r="ET114" s="33">
        <v>1874.459662</v>
      </c>
      <c r="EU114" s="33">
        <v>3902.0488009999999</v>
      </c>
      <c r="EV114" s="33">
        <v>4552.4887529999996</v>
      </c>
      <c r="EW114" s="33">
        <v>257.1778741</v>
      </c>
      <c r="EX114" s="33">
        <v>2027.589138</v>
      </c>
      <c r="EY114" s="33">
        <v>4552.4887529999996</v>
      </c>
      <c r="EZ114" s="33">
        <v>5068.9728459999997</v>
      </c>
      <c r="FA114" s="33">
        <v>2027.589138</v>
      </c>
      <c r="FB114" s="33">
        <v>1818.0704330000001</v>
      </c>
      <c r="FC114" s="33">
        <v>5068.9728459999997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1018.293948</v>
      </c>
      <c r="FC116" s="33">
        <v>1018.293948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1013.794569</v>
      </c>
      <c r="DZ125" s="33">
        <v>0</v>
      </c>
      <c r="EA125" s="33">
        <v>2060.7506429999999</v>
      </c>
      <c r="EB125" s="33">
        <v>2326.2404969999998</v>
      </c>
      <c r="EC125" s="33">
        <v>991.39868909999996</v>
      </c>
      <c r="ED125" s="33">
        <v>506.89728459999998</v>
      </c>
      <c r="EE125" s="33">
        <v>2326.2404969999998</v>
      </c>
      <c r="EF125" s="33">
        <v>2951.213659</v>
      </c>
      <c r="EG125" s="33">
        <v>1530.682528</v>
      </c>
      <c r="EH125" s="33">
        <v>506.89728459999998</v>
      </c>
      <c r="EI125" s="33">
        <v>2951.213659</v>
      </c>
      <c r="EJ125" s="33">
        <v>3537.2411710000001</v>
      </c>
      <c r="EK125" s="33">
        <v>1406.4845749999999</v>
      </c>
      <c r="EL125" s="33">
        <v>0</v>
      </c>
      <c r="EM125" s="33">
        <v>3537.2411710000001</v>
      </c>
      <c r="EN125" s="33">
        <v>3957.2228279999999</v>
      </c>
      <c r="EO125" s="33">
        <v>1796.820884</v>
      </c>
      <c r="EP125" s="33">
        <v>0</v>
      </c>
      <c r="EQ125" s="33">
        <v>3957.2228279999999</v>
      </c>
      <c r="ER125" s="33">
        <v>4442.1075899999996</v>
      </c>
      <c r="ES125" s="33">
        <v>1013.794569</v>
      </c>
      <c r="ET125" s="33">
        <v>1874.459662</v>
      </c>
      <c r="EU125" s="33">
        <v>4442.1075899999996</v>
      </c>
      <c r="EV125" s="33">
        <v>5092.5475429999997</v>
      </c>
      <c r="EW125" s="33">
        <v>257.1778741</v>
      </c>
      <c r="EX125" s="33">
        <v>2027.589138</v>
      </c>
      <c r="EY125" s="33">
        <v>5092.5475429999997</v>
      </c>
      <c r="EZ125" s="33">
        <v>6087.2667940000001</v>
      </c>
      <c r="FA125" s="33">
        <v>2027.589138</v>
      </c>
      <c r="FB125" s="33">
        <v>1818.0704330000001</v>
      </c>
      <c r="FC125" s="33">
        <v>6087.2667940000001</v>
      </c>
    </row>
    <row r="126" spans="2:159" x14ac:dyDescent="0.25">
      <c r="B126" s="33" t="s">
        <v>765</v>
      </c>
      <c r="C126" s="33" t="s">
        <v>36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613.69801459999996</v>
      </c>
      <c r="CI126" s="33">
        <v>1013.794569</v>
      </c>
      <c r="CJ126" s="33">
        <v>1520.6918539999999</v>
      </c>
      <c r="CL126" s="33">
        <v>1013.794569</v>
      </c>
      <c r="CM126" s="33">
        <v>1520.6918539999999</v>
      </c>
      <c r="CN126" s="33">
        <v>2027.589138</v>
      </c>
      <c r="CP126" s="33">
        <v>1471.225948</v>
      </c>
      <c r="CQ126" s="33">
        <v>2027.589138</v>
      </c>
      <c r="CR126" s="33">
        <v>2534.4864229999998</v>
      </c>
      <c r="CT126" s="33">
        <v>1520.6918539999999</v>
      </c>
      <c r="CU126" s="33">
        <v>2534.4864229999998</v>
      </c>
      <c r="CV126" s="33">
        <v>3041.3837079999998</v>
      </c>
      <c r="CW126" s="33">
        <v>537.46720170000003</v>
      </c>
      <c r="CX126" s="33">
        <v>1973.317282</v>
      </c>
      <c r="CY126" s="33">
        <v>3041.3837079999998</v>
      </c>
      <c r="CZ126" s="33">
        <v>3548.280992</v>
      </c>
      <c r="DA126" s="33">
        <v>1141.6741400000001</v>
      </c>
      <c r="DB126" s="33">
        <v>613.72080089999997</v>
      </c>
      <c r="DC126" s="33">
        <v>3548.280992</v>
      </c>
      <c r="DD126" s="33">
        <v>4055.178277</v>
      </c>
      <c r="DF126" s="33">
        <v>1971.3699810000001</v>
      </c>
      <c r="DG126" s="33">
        <v>4055.178277</v>
      </c>
      <c r="DH126" s="33">
        <v>4562.0755609999997</v>
      </c>
      <c r="DI126" s="33">
        <v>3405.9540659999998</v>
      </c>
      <c r="DJ126" s="33">
        <v>1740.7664540000001</v>
      </c>
      <c r="DK126" s="33">
        <v>4562.0755609999997</v>
      </c>
      <c r="DL126" s="33">
        <v>5068.9728459999997</v>
      </c>
      <c r="DN126" s="33">
        <v>1806.247834</v>
      </c>
      <c r="DO126" s="33">
        <v>5068.9728459999997</v>
      </c>
      <c r="DP126" s="33">
        <v>5068.9728459999997</v>
      </c>
      <c r="DQ126" s="33">
        <v>2196.7338949999998</v>
      </c>
      <c r="DR126" s="33">
        <v>1806.3264409999999</v>
      </c>
      <c r="DS126" s="33">
        <v>5068.9728459999997</v>
      </c>
      <c r="DT126" s="33">
        <v>5068.9728459999997</v>
      </c>
      <c r="DU126" s="33">
        <v>2556.8349950000002</v>
      </c>
      <c r="DV126" s="33">
        <v>1806.2259340000001</v>
      </c>
      <c r="DW126" s="33">
        <v>5068.9728459999997</v>
      </c>
      <c r="DX126" s="33">
        <v>5068.9728459999997</v>
      </c>
      <c r="DY126" s="33">
        <v>2225.3179329999998</v>
      </c>
      <c r="DZ126" s="33">
        <v>1806.3086330000001</v>
      </c>
      <c r="EA126" s="33">
        <v>5068.9728459999997</v>
      </c>
      <c r="EB126" s="33">
        <v>5068.9728459999997</v>
      </c>
      <c r="EC126" s="33">
        <v>1520.6918539999999</v>
      </c>
      <c r="ED126" s="33">
        <v>1299.3290019999999</v>
      </c>
      <c r="EE126" s="33">
        <v>5068.9728459999997</v>
      </c>
      <c r="EF126" s="33">
        <v>5068.9728459999997</v>
      </c>
      <c r="EG126" s="33">
        <v>1013.794569</v>
      </c>
      <c r="EH126" s="33">
        <v>1453.1308550000001</v>
      </c>
      <c r="EI126" s="33">
        <v>5068.9728459999997</v>
      </c>
      <c r="EJ126" s="33">
        <v>5068.9728459999997</v>
      </c>
      <c r="EK126" s="33">
        <v>1520.6918539999999</v>
      </c>
      <c r="EL126" s="33">
        <v>1960.033291</v>
      </c>
      <c r="EM126" s="33">
        <v>5068.9728459999997</v>
      </c>
      <c r="EN126" s="33">
        <v>5068.9728459999997</v>
      </c>
      <c r="EO126" s="33">
        <v>1013.794569</v>
      </c>
      <c r="EP126" s="33">
        <v>1960.133092</v>
      </c>
      <c r="EQ126" s="33">
        <v>5068.9728459999997</v>
      </c>
      <c r="ER126" s="33">
        <v>5068.9728459999997</v>
      </c>
      <c r="ES126" s="33">
        <v>1193.826536</v>
      </c>
      <c r="ET126" s="33">
        <v>85.594525250000004</v>
      </c>
      <c r="EU126" s="33">
        <v>5068.9728459999997</v>
      </c>
      <c r="EV126" s="33">
        <v>5068.9728459999997</v>
      </c>
      <c r="EW126" s="33">
        <v>2534.4864229999998</v>
      </c>
      <c r="EX126" s="33">
        <v>673.78010449999999</v>
      </c>
      <c r="EY126" s="33">
        <v>5068.9728459999997</v>
      </c>
      <c r="EZ126" s="33">
        <v>5068.9728459999997</v>
      </c>
      <c r="FA126" s="33">
        <v>2013.6956299999999</v>
      </c>
      <c r="FB126" s="33">
        <v>1013.794569</v>
      </c>
      <c r="FC126" s="33">
        <v>5068.9728459999997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613.69801459999996</v>
      </c>
      <c r="CI137" s="33">
        <v>1373.833762</v>
      </c>
      <c r="CJ137" s="33">
        <v>2060.7506429999999</v>
      </c>
      <c r="CK137" s="33">
        <v>0</v>
      </c>
      <c r="CL137" s="33">
        <v>1013.794569</v>
      </c>
      <c r="CM137" s="33">
        <v>2060.7506429999999</v>
      </c>
      <c r="CN137" s="33">
        <v>2747.667524</v>
      </c>
      <c r="CO137" s="33">
        <v>0</v>
      </c>
      <c r="CP137" s="33">
        <v>1471.225948</v>
      </c>
      <c r="CQ137" s="33">
        <v>2747.667524</v>
      </c>
      <c r="CR137" s="33">
        <v>3434.5844050000001</v>
      </c>
      <c r="CS137" s="33">
        <v>0</v>
      </c>
      <c r="CT137" s="33">
        <v>1520.6918539999999</v>
      </c>
      <c r="CU137" s="33">
        <v>3434.5844050000001</v>
      </c>
      <c r="CV137" s="33">
        <v>4121.5012859999997</v>
      </c>
      <c r="CW137" s="33">
        <v>537.46720170000003</v>
      </c>
      <c r="CX137" s="33">
        <v>1973.317282</v>
      </c>
      <c r="CY137" s="33">
        <v>4121.5012859999997</v>
      </c>
      <c r="CZ137" s="33">
        <v>4808.4181669999998</v>
      </c>
      <c r="DA137" s="33">
        <v>1141.6741400000001</v>
      </c>
      <c r="DB137" s="33">
        <v>613.72080089999997</v>
      </c>
      <c r="DC137" s="33">
        <v>4808.4181669999998</v>
      </c>
      <c r="DD137" s="33">
        <v>5495.3350479999999</v>
      </c>
      <c r="DE137" s="33">
        <v>0</v>
      </c>
      <c r="DF137" s="33">
        <v>1971.3699810000001</v>
      </c>
      <c r="DG137" s="33">
        <v>5495.3350479999999</v>
      </c>
      <c r="DH137" s="33">
        <v>6182.251929</v>
      </c>
      <c r="DI137" s="33">
        <v>3405.9540659999998</v>
      </c>
      <c r="DJ137" s="33">
        <v>1740.7664540000001</v>
      </c>
      <c r="DK137" s="33">
        <v>6182.251929</v>
      </c>
      <c r="DL137" s="33">
        <v>6869.1688100000001</v>
      </c>
      <c r="DM137" s="33">
        <v>0</v>
      </c>
      <c r="DN137" s="33">
        <v>1806.247834</v>
      </c>
      <c r="DO137" s="33">
        <v>6869.1688100000001</v>
      </c>
      <c r="DP137" s="33">
        <v>6869.1688100000001</v>
      </c>
      <c r="DQ137" s="33">
        <v>2196.7338949999998</v>
      </c>
      <c r="DR137" s="33">
        <v>1806.3264409999999</v>
      </c>
      <c r="DS137" s="33">
        <v>6869.1688100000001</v>
      </c>
      <c r="DT137" s="33">
        <v>6869.1688100000001</v>
      </c>
      <c r="DU137" s="33">
        <v>2556.8349950000002</v>
      </c>
      <c r="DV137" s="33">
        <v>1806.2259340000001</v>
      </c>
      <c r="DW137" s="33">
        <v>6869.1688100000001</v>
      </c>
      <c r="DX137" s="33">
        <v>6869.1688100000001</v>
      </c>
      <c r="DY137" s="33">
        <v>2225.3179329999998</v>
      </c>
      <c r="DZ137" s="33">
        <v>1806.3086330000001</v>
      </c>
      <c r="EA137" s="33">
        <v>6869.1688100000001</v>
      </c>
      <c r="EB137" s="33">
        <v>6869.1688100000001</v>
      </c>
      <c r="EC137" s="33">
        <v>1520.6918539999999</v>
      </c>
      <c r="ED137" s="33">
        <v>1299.3290019999999</v>
      </c>
      <c r="EE137" s="33">
        <v>6869.1688100000001</v>
      </c>
      <c r="EF137" s="33">
        <v>6869.1688100000001</v>
      </c>
      <c r="EG137" s="33">
        <v>1013.794569</v>
      </c>
      <c r="EH137" s="33">
        <v>1453.1308550000001</v>
      </c>
      <c r="EI137" s="33">
        <v>6869.1688100000001</v>
      </c>
      <c r="EJ137" s="33">
        <v>6869.1688100000001</v>
      </c>
      <c r="EK137" s="33">
        <v>1520.6918539999999</v>
      </c>
      <c r="EL137" s="33">
        <v>1960.033291</v>
      </c>
      <c r="EM137" s="33">
        <v>6869.1688100000001</v>
      </c>
      <c r="EN137" s="33">
        <v>6869.1688100000001</v>
      </c>
      <c r="EO137" s="33">
        <v>1013.794569</v>
      </c>
      <c r="EP137" s="33">
        <v>1960.133092</v>
      </c>
      <c r="EQ137" s="33">
        <v>6869.1688100000001</v>
      </c>
      <c r="ER137" s="33">
        <v>6869.1688100000001</v>
      </c>
      <c r="ES137" s="33">
        <v>1193.826536</v>
      </c>
      <c r="ET137" s="33">
        <v>85.594525250000004</v>
      </c>
      <c r="EU137" s="33">
        <v>6869.1688100000001</v>
      </c>
      <c r="EV137" s="33">
        <v>6869.1688100000001</v>
      </c>
      <c r="EW137" s="33">
        <v>2534.4864229999998</v>
      </c>
      <c r="EX137" s="33">
        <v>673.78010449999999</v>
      </c>
      <c r="EY137" s="33">
        <v>6869.1688100000001</v>
      </c>
      <c r="EZ137" s="33">
        <v>6869.1688100000001</v>
      </c>
      <c r="FA137" s="33">
        <v>2013.6956299999999</v>
      </c>
      <c r="FB137" s="33">
        <v>1013.794569</v>
      </c>
      <c r="FC137" s="33">
        <v>6869.1688100000001</v>
      </c>
    </row>
    <row r="138" spans="2:159" x14ac:dyDescent="0.25">
      <c r="B138" s="33" t="s">
        <v>20</v>
      </c>
      <c r="C138" s="33" t="s">
        <v>36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354.8449339</v>
      </c>
      <c r="AP138" s="33">
        <v>82.258750000000006</v>
      </c>
      <c r="AQ138" s="33">
        <v>2165.053848</v>
      </c>
      <c r="AR138" s="33">
        <v>660.05310999999995</v>
      </c>
      <c r="AT138" s="33">
        <v>660.05310999999995</v>
      </c>
      <c r="AU138" s="33">
        <v>2165.053848</v>
      </c>
      <c r="AV138" s="33">
        <v>660.05310999999995</v>
      </c>
      <c r="AX138" s="33">
        <v>82.258750000000006</v>
      </c>
      <c r="AY138" s="33">
        <v>1961.8043869999999</v>
      </c>
      <c r="AZ138" s="33">
        <v>660.05310999999995</v>
      </c>
      <c r="BB138" s="33">
        <v>82.258750000000006</v>
      </c>
      <c r="BC138" s="33">
        <v>1425.693894</v>
      </c>
      <c r="BD138" s="33">
        <v>413.27686</v>
      </c>
      <c r="BF138" s="33">
        <v>413.27686</v>
      </c>
      <c r="BG138" s="33">
        <v>1274.58242</v>
      </c>
      <c r="BH138" s="33">
        <v>413.27686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20</v>
      </c>
      <c r="C139" s="33" t="s">
        <v>37</v>
      </c>
    </row>
    <row r="140" spans="2:159" x14ac:dyDescent="0.25">
      <c r="B140" s="33" t="s">
        <v>20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20</v>
      </c>
      <c r="C141" s="33" t="s">
        <v>39</v>
      </c>
    </row>
    <row r="142" spans="2:159" x14ac:dyDescent="0.25">
      <c r="B142" s="33" t="s">
        <v>20</v>
      </c>
      <c r="C142" s="33" t="s">
        <v>40</v>
      </c>
    </row>
    <row r="143" spans="2:159" x14ac:dyDescent="0.25">
      <c r="B143" s="33" t="s">
        <v>20</v>
      </c>
      <c r="C143" s="33" t="s">
        <v>41</v>
      </c>
    </row>
    <row r="144" spans="2:159" x14ac:dyDescent="0.25">
      <c r="B144" s="33" t="s">
        <v>20</v>
      </c>
      <c r="C144" s="33" t="s">
        <v>42</v>
      </c>
    </row>
    <row r="145" spans="2:159" x14ac:dyDescent="0.25">
      <c r="B145" s="33" t="s">
        <v>20</v>
      </c>
      <c r="C145" s="33" t="s">
        <v>43</v>
      </c>
    </row>
    <row r="146" spans="2:159" x14ac:dyDescent="0.25">
      <c r="B146" s="33" t="s">
        <v>20</v>
      </c>
      <c r="C146" s="33" t="s">
        <v>44</v>
      </c>
    </row>
    <row r="147" spans="2:159" x14ac:dyDescent="0.25">
      <c r="B147" s="33" t="s">
        <v>20</v>
      </c>
      <c r="C147" s="33" t="s">
        <v>45</v>
      </c>
    </row>
    <row r="148" spans="2:159" x14ac:dyDescent="0.25">
      <c r="B148" s="33" t="s">
        <v>20</v>
      </c>
      <c r="C148" s="33" t="s">
        <v>46</v>
      </c>
    </row>
    <row r="149" spans="2:159" x14ac:dyDescent="0.25">
      <c r="B149" s="33" t="s">
        <v>20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354.8449339</v>
      </c>
      <c r="AO149" s="33">
        <v>0</v>
      </c>
      <c r="AP149" s="33">
        <v>82.258750000000006</v>
      </c>
      <c r="AQ149" s="33">
        <v>2332.6552069999998</v>
      </c>
      <c r="AR149" s="33">
        <v>660.05310999999995</v>
      </c>
      <c r="AS149" s="33">
        <v>0</v>
      </c>
      <c r="AT149" s="33">
        <v>660.05310999999995</v>
      </c>
      <c r="AU149" s="33">
        <v>2332.6552069999998</v>
      </c>
      <c r="AV149" s="33">
        <v>660.05310999999995</v>
      </c>
      <c r="AW149" s="33">
        <v>0</v>
      </c>
      <c r="AX149" s="33">
        <v>82.258750000000006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1593.295253</v>
      </c>
      <c r="BD149" s="33">
        <v>413.27686</v>
      </c>
      <c r="BE149" s="33">
        <v>0</v>
      </c>
      <c r="BF149" s="33">
        <v>413.27686</v>
      </c>
      <c r="BG149" s="33">
        <v>1274.58242</v>
      </c>
      <c r="BH149" s="33">
        <v>413.27686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2886.32051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2886.32051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27.638147830000001</v>
      </c>
      <c r="BK162" s="33">
        <v>75.003544340000005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1171.6044440000001</v>
      </c>
      <c r="AU164" s="33">
        <v>1216.5237179999999</v>
      </c>
      <c r="AY164" s="33">
        <v>1105.5094329999999</v>
      </c>
      <c r="BC164" s="33">
        <v>1039.6902279999999</v>
      </c>
      <c r="BG164" s="33">
        <v>199.43074960000001</v>
      </c>
      <c r="BK164" s="33">
        <v>172.42675249999999</v>
      </c>
      <c r="BO164" s="33">
        <v>172.3377988</v>
      </c>
    </row>
    <row r="165" spans="2:159" x14ac:dyDescent="0.25">
      <c r="B165" s="33" t="s">
        <v>22</v>
      </c>
      <c r="C165" s="33" t="s">
        <v>39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1489.7500910000001</v>
      </c>
      <c r="AR173" s="33">
        <v>0</v>
      </c>
      <c r="AS173" s="33">
        <v>0</v>
      </c>
      <c r="AT173" s="33">
        <v>0</v>
      </c>
      <c r="AU173" s="33">
        <v>1534.669365</v>
      </c>
      <c r="AV173" s="33">
        <v>0</v>
      </c>
      <c r="AW173" s="33">
        <v>0</v>
      </c>
      <c r="AX173" s="33">
        <v>0</v>
      </c>
      <c r="AY173" s="33">
        <v>1423.65508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227.0688974</v>
      </c>
      <c r="BH173" s="33">
        <v>0</v>
      </c>
      <c r="BI173" s="33">
        <v>0</v>
      </c>
      <c r="BJ173" s="33">
        <v>0</v>
      </c>
      <c r="BK173" s="33">
        <v>247.43029680000001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Q174" s="33">
        <v>92.101969089999997</v>
      </c>
      <c r="AU174" s="33">
        <v>144.24462370000001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16.86020242</v>
      </c>
      <c r="AU176" s="33">
        <v>25.661586010000001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108.9621715</v>
      </c>
      <c r="AR185" s="33">
        <v>0</v>
      </c>
      <c r="AS185" s="33">
        <v>0</v>
      </c>
      <c r="AT185" s="33">
        <v>0</v>
      </c>
      <c r="AU185" s="33">
        <v>169.90620970000001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16159.10655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20893.953679999999</v>
      </c>
      <c r="BQ234" s="33">
        <v>16918.856919999998</v>
      </c>
      <c r="BR234" s="33">
        <v>19058.52779</v>
      </c>
      <c r="BS234" s="33">
        <v>19220.791020000001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17437.374540000001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37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5092.7219050000003</v>
      </c>
      <c r="AW235" s="33">
        <v>6316.2502379999996</v>
      </c>
      <c r="AX235" s="33">
        <v>9462.012917</v>
      </c>
      <c r="AY235" s="33">
        <v>8795.1766669999997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7511.7068019999997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38</v>
      </c>
      <c r="D236" s="33">
        <v>4288.1228570000003</v>
      </c>
      <c r="E236" s="33">
        <v>5121.3911310000003</v>
      </c>
      <c r="F236" s="33">
        <v>6382.6536599999999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6626.4548450000002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6778.2123709999996</v>
      </c>
      <c r="S236" s="33">
        <v>5063.7322620000004</v>
      </c>
      <c r="T236" s="33">
        <v>4288.1228570000003</v>
      </c>
      <c r="U236" s="33">
        <v>5121.3911310000003</v>
      </c>
      <c r="V236" s="33">
        <v>4473.3160669999997</v>
      </c>
      <c r="W236" s="33">
        <v>5063.7322620000004</v>
      </c>
      <c r="X236" s="33">
        <v>4288.1228570000003</v>
      </c>
      <c r="Y236" s="33">
        <v>5121.3911310000003</v>
      </c>
      <c r="Z236" s="33">
        <v>4503.6944050000002</v>
      </c>
      <c r="AA236" s="33">
        <v>5063.7322620000004</v>
      </c>
      <c r="AB236" s="33">
        <v>4288.1228570000003</v>
      </c>
      <c r="AC236" s="33">
        <v>5121.3911310000003</v>
      </c>
      <c r="AD236" s="33">
        <v>2812.5008229999999</v>
      </c>
      <c r="AE236" s="33">
        <v>5063.7322620000004</v>
      </c>
      <c r="AF236" s="33">
        <v>4288.1228570000003</v>
      </c>
      <c r="AG236" s="33">
        <v>4408.2901570000004</v>
      </c>
      <c r="AH236" s="33">
        <v>3860.5713890000002</v>
      </c>
      <c r="AI236" s="33">
        <v>5063.7322620000004</v>
      </c>
      <c r="AJ236" s="33">
        <v>4288.1228570000003</v>
      </c>
      <c r="AK236" s="33">
        <v>3501.59753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6273.4809800000003</v>
      </c>
      <c r="AU236" s="33">
        <v>5063.7322620000004</v>
      </c>
      <c r="AV236" s="33">
        <v>4288.1228570000003</v>
      </c>
      <c r="AW236" s="33">
        <v>3194.6165219999998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6707.1427020000001</v>
      </c>
      <c r="BG236" s="33">
        <v>5063.7322620000004</v>
      </c>
      <c r="BH236" s="33">
        <v>4288.1228570000003</v>
      </c>
      <c r="BI236" s="33">
        <v>5121.3911310000003</v>
      </c>
      <c r="BJ236" s="33">
        <v>6416.1735399999998</v>
      </c>
      <c r="BK236" s="33">
        <v>5063.7322620000004</v>
      </c>
      <c r="BL236" s="33">
        <v>4288.1228570000003</v>
      </c>
      <c r="BM236" s="33">
        <v>5075.0319200000004</v>
      </c>
      <c r="BN236" s="33">
        <v>6356.5652520000003</v>
      </c>
      <c r="BO236" s="33">
        <v>5063.7322620000004</v>
      </c>
      <c r="BP236" s="33">
        <v>4468.2914289999999</v>
      </c>
      <c r="BQ236" s="33">
        <v>5278.799583</v>
      </c>
      <c r="BR236" s="33">
        <v>6470.5124949999999</v>
      </c>
      <c r="BS236" s="33">
        <v>5218.7720829999998</v>
      </c>
      <c r="BT236" s="33">
        <v>4654.6166670000002</v>
      </c>
      <c r="BU236" s="33">
        <v>5121.3911310000003</v>
      </c>
      <c r="BV236" s="33">
        <v>6575.8131549999998</v>
      </c>
      <c r="BW236" s="33">
        <v>5390.0624399999997</v>
      </c>
      <c r="BX236" s="33">
        <v>4654.6166670000002</v>
      </c>
      <c r="BY236" s="33">
        <v>5440.6603569999997</v>
      </c>
      <c r="BZ236" s="33">
        <v>6571.6305560000001</v>
      </c>
      <c r="CA236" s="33">
        <v>5390.0624399999997</v>
      </c>
      <c r="CB236" s="33">
        <v>4654.6166670000002</v>
      </c>
      <c r="CC236" s="33">
        <v>5121.3911310000003</v>
      </c>
      <c r="CD236" s="33">
        <v>6568.8318980000004</v>
      </c>
      <c r="CE236" s="33">
        <v>5390.0624399999997</v>
      </c>
      <c r="CF236" s="33">
        <v>4654.6166670000002</v>
      </c>
      <c r="CG236" s="33">
        <v>5204.6479170000002</v>
      </c>
      <c r="CH236" s="33">
        <v>6564.2431900000001</v>
      </c>
      <c r="CI236" s="33">
        <v>5390.0624399999997</v>
      </c>
      <c r="CJ236" s="33">
        <v>4654.6166670000002</v>
      </c>
      <c r="CK236" s="33">
        <v>5440.6603569999997</v>
      </c>
      <c r="CL236" s="33">
        <v>6559.3684229999999</v>
      </c>
      <c r="CM236" s="33">
        <v>5390.0624399999997</v>
      </c>
      <c r="CN236" s="33">
        <v>4654.6166670000002</v>
      </c>
      <c r="CO236" s="33">
        <v>5440.6603569999997</v>
      </c>
      <c r="CP236" s="33">
        <v>6553.5606459999999</v>
      </c>
      <c r="CQ236" s="33">
        <v>5390.0624399999997</v>
      </c>
      <c r="CR236" s="33">
        <v>4654.6166670000002</v>
      </c>
      <c r="CS236" s="33">
        <v>5440.6603569999997</v>
      </c>
      <c r="CT236" s="33">
        <v>6548.8251950000003</v>
      </c>
      <c r="CU236" s="33">
        <v>5390.0624399999997</v>
      </c>
      <c r="CV236" s="33">
        <v>4654.6166670000002</v>
      </c>
      <c r="CW236" s="33">
        <v>5440.6603569999997</v>
      </c>
      <c r="CX236" s="33">
        <v>6542.9945200000002</v>
      </c>
      <c r="CY236" s="33">
        <v>5390.0624399999997</v>
      </c>
      <c r="CZ236" s="33">
        <v>4654.6166670000002</v>
      </c>
      <c r="DA236" s="33">
        <v>5440.6603569999997</v>
      </c>
      <c r="DB236" s="33">
        <v>6533.2095810000001</v>
      </c>
      <c r="DC236" s="33">
        <v>5390.0624399999997</v>
      </c>
      <c r="DD236" s="33">
        <v>4654.6166670000002</v>
      </c>
      <c r="DE236" s="33">
        <v>5440.6603569999997</v>
      </c>
      <c r="DF236" s="33">
        <v>5941.3867980000005</v>
      </c>
      <c r="DG236" s="33">
        <v>5390.0624399999997</v>
      </c>
      <c r="DH236" s="33">
        <v>4654.6166670000002</v>
      </c>
      <c r="DI236" s="33">
        <v>5440.6603569999997</v>
      </c>
      <c r="DJ236" s="33">
        <v>6521.4819550000002</v>
      </c>
      <c r="DK236" s="33">
        <v>5390.0624399999997</v>
      </c>
      <c r="DL236" s="33">
        <v>4654.6166670000002</v>
      </c>
      <c r="DM236" s="33">
        <v>5440.6603569999997</v>
      </c>
      <c r="DN236" s="33">
        <v>3380.8890630000001</v>
      </c>
      <c r="DO236" s="33">
        <v>5390.0624399999997</v>
      </c>
      <c r="DP236" s="33">
        <v>4654.6166670000002</v>
      </c>
      <c r="DQ236" s="33">
        <v>5440.6603569999997</v>
      </c>
      <c r="DR236" s="33">
        <v>4525.1086340000002</v>
      </c>
      <c r="DS236" s="33">
        <v>5390.0624399999997</v>
      </c>
      <c r="DT236" s="33">
        <v>4654.6166670000002</v>
      </c>
      <c r="DU236" s="33">
        <v>5440.6603569999997</v>
      </c>
      <c r="DV236" s="33">
        <v>5202.3961870000003</v>
      </c>
      <c r="DW236" s="33">
        <v>5390.0624399999997</v>
      </c>
      <c r="DX236" s="33">
        <v>4654.6166670000002</v>
      </c>
      <c r="DY236" s="33">
        <v>5440.6603569999997</v>
      </c>
      <c r="DZ236" s="33">
        <v>4602.5746349999999</v>
      </c>
      <c r="EA236" s="33">
        <v>5390.0624399999997</v>
      </c>
      <c r="EB236" s="33">
        <v>4654.6166670000002</v>
      </c>
      <c r="EC236" s="33">
        <v>5440.6603569999997</v>
      </c>
      <c r="ED236" s="33">
        <v>4206.8857319999997</v>
      </c>
      <c r="EE236" s="33">
        <v>5390.0624399999997</v>
      </c>
      <c r="EF236" s="33">
        <v>4654.6166670000002</v>
      </c>
      <c r="EG236" s="33">
        <v>5440.6603569999997</v>
      </c>
      <c r="EH236" s="33">
        <v>3508.9708329999999</v>
      </c>
      <c r="EI236" s="33">
        <v>5390.0624399999997</v>
      </c>
      <c r="EJ236" s="33">
        <v>4654.6166670000002</v>
      </c>
      <c r="EK236" s="33">
        <v>5440.6603569999997</v>
      </c>
      <c r="EL236" s="33">
        <v>2731.2629689999999</v>
      </c>
      <c r="EM236" s="33">
        <v>5390.0624399999997</v>
      </c>
      <c r="EN236" s="33">
        <v>4654.6166670000002</v>
      </c>
      <c r="EO236" s="33">
        <v>5440.6603569999997</v>
      </c>
      <c r="EP236" s="33">
        <v>2080.1446120000001</v>
      </c>
      <c r="EQ236" s="33">
        <v>5390.0624399999997</v>
      </c>
      <c r="ER236" s="33">
        <v>4654.6166670000002</v>
      </c>
      <c r="ES236" s="33">
        <v>5440.6603569999997</v>
      </c>
      <c r="ET236" s="33">
        <v>1373.0856100000001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39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6860.2653730000002</v>
      </c>
      <c r="AD237" s="33">
        <v>3637.9626600000001</v>
      </c>
      <c r="AE237" s="33">
        <v>3495.4172119999998</v>
      </c>
      <c r="AF237" s="33">
        <v>11562.91073</v>
      </c>
      <c r="AG237" s="33">
        <v>12971.60931</v>
      </c>
      <c r="AH237" s="33">
        <v>3864.8635709999999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13283.6646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3747.2241829999998</v>
      </c>
      <c r="AD238" s="33">
        <v>6993.13375</v>
      </c>
      <c r="AE238" s="33">
        <v>7052.958095</v>
      </c>
      <c r="AF238" s="33">
        <v>7801.7042860000001</v>
      </c>
      <c r="AG238" s="33">
        <v>3916.0031990000002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4602.6943620000002</v>
      </c>
      <c r="AH239" s="33">
        <v>2180.0149999999999</v>
      </c>
      <c r="AI239" s="33">
        <v>2654.0345240000001</v>
      </c>
      <c r="AJ239" s="33">
        <v>6753.6804760000005</v>
      </c>
      <c r="AK239" s="33">
        <v>197.5718742</v>
      </c>
      <c r="AL239" s="33">
        <v>484.92014949999998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5811.8622789999999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5445.1764009999997</v>
      </c>
      <c r="BB239" s="33">
        <v>2180.0149999999999</v>
      </c>
      <c r="BC239" s="33">
        <v>2654.0345240000001</v>
      </c>
      <c r="BD239" s="33">
        <v>6753.6804760000005</v>
      </c>
      <c r="BE239" s="33">
        <v>4896.6438029999999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42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578.15647939999997</v>
      </c>
      <c r="BR240" s="33">
        <v>574.17864229999998</v>
      </c>
      <c r="BS240" s="33">
        <v>387.29597899999999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692.13063160000002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43</v>
      </c>
      <c r="CB241" s="33">
        <v>1994.701429</v>
      </c>
      <c r="CC241" s="33">
        <v>1774.0823210000001</v>
      </c>
      <c r="CD241" s="33">
        <v>622.59916669999996</v>
      </c>
      <c r="CE241" s="33">
        <v>863.03041670000005</v>
      </c>
      <c r="CF241" s="33">
        <v>1994.701429</v>
      </c>
      <c r="CG241" s="33">
        <v>1564.1705910000001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44</v>
      </c>
      <c r="AJ242" s="33">
        <v>2814.7651839999999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903.77832999999998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44455.79234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45523.601730000002</v>
      </c>
      <c r="S245" s="33">
        <v>42380.203240000003</v>
      </c>
      <c r="T245" s="33">
        <v>46385.809520000003</v>
      </c>
      <c r="U245" s="33">
        <v>45067.776460000001</v>
      </c>
      <c r="V245" s="33">
        <v>42819.352599999998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43558.513550000003</v>
      </c>
      <c r="AA245" s="33">
        <v>42948.227500000001</v>
      </c>
      <c r="AB245" s="33">
        <v>52096.268750000003</v>
      </c>
      <c r="AC245" s="33">
        <v>44211.340810000002</v>
      </c>
      <c r="AD245" s="33">
        <v>41362.063670000003</v>
      </c>
      <c r="AE245" s="33">
        <v>45091.78572</v>
      </c>
      <c r="AF245" s="33">
        <v>55414.312149999998</v>
      </c>
      <c r="AG245" s="33">
        <v>48124.269110000001</v>
      </c>
      <c r="AH245" s="33">
        <v>45073.804539999997</v>
      </c>
      <c r="AI245" s="33">
        <v>45890.538529999998</v>
      </c>
      <c r="AJ245" s="33">
        <v>60660.107660000001</v>
      </c>
      <c r="AK245" s="33">
        <v>51105.12803</v>
      </c>
      <c r="AL245" s="33">
        <v>47734.185100000002</v>
      </c>
      <c r="AM245" s="33">
        <v>47806.636259999999</v>
      </c>
      <c r="AN245" s="33">
        <v>60747.487710000001</v>
      </c>
      <c r="AO245" s="33">
        <v>54426.948640000002</v>
      </c>
      <c r="AP245" s="33">
        <v>49893.865879999998</v>
      </c>
      <c r="AQ245" s="33">
        <v>47806.636259999999</v>
      </c>
      <c r="AR245" s="33">
        <v>60810.521999999997</v>
      </c>
      <c r="AS245" s="33">
        <v>56616.393170000003</v>
      </c>
      <c r="AT245" s="33">
        <v>49275.986859999997</v>
      </c>
      <c r="AU245" s="33">
        <v>47886.99912</v>
      </c>
      <c r="AV245" s="33">
        <v>60953.512949999997</v>
      </c>
      <c r="AW245" s="33">
        <v>57328.455860000002</v>
      </c>
      <c r="AX245" s="33">
        <v>50108.440470000001</v>
      </c>
      <c r="AY245" s="33">
        <v>48041.339950000001</v>
      </c>
      <c r="AZ245" s="33">
        <v>61059.360090000002</v>
      </c>
      <c r="BA245" s="33">
        <v>56501.709849999999</v>
      </c>
      <c r="BB245" s="33">
        <v>50210.177969999997</v>
      </c>
      <c r="BC245" s="33">
        <v>48158.7621</v>
      </c>
      <c r="BD245" s="33">
        <v>61059.360090000002</v>
      </c>
      <c r="BE245" s="33">
        <v>57800.536059999999</v>
      </c>
      <c r="BF245" s="33">
        <v>49939.433579999997</v>
      </c>
      <c r="BG245" s="33">
        <v>48158.7621</v>
      </c>
      <c r="BH245" s="33">
        <v>61388.93866</v>
      </c>
      <c r="BI245" s="33">
        <v>58840.059630000003</v>
      </c>
      <c r="BJ245" s="33">
        <v>50180.049420000003</v>
      </c>
      <c r="BK245" s="33">
        <v>48662.970430000001</v>
      </c>
      <c r="BL245" s="33">
        <v>61831.483760000003</v>
      </c>
      <c r="BM245" s="33">
        <v>60369.552750000003</v>
      </c>
      <c r="BN245" s="33">
        <v>50369.279779999997</v>
      </c>
      <c r="BO245" s="33">
        <v>48978.764439999999</v>
      </c>
      <c r="BP245" s="33">
        <v>63690.347560000002</v>
      </c>
      <c r="BQ245" s="33">
        <v>62209.414499999999</v>
      </c>
      <c r="BR245" s="33">
        <v>51966.041620000004</v>
      </c>
      <c r="BS245" s="33">
        <v>50811.137699999999</v>
      </c>
      <c r="BT245" s="33">
        <v>65240.765650000001</v>
      </c>
      <c r="BU245" s="33">
        <v>63241.272519999999</v>
      </c>
      <c r="BV245" s="33">
        <v>52822.203979999998</v>
      </c>
      <c r="BW245" s="33">
        <v>51862.522199999999</v>
      </c>
      <c r="BX245" s="33">
        <v>65240.765650000001</v>
      </c>
      <c r="BY245" s="33">
        <v>63279.099880000002</v>
      </c>
      <c r="BZ245" s="33">
        <v>52818.021379999998</v>
      </c>
      <c r="CA245" s="33">
        <v>51862.522199999999</v>
      </c>
      <c r="CB245" s="33">
        <v>67235.467080000002</v>
      </c>
      <c r="CC245" s="33">
        <v>65135.843569999997</v>
      </c>
      <c r="CD245" s="33">
        <v>53437.821889999999</v>
      </c>
      <c r="CE245" s="33">
        <v>52725.552620000002</v>
      </c>
      <c r="CF245" s="33">
        <v>67235.467080000002</v>
      </c>
      <c r="CG245" s="33">
        <v>65129.129789999999</v>
      </c>
      <c r="CH245" s="33">
        <v>53433.233189999999</v>
      </c>
      <c r="CI245" s="33">
        <v>52725.552620000002</v>
      </c>
      <c r="CJ245" s="33">
        <v>67235.467080000002</v>
      </c>
      <c r="CK245" s="33">
        <v>65575.053960000005</v>
      </c>
      <c r="CL245" s="33">
        <v>53428.358419999997</v>
      </c>
      <c r="CM245" s="33">
        <v>52725.552620000002</v>
      </c>
      <c r="CN245" s="33">
        <v>67235.467080000002</v>
      </c>
      <c r="CO245" s="33">
        <v>65575.053960000005</v>
      </c>
      <c r="CP245" s="33">
        <v>53422.550640000001</v>
      </c>
      <c r="CQ245" s="33">
        <v>52725.552620000002</v>
      </c>
      <c r="CR245" s="33">
        <v>67235.467080000002</v>
      </c>
      <c r="CS245" s="33">
        <v>65575.053960000005</v>
      </c>
      <c r="CT245" s="33">
        <v>53417.815190000001</v>
      </c>
      <c r="CU245" s="33">
        <v>52725.552620000002</v>
      </c>
      <c r="CV245" s="33">
        <v>67235.467080000002</v>
      </c>
      <c r="CW245" s="33">
        <v>65575.053960000005</v>
      </c>
      <c r="CX245" s="33">
        <v>53411.984510000002</v>
      </c>
      <c r="CY245" s="33">
        <v>52725.552620000002</v>
      </c>
      <c r="CZ245" s="33">
        <v>67235.467080000002</v>
      </c>
      <c r="DA245" s="33">
        <v>65575.053960000005</v>
      </c>
      <c r="DB245" s="33">
        <v>53402.19958</v>
      </c>
      <c r="DC245" s="33">
        <v>52725.552620000002</v>
      </c>
      <c r="DD245" s="33">
        <v>67235.467080000002</v>
      </c>
      <c r="DE245" s="33">
        <v>65575.053960000005</v>
      </c>
      <c r="DF245" s="33">
        <v>52810.376790000002</v>
      </c>
      <c r="DG245" s="33">
        <v>52725.552620000002</v>
      </c>
      <c r="DH245" s="33">
        <v>67257.33928</v>
      </c>
      <c r="DI245" s="33">
        <v>65594.254430000001</v>
      </c>
      <c r="DJ245" s="33">
        <v>53404.091829999998</v>
      </c>
      <c r="DK245" s="33">
        <v>52740.674120000003</v>
      </c>
      <c r="DL245" s="33">
        <v>67257.33928</v>
      </c>
      <c r="DM245" s="33">
        <v>65594.254430000001</v>
      </c>
      <c r="DN245" s="33">
        <v>50263.498939999998</v>
      </c>
      <c r="DO245" s="33">
        <v>52740.674120000003</v>
      </c>
      <c r="DP245" s="33">
        <v>67257.33928</v>
      </c>
      <c r="DQ245" s="33">
        <v>65594.254430000001</v>
      </c>
      <c r="DR245" s="33">
        <v>51407.718509999999</v>
      </c>
      <c r="DS245" s="33">
        <v>52740.674120000003</v>
      </c>
      <c r="DT245" s="33">
        <v>67257.33928</v>
      </c>
      <c r="DU245" s="33">
        <v>65594.254430000001</v>
      </c>
      <c r="DV245" s="33">
        <v>52085.006070000003</v>
      </c>
      <c r="DW245" s="33">
        <v>52740.674120000003</v>
      </c>
      <c r="DX245" s="33">
        <v>67257.33928</v>
      </c>
      <c r="DY245" s="33">
        <v>65594.254430000001</v>
      </c>
      <c r="DZ245" s="33">
        <v>51485.184509999999</v>
      </c>
      <c r="EA245" s="33">
        <v>52740.674120000003</v>
      </c>
      <c r="EB245" s="33">
        <v>67257.33928</v>
      </c>
      <c r="EC245" s="33">
        <v>65594.254430000001</v>
      </c>
      <c r="ED245" s="33">
        <v>51089.495609999998</v>
      </c>
      <c r="EE245" s="33">
        <v>52740.674120000003</v>
      </c>
      <c r="EF245" s="33">
        <v>67257.33928</v>
      </c>
      <c r="EG245" s="33">
        <v>65594.254430000001</v>
      </c>
      <c r="EH245" s="33">
        <v>50391.580710000002</v>
      </c>
      <c r="EI245" s="33">
        <v>52740.674120000003</v>
      </c>
      <c r="EJ245" s="33">
        <v>67257.33928</v>
      </c>
      <c r="EK245" s="33">
        <v>65594.254430000001</v>
      </c>
      <c r="EL245" s="33">
        <v>49613.87285</v>
      </c>
      <c r="EM245" s="33">
        <v>52740.674120000003</v>
      </c>
      <c r="EN245" s="33">
        <v>67257.33928</v>
      </c>
      <c r="EO245" s="33">
        <v>65594.254430000001</v>
      </c>
      <c r="EP245" s="33">
        <v>48962.754489999999</v>
      </c>
      <c r="EQ245" s="33">
        <v>52740.674120000003</v>
      </c>
      <c r="ER245" s="33">
        <v>67257.33928</v>
      </c>
      <c r="ES245" s="33">
        <v>65594.254430000001</v>
      </c>
      <c r="ET245" s="33">
        <v>48255.695489999998</v>
      </c>
      <c r="EU245" s="33">
        <v>52740.674120000003</v>
      </c>
      <c r="EV245" s="33">
        <v>67257.33928</v>
      </c>
      <c r="EW245" s="33">
        <v>65594.254430000001</v>
      </c>
      <c r="EX245" s="33">
        <v>46882.609880000004</v>
      </c>
      <c r="EY245" s="33">
        <v>52740.674120000003</v>
      </c>
      <c r="EZ245" s="33">
        <v>67315.746899999998</v>
      </c>
      <c r="FA245" s="33">
        <v>65634.34014</v>
      </c>
      <c r="FB245" s="33">
        <v>46896.444459999999</v>
      </c>
      <c r="FC245" s="33">
        <v>52776.34001</v>
      </c>
    </row>
    <row r="246" spans="2:159" x14ac:dyDescent="0.25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3504.6495420000001</v>
      </c>
      <c r="AW246" s="33">
        <v>2124.3119839999999</v>
      </c>
      <c r="AX246" s="33">
        <v>2258.6772860000001</v>
      </c>
      <c r="AY246" s="33">
        <v>2772.312864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1130.1575210000001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1130.1575210000001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990.78436850000003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990.78436850000003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991.70724199999995</v>
      </c>
      <c r="DA247" s="33">
        <v>990.78436850000003</v>
      </c>
      <c r="DB247" s="33">
        <v>1130.1575210000001</v>
      </c>
      <c r="DC247" s="33">
        <v>1048.9915410000001</v>
      </c>
      <c r="DD247" s="33">
        <v>991.70724199999995</v>
      </c>
      <c r="DE247" s="33">
        <v>990.78436850000003</v>
      </c>
      <c r="DF247" s="33">
        <v>1130.1575210000001</v>
      </c>
      <c r="DG247" s="33">
        <v>1048.9915410000001</v>
      </c>
      <c r="DH247" s="33">
        <v>991.70724199999995</v>
      </c>
      <c r="DI247" s="33">
        <v>990.78436850000003</v>
      </c>
      <c r="DJ247" s="33">
        <v>1130.1575210000001</v>
      </c>
      <c r="DK247" s="33">
        <v>1048.9915410000001</v>
      </c>
      <c r="DL247" s="33">
        <v>991.70724199999995</v>
      </c>
      <c r="DM247" s="33">
        <v>990.78436850000003</v>
      </c>
      <c r="DN247" s="33">
        <v>1130.1575210000001</v>
      </c>
      <c r="DO247" s="33">
        <v>1048.9915410000001</v>
      </c>
      <c r="DP247" s="33">
        <v>991.70724199999995</v>
      </c>
      <c r="DQ247" s="33">
        <v>990.78436850000003</v>
      </c>
      <c r="DR247" s="33">
        <v>1130.1575210000001</v>
      </c>
      <c r="DS247" s="33">
        <v>1048.9915410000001</v>
      </c>
      <c r="DT247" s="33">
        <v>991.70724199999995</v>
      </c>
      <c r="DU247" s="33">
        <v>990.78436850000003</v>
      </c>
      <c r="DV247" s="33">
        <v>1130.1575210000001</v>
      </c>
      <c r="DW247" s="33">
        <v>1048.9915410000001</v>
      </c>
      <c r="DX247" s="33">
        <v>991.70724199999995</v>
      </c>
      <c r="DY247" s="33">
        <v>990.78436850000003</v>
      </c>
      <c r="DZ247" s="33">
        <v>1130.1575210000001</v>
      </c>
      <c r="EA247" s="33">
        <v>1048.9915410000001</v>
      </c>
      <c r="EB247" s="33">
        <v>991.70724199999995</v>
      </c>
      <c r="EC247" s="33">
        <v>990.78436850000003</v>
      </c>
      <c r="ED247" s="33">
        <v>1130.1575210000001</v>
      </c>
      <c r="EE247" s="33">
        <v>1048.9915410000001</v>
      </c>
      <c r="EF247" s="33">
        <v>991.70724199999995</v>
      </c>
      <c r="EG247" s="33">
        <v>990.78436850000003</v>
      </c>
      <c r="EH247" s="33">
        <v>1130.1575210000001</v>
      </c>
      <c r="EI247" s="33">
        <v>1048.9915410000001</v>
      </c>
      <c r="EJ247" s="33">
        <v>991.70724199999995</v>
      </c>
      <c r="EK247" s="33">
        <v>990.78436850000003</v>
      </c>
      <c r="EL247" s="33">
        <v>1130.1575210000001</v>
      </c>
      <c r="EM247" s="33">
        <v>1048.9915410000001</v>
      </c>
      <c r="EN247" s="33">
        <v>991.70724199999995</v>
      </c>
      <c r="EO247" s="33">
        <v>990.78436850000003</v>
      </c>
      <c r="EP247" s="33">
        <v>1130.1575210000001</v>
      </c>
      <c r="EQ247" s="33">
        <v>1048.9915410000001</v>
      </c>
      <c r="ER247" s="33">
        <v>991.70724199999995</v>
      </c>
      <c r="ES247" s="33">
        <v>990.78436850000003</v>
      </c>
      <c r="ET247" s="33">
        <v>1130.1575210000001</v>
      </c>
      <c r="EU247" s="33">
        <v>1048.9915410000001</v>
      </c>
      <c r="EV247" s="33">
        <v>991.70724199999995</v>
      </c>
      <c r="EW247" s="33">
        <v>990.78436850000003</v>
      </c>
      <c r="EX247" s="33">
        <v>1130.1575210000001</v>
      </c>
      <c r="EY247" s="33">
        <v>1048.9915410000001</v>
      </c>
      <c r="EZ247" s="33">
        <v>991.70724199999995</v>
      </c>
      <c r="FA247" s="33">
        <v>990.78436850000003</v>
      </c>
      <c r="FB247" s="33">
        <v>1130.1575210000001</v>
      </c>
      <c r="FC247" s="33">
        <v>1048.9915410000001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57.819946610000002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110.4401404</v>
      </c>
      <c r="BG248" s="33">
        <v>107.4420198</v>
      </c>
      <c r="BH248" s="33">
        <v>105.2766835</v>
      </c>
      <c r="BI248" s="33">
        <v>104.6626727</v>
      </c>
      <c r="BJ248" s="33">
        <v>55.792816889999997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55.865735290000003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25</v>
      </c>
      <c r="C249" s="33" t="s">
        <v>39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187.63575539999999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F253" s="33">
        <v>1.706231469</v>
      </c>
      <c r="AI253" s="33">
        <v>1.706231469</v>
      </c>
      <c r="AJ253" s="33">
        <v>1.5798533159999999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1.5798533159999999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1.832609623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1.5656190050000001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25</v>
      </c>
      <c r="C254" s="33" t="s">
        <v>44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3835.0752849999999</v>
      </c>
      <c r="AK257" s="33">
        <v>3547.7495210000002</v>
      </c>
      <c r="AL257" s="33">
        <v>2992.3819739999999</v>
      </c>
      <c r="AM257" s="33">
        <v>3314.0706719999998</v>
      </c>
      <c r="AN257" s="33">
        <v>3837.2548630000001</v>
      </c>
      <c r="AO257" s="33">
        <v>3592.7884669999999</v>
      </c>
      <c r="AP257" s="33">
        <v>2992.3819739999999</v>
      </c>
      <c r="AQ257" s="33">
        <v>3314.0706719999998</v>
      </c>
      <c r="AR257" s="33">
        <v>3837.2548630000001</v>
      </c>
      <c r="AS257" s="33">
        <v>3508.970178</v>
      </c>
      <c r="AT257" s="33">
        <v>2992.3819739999999</v>
      </c>
      <c r="AU257" s="33">
        <v>3314.0706719999998</v>
      </c>
      <c r="AV257" s="33">
        <v>4999.137095</v>
      </c>
      <c r="AW257" s="33">
        <v>3594.592247</v>
      </c>
      <c r="AX257" s="33">
        <v>3744.6890250000001</v>
      </c>
      <c r="AY257" s="33">
        <v>4220.7000280000002</v>
      </c>
      <c r="AZ257" s="33">
        <v>6464.026793</v>
      </c>
      <c r="BA257" s="33">
        <v>6069.2321480000001</v>
      </c>
      <c r="BB257" s="33">
        <v>4693.1903609999999</v>
      </c>
      <c r="BC257" s="33">
        <v>5363.7694110000002</v>
      </c>
      <c r="BD257" s="33">
        <v>6464.4195589999999</v>
      </c>
      <c r="BE257" s="33">
        <v>6072.8685379999997</v>
      </c>
      <c r="BF257" s="33">
        <v>4691.086542</v>
      </c>
      <c r="BG257" s="33">
        <v>5363.7694110000002</v>
      </c>
      <c r="BH257" s="33">
        <v>6464.4195589999999</v>
      </c>
      <c r="BI257" s="33">
        <v>6071.0359280000002</v>
      </c>
      <c r="BJ257" s="33">
        <v>4636.4392189999999</v>
      </c>
      <c r="BK257" s="33">
        <v>5363.7694110000002</v>
      </c>
      <c r="BL257" s="33">
        <v>6464.4195589999999</v>
      </c>
      <c r="BM257" s="33">
        <v>6071.0359280000002</v>
      </c>
      <c r="BN257" s="33">
        <v>4693.1903609999999</v>
      </c>
      <c r="BO257" s="33">
        <v>5363.7694110000002</v>
      </c>
      <c r="BP257" s="33">
        <v>6464.4195589999999</v>
      </c>
      <c r="BQ257" s="33">
        <v>6073.00713</v>
      </c>
      <c r="BR257" s="33">
        <v>4693.1903609999999</v>
      </c>
      <c r="BS257" s="33">
        <v>5363.7694110000002</v>
      </c>
      <c r="BT257" s="33">
        <v>6464.4195589999999</v>
      </c>
      <c r="BU257" s="33">
        <v>6072.6015470000002</v>
      </c>
      <c r="BV257" s="33">
        <v>4693.1903609999999</v>
      </c>
      <c r="BW257" s="33">
        <v>5363.7694110000002</v>
      </c>
      <c r="BX257" s="33">
        <v>6464.4195589999999</v>
      </c>
      <c r="BY257" s="33">
        <v>6073.00713</v>
      </c>
      <c r="BZ257" s="33">
        <v>4693.1903609999999</v>
      </c>
      <c r="CA257" s="33">
        <v>5363.7694110000002</v>
      </c>
      <c r="CB257" s="33">
        <v>6464.4195589999999</v>
      </c>
      <c r="CC257" s="33">
        <v>6071.0359280000002</v>
      </c>
      <c r="CD257" s="33">
        <v>4693.1903609999999</v>
      </c>
      <c r="CE257" s="33">
        <v>5363.7694110000002</v>
      </c>
      <c r="CF257" s="33">
        <v>6464.4195589999999</v>
      </c>
      <c r="CG257" s="33">
        <v>6073.00713</v>
      </c>
      <c r="CH257" s="33">
        <v>4693.1903609999999</v>
      </c>
      <c r="CI257" s="33">
        <v>5363.7694110000002</v>
      </c>
      <c r="CJ257" s="33">
        <v>6464.4195589999999</v>
      </c>
      <c r="CK257" s="33">
        <v>6073.00713</v>
      </c>
      <c r="CL257" s="33">
        <v>4693.1903609999999</v>
      </c>
      <c r="CM257" s="33">
        <v>5363.7694110000002</v>
      </c>
      <c r="CN257" s="33">
        <v>6464.4195589999999</v>
      </c>
      <c r="CO257" s="33">
        <v>6073.00713</v>
      </c>
      <c r="CP257" s="33">
        <v>4693.1903609999999</v>
      </c>
      <c r="CQ257" s="33">
        <v>5363.7694110000002</v>
      </c>
      <c r="CR257" s="33">
        <v>6464.4195589999999</v>
      </c>
      <c r="CS257" s="33">
        <v>6073.00713</v>
      </c>
      <c r="CT257" s="33">
        <v>4693.1903609999999</v>
      </c>
      <c r="CU257" s="33">
        <v>5363.7694110000002</v>
      </c>
      <c r="CV257" s="33">
        <v>6464.4195589999999</v>
      </c>
      <c r="CW257" s="33">
        <v>6073.00713</v>
      </c>
      <c r="CX257" s="33">
        <v>4693.1903609999999</v>
      </c>
      <c r="CY257" s="33">
        <v>5363.7694110000002</v>
      </c>
      <c r="CZ257" s="33">
        <v>6464.4195589999999</v>
      </c>
      <c r="DA257" s="33">
        <v>6073.00713</v>
      </c>
      <c r="DB257" s="33">
        <v>4693.1903609999999</v>
      </c>
      <c r="DC257" s="33">
        <v>5363.7694110000002</v>
      </c>
      <c r="DD257" s="33">
        <v>6464.4195589999999</v>
      </c>
      <c r="DE257" s="33">
        <v>6073.00713</v>
      </c>
      <c r="DF257" s="33">
        <v>4693.1903609999999</v>
      </c>
      <c r="DG257" s="33">
        <v>5363.7694110000002</v>
      </c>
      <c r="DH257" s="33">
        <v>6464.4195589999999</v>
      </c>
      <c r="DI257" s="33">
        <v>6073.00713</v>
      </c>
      <c r="DJ257" s="33">
        <v>4693.1903609999999</v>
      </c>
      <c r="DK257" s="33">
        <v>5363.7694110000002</v>
      </c>
      <c r="DL257" s="33">
        <v>6464.4195589999999</v>
      </c>
      <c r="DM257" s="33">
        <v>6073.00713</v>
      </c>
      <c r="DN257" s="33">
        <v>4636.4392189999999</v>
      </c>
      <c r="DO257" s="33">
        <v>5363.7694110000002</v>
      </c>
      <c r="DP257" s="33">
        <v>6464.4195589999999</v>
      </c>
      <c r="DQ257" s="33">
        <v>6073.00713</v>
      </c>
      <c r="DR257" s="33">
        <v>4693.1903609999999</v>
      </c>
      <c r="DS257" s="33">
        <v>5363.7694110000002</v>
      </c>
      <c r="DT257" s="33">
        <v>6464.4195589999999</v>
      </c>
      <c r="DU257" s="33">
        <v>6073.00713</v>
      </c>
      <c r="DV257" s="33">
        <v>4693.1903609999999</v>
      </c>
      <c r="DW257" s="33">
        <v>5363.7694110000002</v>
      </c>
      <c r="DX257" s="33">
        <v>6464.4195589999999</v>
      </c>
      <c r="DY257" s="33">
        <v>6073.00713</v>
      </c>
      <c r="DZ257" s="33">
        <v>4693.1903609999999</v>
      </c>
      <c r="EA257" s="33">
        <v>5363.7694110000002</v>
      </c>
      <c r="EB257" s="33">
        <v>6464.4195589999999</v>
      </c>
      <c r="EC257" s="33">
        <v>6073.00713</v>
      </c>
      <c r="ED257" s="33">
        <v>4693.1903609999999</v>
      </c>
      <c r="EE257" s="33">
        <v>5363.7694110000002</v>
      </c>
      <c r="EF257" s="33">
        <v>6464.4195589999999</v>
      </c>
      <c r="EG257" s="33">
        <v>6073.00713</v>
      </c>
      <c r="EH257" s="33">
        <v>4636.5121369999997</v>
      </c>
      <c r="EI257" s="33">
        <v>5363.7694110000002</v>
      </c>
      <c r="EJ257" s="33">
        <v>6464.4195589999999</v>
      </c>
      <c r="EK257" s="33">
        <v>6073.00713</v>
      </c>
      <c r="EL257" s="33">
        <v>4636.4392189999999</v>
      </c>
      <c r="EM257" s="33">
        <v>5363.7694110000002</v>
      </c>
      <c r="EN257" s="33">
        <v>6464.4195589999999</v>
      </c>
      <c r="EO257" s="33">
        <v>6073.00713</v>
      </c>
      <c r="EP257" s="33">
        <v>4636.4392189999999</v>
      </c>
      <c r="EQ257" s="33">
        <v>5363.7694110000002</v>
      </c>
      <c r="ER257" s="33">
        <v>6464.4195589999999</v>
      </c>
      <c r="ES257" s="33">
        <v>6073.00713</v>
      </c>
      <c r="ET257" s="33">
        <v>4636.4392189999999</v>
      </c>
      <c r="EU257" s="33">
        <v>5363.7694110000002</v>
      </c>
      <c r="EV257" s="33">
        <v>6464.4195589999999</v>
      </c>
      <c r="EW257" s="33">
        <v>6073.00713</v>
      </c>
      <c r="EX257" s="33">
        <v>4580.6464020000003</v>
      </c>
      <c r="EY257" s="33">
        <v>5363.7694110000002</v>
      </c>
      <c r="EZ257" s="33">
        <v>6464.4195589999999</v>
      </c>
      <c r="FA257" s="33">
        <v>6073.00713</v>
      </c>
      <c r="FB257" s="33">
        <v>4580.6464020000003</v>
      </c>
      <c r="FC257" s="33">
        <v>5363.7694110000002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8207.3864790000007</v>
      </c>
      <c r="CW294" s="33">
        <v>8152.3221389999999</v>
      </c>
      <c r="CX294" s="33">
        <v>7962.8634789999996</v>
      </c>
      <c r="CY294" s="33">
        <v>8152.3221389999999</v>
      </c>
      <c r="CZ294" s="33">
        <v>8207.3864790000007</v>
      </c>
      <c r="DA294" s="33">
        <v>8152.3221389999999</v>
      </c>
      <c r="DB294" s="33">
        <v>7962.8634789999996</v>
      </c>
      <c r="DC294" s="33">
        <v>8152.3221389999999</v>
      </c>
      <c r="DD294" s="33">
        <v>8207.3864790000007</v>
      </c>
      <c r="DE294" s="33">
        <v>8152.3221389999999</v>
      </c>
      <c r="DF294" s="33">
        <v>7962.8634789999996</v>
      </c>
      <c r="DG294" s="33">
        <v>8152.3221389999999</v>
      </c>
      <c r="DH294" s="33">
        <v>8207.3864790000007</v>
      </c>
      <c r="DI294" s="33">
        <v>8152.3221389999999</v>
      </c>
      <c r="DJ294" s="33">
        <v>7962.8634789999996</v>
      </c>
      <c r="DK294" s="33">
        <v>8152.3221389999999</v>
      </c>
      <c r="DL294" s="33">
        <v>8207.3864790000007</v>
      </c>
      <c r="DM294" s="33">
        <v>8152.3221389999999</v>
      </c>
      <c r="DN294" s="33">
        <v>7962.8634789999996</v>
      </c>
      <c r="DO294" s="33">
        <v>8152.3221389999999</v>
      </c>
      <c r="DP294" s="33">
        <v>8207.3864790000007</v>
      </c>
      <c r="DQ294" s="33">
        <v>8152.3221389999999</v>
      </c>
      <c r="DR294" s="33">
        <v>7962.8634789999996</v>
      </c>
      <c r="DS294" s="33">
        <v>8152.3221389999999</v>
      </c>
      <c r="DT294" s="33">
        <v>8207.3864790000007</v>
      </c>
      <c r="DU294" s="33">
        <v>8152.3221389999999</v>
      </c>
      <c r="DV294" s="33">
        <v>7962.8634789999996</v>
      </c>
      <c r="DW294" s="33">
        <v>8152.3221389999999</v>
      </c>
      <c r="DX294" s="33">
        <v>8207.3864790000007</v>
      </c>
      <c r="DY294" s="33">
        <v>8152.3221389999999</v>
      </c>
      <c r="DZ294" s="33">
        <v>7962.8634789999996</v>
      </c>
      <c r="EA294" s="33">
        <v>8152.3221389999999</v>
      </c>
      <c r="EB294" s="33">
        <v>8207.3864790000007</v>
      </c>
      <c r="EC294" s="33">
        <v>8152.3221389999999</v>
      </c>
      <c r="ED294" s="33">
        <v>7962.8634789999996</v>
      </c>
      <c r="EE294" s="33">
        <v>8152.3221389999999</v>
      </c>
      <c r="EF294" s="33">
        <v>8207.3864790000007</v>
      </c>
      <c r="EG294" s="33">
        <v>8152.3221389999999</v>
      </c>
      <c r="EH294" s="33">
        <v>7962.8634789999996</v>
      </c>
      <c r="EI294" s="33">
        <v>8152.3221389999999</v>
      </c>
      <c r="EJ294" s="33">
        <v>8207.3864790000007</v>
      </c>
      <c r="EK294" s="33">
        <v>8152.3221389999999</v>
      </c>
      <c r="EL294" s="33">
        <v>7962.8634789999996</v>
      </c>
      <c r="EM294" s="33">
        <v>8152.3221389999999</v>
      </c>
      <c r="EN294" s="33">
        <v>8207.3864790000007</v>
      </c>
      <c r="EO294" s="33">
        <v>8152.3221389999999</v>
      </c>
      <c r="EP294" s="33">
        <v>7962.8634789999996</v>
      </c>
      <c r="EQ294" s="33">
        <v>8152.3221389999999</v>
      </c>
      <c r="ER294" s="33">
        <v>8207.3864790000007</v>
      </c>
      <c r="ES294" s="33">
        <v>8152.3221389999999</v>
      </c>
      <c r="ET294" s="33">
        <v>7962.8634789999996</v>
      </c>
      <c r="EU294" s="33">
        <v>8152.3221389999999</v>
      </c>
      <c r="EV294" s="33">
        <v>8207.3864790000007</v>
      </c>
      <c r="EW294" s="33">
        <v>8152.3221389999999</v>
      </c>
      <c r="EX294" s="33">
        <v>7962.8634789999996</v>
      </c>
      <c r="EY294" s="33">
        <v>8152.3221389999999</v>
      </c>
      <c r="EZ294" s="33">
        <v>8207.3864790000007</v>
      </c>
      <c r="FA294" s="33">
        <v>8152.3221389999999</v>
      </c>
      <c r="FB294" s="33">
        <v>7962.8634789999996</v>
      </c>
      <c r="FC294" s="33">
        <v>8152.3221389999999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8207.3864790000007</v>
      </c>
      <c r="CW305" s="33">
        <v>8152.3221389999999</v>
      </c>
      <c r="CX305" s="33">
        <v>7962.8634789999996</v>
      </c>
      <c r="CY305" s="33">
        <v>8152.3221389999999</v>
      </c>
      <c r="CZ305" s="33">
        <v>8207.3864790000007</v>
      </c>
      <c r="DA305" s="33">
        <v>8152.3221389999999</v>
      </c>
      <c r="DB305" s="33">
        <v>7962.8634789999996</v>
      </c>
      <c r="DC305" s="33">
        <v>8152.3221389999999</v>
      </c>
      <c r="DD305" s="33">
        <v>8207.3864790000007</v>
      </c>
      <c r="DE305" s="33">
        <v>8152.3221389999999</v>
      </c>
      <c r="DF305" s="33">
        <v>7962.8634789999996</v>
      </c>
      <c r="DG305" s="33">
        <v>8152.3221389999999</v>
      </c>
      <c r="DH305" s="33">
        <v>8207.3864790000007</v>
      </c>
      <c r="DI305" s="33">
        <v>8152.3221389999999</v>
      </c>
      <c r="DJ305" s="33">
        <v>7962.8634789999996</v>
      </c>
      <c r="DK305" s="33">
        <v>8152.3221389999999</v>
      </c>
      <c r="DL305" s="33">
        <v>8207.3864790000007</v>
      </c>
      <c r="DM305" s="33">
        <v>8152.3221389999999</v>
      </c>
      <c r="DN305" s="33">
        <v>7962.8634789999996</v>
      </c>
      <c r="DO305" s="33">
        <v>8152.3221389999999</v>
      </c>
      <c r="DP305" s="33">
        <v>8207.3864790000007</v>
      </c>
      <c r="DQ305" s="33">
        <v>8152.3221389999999</v>
      </c>
      <c r="DR305" s="33">
        <v>7962.8634789999996</v>
      </c>
      <c r="DS305" s="33">
        <v>8152.3221389999999</v>
      </c>
      <c r="DT305" s="33">
        <v>8207.3864790000007</v>
      </c>
      <c r="DU305" s="33">
        <v>8152.3221389999999</v>
      </c>
      <c r="DV305" s="33">
        <v>7962.8634789999996</v>
      </c>
      <c r="DW305" s="33">
        <v>8152.3221389999999</v>
      </c>
      <c r="DX305" s="33">
        <v>8207.3864790000007</v>
      </c>
      <c r="DY305" s="33">
        <v>8152.3221389999999</v>
      </c>
      <c r="DZ305" s="33">
        <v>7962.8634789999996</v>
      </c>
      <c r="EA305" s="33">
        <v>8152.3221389999999</v>
      </c>
      <c r="EB305" s="33">
        <v>8207.3864790000007</v>
      </c>
      <c r="EC305" s="33">
        <v>8152.3221389999999</v>
      </c>
      <c r="ED305" s="33">
        <v>7962.8634789999996</v>
      </c>
      <c r="EE305" s="33">
        <v>8152.3221389999999</v>
      </c>
      <c r="EF305" s="33">
        <v>8207.3864790000007</v>
      </c>
      <c r="EG305" s="33">
        <v>8152.3221389999999</v>
      </c>
      <c r="EH305" s="33">
        <v>7962.8634789999996</v>
      </c>
      <c r="EI305" s="33">
        <v>8152.3221389999999</v>
      </c>
      <c r="EJ305" s="33">
        <v>8207.3864790000007</v>
      </c>
      <c r="EK305" s="33">
        <v>8152.3221389999999</v>
      </c>
      <c r="EL305" s="33">
        <v>7962.8634789999996</v>
      </c>
      <c r="EM305" s="33">
        <v>8152.3221389999999</v>
      </c>
      <c r="EN305" s="33">
        <v>8207.3864790000007</v>
      </c>
      <c r="EO305" s="33">
        <v>8152.3221389999999</v>
      </c>
      <c r="EP305" s="33">
        <v>7962.8634789999996</v>
      </c>
      <c r="EQ305" s="33">
        <v>8152.3221389999999</v>
      </c>
      <c r="ER305" s="33">
        <v>8207.3864790000007</v>
      </c>
      <c r="ES305" s="33">
        <v>8152.3221389999999</v>
      </c>
      <c r="ET305" s="33">
        <v>7962.8634789999996</v>
      </c>
      <c r="EU305" s="33">
        <v>8152.3221389999999</v>
      </c>
      <c r="EV305" s="33">
        <v>8207.3864790000007</v>
      </c>
      <c r="EW305" s="33">
        <v>8152.3221389999999</v>
      </c>
      <c r="EX305" s="33">
        <v>7962.8634789999996</v>
      </c>
      <c r="EY305" s="33">
        <v>8152.3221389999999</v>
      </c>
      <c r="EZ305" s="33">
        <v>8207.3864790000007</v>
      </c>
      <c r="FA305" s="33">
        <v>8152.3221389999999</v>
      </c>
      <c r="FB305" s="33">
        <v>7962.8634789999996</v>
      </c>
      <c r="FC305" s="33">
        <v>8152.3221389999999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</row>
    <row r="360" spans="2:159" x14ac:dyDescent="0.25">
      <c r="B360" s="33" t="s">
        <v>67</v>
      </c>
      <c r="C360" s="33" t="s">
        <v>42</v>
      </c>
    </row>
    <row r="361" spans="2:159" x14ac:dyDescent="0.25">
      <c r="B361" s="33" t="s">
        <v>67</v>
      </c>
      <c r="C361" s="33" t="s">
        <v>43</v>
      </c>
    </row>
    <row r="362" spans="2:159" x14ac:dyDescent="0.25">
      <c r="B362" s="33" t="s">
        <v>67</v>
      </c>
      <c r="C362" s="33" t="s">
        <v>44</v>
      </c>
    </row>
    <row r="363" spans="2:159" x14ac:dyDescent="0.25">
      <c r="B363" s="33" t="s">
        <v>67</v>
      </c>
      <c r="C363" s="33" t="s">
        <v>45</v>
      </c>
    </row>
    <row r="364" spans="2:159" x14ac:dyDescent="0.25">
      <c r="B364" s="33" t="s">
        <v>67</v>
      </c>
      <c r="C364" s="33" t="s">
        <v>46</v>
      </c>
    </row>
    <row r="365" spans="2:159" x14ac:dyDescent="0.25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27</v>
      </c>
      <c r="C368" s="33" t="s">
        <v>38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23.76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27</v>
      </c>
      <c r="C369" s="33" t="s">
        <v>39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27</v>
      </c>
      <c r="C370" s="33" t="s">
        <v>40</v>
      </c>
    </row>
    <row r="371" spans="2:159" x14ac:dyDescent="0.25">
      <c r="B371" s="33" t="s">
        <v>27</v>
      </c>
      <c r="C371" s="33" t="s">
        <v>41</v>
      </c>
    </row>
    <row r="372" spans="2:159" x14ac:dyDescent="0.25">
      <c r="B372" s="33" t="s">
        <v>27</v>
      </c>
      <c r="C372" s="33" t="s">
        <v>42</v>
      </c>
    </row>
    <row r="373" spans="2:159" x14ac:dyDescent="0.25">
      <c r="B373" s="33" t="s">
        <v>27</v>
      </c>
      <c r="C373" s="33" t="s">
        <v>43</v>
      </c>
    </row>
    <row r="374" spans="2:159" x14ac:dyDescent="0.25">
      <c r="B374" s="33" t="s">
        <v>27</v>
      </c>
      <c r="C374" s="33" t="s">
        <v>44</v>
      </c>
    </row>
    <row r="375" spans="2:159" x14ac:dyDescent="0.25">
      <c r="B375" s="33" t="s">
        <v>27</v>
      </c>
      <c r="C375" s="33" t="s">
        <v>45</v>
      </c>
    </row>
    <row r="376" spans="2:159" x14ac:dyDescent="0.25">
      <c r="B376" s="33" t="s">
        <v>27</v>
      </c>
      <c r="C376" s="33" t="s">
        <v>46</v>
      </c>
    </row>
    <row r="377" spans="2:159" x14ac:dyDescent="0.25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505.77269489999998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28</v>
      </c>
      <c r="C380" s="33" t="s">
        <v>38</v>
      </c>
    </row>
    <row r="381" spans="2:159" x14ac:dyDescent="0.25">
      <c r="B381" s="33" t="s">
        <v>28</v>
      </c>
      <c r="C381" s="33" t="s">
        <v>39</v>
      </c>
    </row>
    <row r="382" spans="2:159" x14ac:dyDescent="0.25">
      <c r="B382" s="33" t="s">
        <v>28</v>
      </c>
      <c r="C382" s="33" t="s">
        <v>40</v>
      </c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R416" s="33">
        <v>972.88172350000002</v>
      </c>
      <c r="AS416" s="33">
        <v>1185.146827</v>
      </c>
      <c r="AT416" s="33">
        <v>1565.4551369999999</v>
      </c>
      <c r="AU416" s="33">
        <v>1282.4349990000001</v>
      </c>
      <c r="AV416" s="33">
        <v>3123.0906789999999</v>
      </c>
      <c r="AW416" s="33">
        <v>3804.4922820000002</v>
      </c>
      <c r="AX416" s="33">
        <v>5025.3368200000004</v>
      </c>
      <c r="AY416" s="33">
        <v>4116.8013499999997</v>
      </c>
      <c r="AZ416" s="33">
        <v>4803.5261739999996</v>
      </c>
      <c r="BA416" s="33">
        <v>5851.5682489999999</v>
      </c>
      <c r="BB416" s="33">
        <v>7729.3102989999998</v>
      </c>
      <c r="BC416" s="33">
        <v>6331.9208660000004</v>
      </c>
      <c r="BD416" s="33">
        <v>7875.8062399999999</v>
      </c>
      <c r="BE416" s="33">
        <v>9594.1639649999997</v>
      </c>
      <c r="BF416" s="33">
        <v>12672.888220000001</v>
      </c>
      <c r="BG416" s="33">
        <v>10381.74459</v>
      </c>
      <c r="BH416" s="33">
        <v>8496.0405919999994</v>
      </c>
      <c r="BI416" s="33">
        <v>10349.722180000001</v>
      </c>
      <c r="BJ416" s="33">
        <v>13670.901680000001</v>
      </c>
      <c r="BK416" s="33">
        <v>11199.326230000001</v>
      </c>
      <c r="BL416" s="33">
        <v>9618.4905720000006</v>
      </c>
      <c r="BM416" s="33">
        <v>11717.07033</v>
      </c>
      <c r="BN416" s="33">
        <v>15477.025739999999</v>
      </c>
      <c r="BO416" s="33">
        <v>12678.919389999999</v>
      </c>
      <c r="BP416" s="33">
        <v>10581.73467</v>
      </c>
      <c r="BQ416" s="33">
        <v>12890.476790000001</v>
      </c>
      <c r="BR416" s="33">
        <v>17026.97307</v>
      </c>
      <c r="BS416" s="33">
        <v>13948.650250000001</v>
      </c>
      <c r="BT416" s="33">
        <v>12831.052470000001</v>
      </c>
      <c r="BU416" s="33">
        <v>15630.554829999999</v>
      </c>
      <c r="BV416" s="33">
        <v>20646.329890000001</v>
      </c>
      <c r="BW416" s="33">
        <v>16913.660080000001</v>
      </c>
      <c r="BX416" s="33">
        <v>12831.052470000001</v>
      </c>
      <c r="BY416" s="33">
        <v>15630.554829999999</v>
      </c>
      <c r="BZ416" s="33">
        <v>20646.329890000001</v>
      </c>
      <c r="CA416" s="33">
        <v>16913.660080000001</v>
      </c>
      <c r="CB416" s="33">
        <v>12831.052470000001</v>
      </c>
      <c r="CC416" s="33">
        <v>15630.554829999999</v>
      </c>
      <c r="CD416" s="33">
        <v>20646.329890000001</v>
      </c>
      <c r="CE416" s="33">
        <v>16913.660080000001</v>
      </c>
      <c r="CF416" s="33">
        <v>12831.052470000001</v>
      </c>
      <c r="CG416" s="33">
        <v>15630.554829999999</v>
      </c>
      <c r="CH416" s="33">
        <v>20646.329890000001</v>
      </c>
      <c r="CI416" s="33">
        <v>16913.660080000001</v>
      </c>
      <c r="CJ416" s="33">
        <v>12831.052470000001</v>
      </c>
      <c r="CK416" s="33">
        <v>15630.554829999999</v>
      </c>
      <c r="CL416" s="33">
        <v>20646.329890000001</v>
      </c>
      <c r="CM416" s="33">
        <v>16913.660080000001</v>
      </c>
      <c r="CN416" s="33">
        <v>12831.052470000001</v>
      </c>
      <c r="CO416" s="33">
        <v>15630.554829999999</v>
      </c>
      <c r="CP416" s="33">
        <v>20646.329890000001</v>
      </c>
      <c r="CQ416" s="33">
        <v>16913.660080000001</v>
      </c>
      <c r="CR416" s="33">
        <v>12831.052470000001</v>
      </c>
      <c r="CS416" s="33">
        <v>15630.554829999999</v>
      </c>
      <c r="CT416" s="33">
        <v>20646.329890000001</v>
      </c>
      <c r="CU416" s="33">
        <v>16913.660080000001</v>
      </c>
      <c r="CV416" s="33">
        <v>12831.052470000001</v>
      </c>
      <c r="CW416" s="33">
        <v>15630.554829999999</v>
      </c>
      <c r="CX416" s="33">
        <v>20646.329890000001</v>
      </c>
      <c r="CY416" s="33">
        <v>16913.660080000001</v>
      </c>
      <c r="CZ416" s="33">
        <v>12831.052470000001</v>
      </c>
      <c r="DA416" s="33">
        <v>15630.554829999999</v>
      </c>
      <c r="DB416" s="33">
        <v>20646.329890000001</v>
      </c>
      <c r="DC416" s="33">
        <v>16913.660080000001</v>
      </c>
      <c r="DD416" s="33">
        <v>12831.052470000001</v>
      </c>
      <c r="DE416" s="33">
        <v>15630.554829999999</v>
      </c>
      <c r="DF416" s="33">
        <v>20646.329890000001</v>
      </c>
      <c r="DG416" s="33">
        <v>16913.660080000001</v>
      </c>
      <c r="DH416" s="33">
        <v>12831.052470000001</v>
      </c>
      <c r="DI416" s="33">
        <v>15630.554829999999</v>
      </c>
      <c r="DJ416" s="33">
        <v>20646.329890000001</v>
      </c>
      <c r="DK416" s="33">
        <v>16913.660080000001</v>
      </c>
      <c r="DL416" s="33">
        <v>12831.052470000001</v>
      </c>
      <c r="DM416" s="33">
        <v>15630.554829999999</v>
      </c>
      <c r="DN416" s="33">
        <v>20646.329890000001</v>
      </c>
      <c r="DO416" s="33">
        <v>16913.660080000001</v>
      </c>
      <c r="DP416" s="33">
        <v>12831.052470000001</v>
      </c>
      <c r="DQ416" s="33">
        <v>15630.554829999999</v>
      </c>
      <c r="DR416" s="33">
        <v>20646.329890000001</v>
      </c>
      <c r="DS416" s="33">
        <v>16913.660080000001</v>
      </c>
      <c r="DT416" s="33">
        <v>12831.052470000001</v>
      </c>
      <c r="DU416" s="33">
        <v>15630.554829999999</v>
      </c>
      <c r="DV416" s="33">
        <v>20646.329890000001</v>
      </c>
      <c r="DW416" s="33">
        <v>16913.660080000001</v>
      </c>
      <c r="DX416" s="33">
        <v>12831.052470000001</v>
      </c>
      <c r="DY416" s="33">
        <v>15630.554829999999</v>
      </c>
      <c r="DZ416" s="33">
        <v>20646.329890000001</v>
      </c>
      <c r="EA416" s="33">
        <v>16913.660080000001</v>
      </c>
      <c r="EB416" s="33">
        <v>12831.052470000001</v>
      </c>
      <c r="EC416" s="33">
        <v>15630.554829999999</v>
      </c>
      <c r="ED416" s="33">
        <v>20646.329890000001</v>
      </c>
      <c r="EE416" s="33">
        <v>16913.660080000001</v>
      </c>
      <c r="EF416" s="33">
        <v>12831.052470000001</v>
      </c>
      <c r="EG416" s="33">
        <v>15630.554829999999</v>
      </c>
      <c r="EH416" s="33">
        <v>20646.329890000001</v>
      </c>
      <c r="EI416" s="33">
        <v>16913.660080000001</v>
      </c>
      <c r="EJ416" s="33">
        <v>12831.052470000001</v>
      </c>
      <c r="EK416" s="33">
        <v>15630.554829999999</v>
      </c>
      <c r="EL416" s="33">
        <v>20646.329890000001</v>
      </c>
      <c r="EM416" s="33">
        <v>16913.660080000001</v>
      </c>
      <c r="EN416" s="33">
        <v>12831.052470000001</v>
      </c>
      <c r="EO416" s="33">
        <v>15630.554829999999</v>
      </c>
      <c r="EP416" s="33">
        <v>20646.329890000001</v>
      </c>
      <c r="EQ416" s="33">
        <v>16913.660080000001</v>
      </c>
      <c r="ER416" s="33">
        <v>12831.052470000001</v>
      </c>
      <c r="ES416" s="33">
        <v>15630.554829999999</v>
      </c>
      <c r="ET416" s="33">
        <v>20646.329890000001</v>
      </c>
      <c r="EU416" s="33">
        <v>16913.660080000001</v>
      </c>
      <c r="EV416" s="33">
        <v>12831.052470000001</v>
      </c>
      <c r="EW416" s="33">
        <v>15630.554829999999</v>
      </c>
      <c r="EX416" s="33">
        <v>20646.329890000001</v>
      </c>
      <c r="EY416" s="33">
        <v>16913.660080000001</v>
      </c>
      <c r="EZ416" s="33">
        <v>12831.052470000001</v>
      </c>
      <c r="FA416" s="33">
        <v>15630.554829999999</v>
      </c>
      <c r="FB416" s="33">
        <v>20646.329890000001</v>
      </c>
      <c r="FC416" s="33">
        <v>16913.660080000001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972.88172350000002</v>
      </c>
      <c r="AS425" s="33">
        <v>1185.146827</v>
      </c>
      <c r="AT425" s="33">
        <v>1565.4551369999999</v>
      </c>
      <c r="AU425" s="33">
        <v>1282.4349990000001</v>
      </c>
      <c r="AV425" s="33">
        <v>3123.0906789999999</v>
      </c>
      <c r="AW425" s="33">
        <v>3804.4922820000002</v>
      </c>
      <c r="AX425" s="33">
        <v>5025.3368200000004</v>
      </c>
      <c r="AY425" s="33">
        <v>4116.8013499999997</v>
      </c>
      <c r="AZ425" s="33">
        <v>4803.5261739999996</v>
      </c>
      <c r="BA425" s="33">
        <v>5851.5682489999999</v>
      </c>
      <c r="BB425" s="33">
        <v>7729.3102989999998</v>
      </c>
      <c r="BC425" s="33">
        <v>6331.9208660000004</v>
      </c>
      <c r="BD425" s="33">
        <v>7875.8062399999999</v>
      </c>
      <c r="BE425" s="33">
        <v>9594.1639649999997</v>
      </c>
      <c r="BF425" s="33">
        <v>12672.888220000001</v>
      </c>
      <c r="BG425" s="33">
        <v>10381.74459</v>
      </c>
      <c r="BH425" s="33">
        <v>8496.0405919999994</v>
      </c>
      <c r="BI425" s="33">
        <v>10349.722180000001</v>
      </c>
      <c r="BJ425" s="33">
        <v>13670.901680000001</v>
      </c>
      <c r="BK425" s="33">
        <v>11199.326230000001</v>
      </c>
      <c r="BL425" s="33">
        <v>9618.4905720000006</v>
      </c>
      <c r="BM425" s="33">
        <v>11717.07033</v>
      </c>
      <c r="BN425" s="33">
        <v>15477.025739999999</v>
      </c>
      <c r="BO425" s="33">
        <v>12678.919389999999</v>
      </c>
      <c r="BP425" s="33">
        <v>10581.73467</v>
      </c>
      <c r="BQ425" s="33">
        <v>12890.476790000001</v>
      </c>
      <c r="BR425" s="33">
        <v>17026.97307</v>
      </c>
      <c r="BS425" s="33">
        <v>13948.650250000001</v>
      </c>
      <c r="BT425" s="33">
        <v>12831.052470000001</v>
      </c>
      <c r="BU425" s="33">
        <v>15630.554829999999</v>
      </c>
      <c r="BV425" s="33">
        <v>20646.329890000001</v>
      </c>
      <c r="BW425" s="33">
        <v>16913.660080000001</v>
      </c>
      <c r="BX425" s="33">
        <v>12831.052470000001</v>
      </c>
      <c r="BY425" s="33">
        <v>15630.554829999999</v>
      </c>
      <c r="BZ425" s="33">
        <v>20646.329890000001</v>
      </c>
      <c r="CA425" s="33">
        <v>16913.660080000001</v>
      </c>
      <c r="CB425" s="33">
        <v>12831.052470000001</v>
      </c>
      <c r="CC425" s="33">
        <v>15630.554829999999</v>
      </c>
      <c r="CD425" s="33">
        <v>20646.329890000001</v>
      </c>
      <c r="CE425" s="33">
        <v>16913.660080000001</v>
      </c>
      <c r="CF425" s="33">
        <v>12831.052470000001</v>
      </c>
      <c r="CG425" s="33">
        <v>15630.554829999999</v>
      </c>
      <c r="CH425" s="33">
        <v>20646.329890000001</v>
      </c>
      <c r="CI425" s="33">
        <v>16913.660080000001</v>
      </c>
      <c r="CJ425" s="33">
        <v>12831.052470000001</v>
      </c>
      <c r="CK425" s="33">
        <v>15630.554829999999</v>
      </c>
      <c r="CL425" s="33">
        <v>20646.329890000001</v>
      </c>
      <c r="CM425" s="33">
        <v>16913.660080000001</v>
      </c>
      <c r="CN425" s="33">
        <v>12831.052470000001</v>
      </c>
      <c r="CO425" s="33">
        <v>15630.554829999999</v>
      </c>
      <c r="CP425" s="33">
        <v>20646.329890000001</v>
      </c>
      <c r="CQ425" s="33">
        <v>16913.660080000001</v>
      </c>
      <c r="CR425" s="33">
        <v>12831.052470000001</v>
      </c>
      <c r="CS425" s="33">
        <v>15630.554829999999</v>
      </c>
      <c r="CT425" s="33">
        <v>20646.329890000001</v>
      </c>
      <c r="CU425" s="33">
        <v>16913.660080000001</v>
      </c>
      <c r="CV425" s="33">
        <v>12831.052470000001</v>
      </c>
      <c r="CW425" s="33">
        <v>15630.554829999999</v>
      </c>
      <c r="CX425" s="33">
        <v>20646.329890000001</v>
      </c>
      <c r="CY425" s="33">
        <v>16913.660080000001</v>
      </c>
      <c r="CZ425" s="33">
        <v>12831.052470000001</v>
      </c>
      <c r="DA425" s="33">
        <v>15630.554829999999</v>
      </c>
      <c r="DB425" s="33">
        <v>20646.329890000001</v>
      </c>
      <c r="DC425" s="33">
        <v>16913.660080000001</v>
      </c>
      <c r="DD425" s="33">
        <v>12831.052470000001</v>
      </c>
      <c r="DE425" s="33">
        <v>15630.554829999999</v>
      </c>
      <c r="DF425" s="33">
        <v>20646.329890000001</v>
      </c>
      <c r="DG425" s="33">
        <v>16913.660080000001</v>
      </c>
      <c r="DH425" s="33">
        <v>12831.052470000001</v>
      </c>
      <c r="DI425" s="33">
        <v>15630.554829999999</v>
      </c>
      <c r="DJ425" s="33">
        <v>20646.329890000001</v>
      </c>
      <c r="DK425" s="33">
        <v>16913.660080000001</v>
      </c>
      <c r="DL425" s="33">
        <v>12831.052470000001</v>
      </c>
      <c r="DM425" s="33">
        <v>15630.554829999999</v>
      </c>
      <c r="DN425" s="33">
        <v>20646.329890000001</v>
      </c>
      <c r="DO425" s="33">
        <v>16913.660080000001</v>
      </c>
      <c r="DP425" s="33">
        <v>12831.052470000001</v>
      </c>
      <c r="DQ425" s="33">
        <v>15630.554829999999</v>
      </c>
      <c r="DR425" s="33">
        <v>20646.329890000001</v>
      </c>
      <c r="DS425" s="33">
        <v>16913.660080000001</v>
      </c>
      <c r="DT425" s="33">
        <v>12831.052470000001</v>
      </c>
      <c r="DU425" s="33">
        <v>15630.554829999999</v>
      </c>
      <c r="DV425" s="33">
        <v>20646.329890000001</v>
      </c>
      <c r="DW425" s="33">
        <v>16913.660080000001</v>
      </c>
      <c r="DX425" s="33">
        <v>12831.052470000001</v>
      </c>
      <c r="DY425" s="33">
        <v>15630.554829999999</v>
      </c>
      <c r="DZ425" s="33">
        <v>20646.329890000001</v>
      </c>
      <c r="EA425" s="33">
        <v>16913.660080000001</v>
      </c>
      <c r="EB425" s="33">
        <v>12831.052470000001</v>
      </c>
      <c r="EC425" s="33">
        <v>15630.554829999999</v>
      </c>
      <c r="ED425" s="33">
        <v>20646.329890000001</v>
      </c>
      <c r="EE425" s="33">
        <v>16913.660080000001</v>
      </c>
      <c r="EF425" s="33">
        <v>12831.052470000001</v>
      </c>
      <c r="EG425" s="33">
        <v>15630.554829999999</v>
      </c>
      <c r="EH425" s="33">
        <v>20646.329890000001</v>
      </c>
      <c r="EI425" s="33">
        <v>16913.660080000001</v>
      </c>
      <c r="EJ425" s="33">
        <v>12831.052470000001</v>
      </c>
      <c r="EK425" s="33">
        <v>15630.554829999999</v>
      </c>
      <c r="EL425" s="33">
        <v>20646.329890000001</v>
      </c>
      <c r="EM425" s="33">
        <v>16913.660080000001</v>
      </c>
      <c r="EN425" s="33">
        <v>12831.052470000001</v>
      </c>
      <c r="EO425" s="33">
        <v>15630.554829999999</v>
      </c>
      <c r="EP425" s="33">
        <v>20646.329890000001</v>
      </c>
      <c r="EQ425" s="33">
        <v>16913.660080000001</v>
      </c>
      <c r="ER425" s="33">
        <v>12831.052470000001</v>
      </c>
      <c r="ES425" s="33">
        <v>15630.554829999999</v>
      </c>
      <c r="ET425" s="33">
        <v>20646.329890000001</v>
      </c>
      <c r="EU425" s="33">
        <v>16913.660080000001</v>
      </c>
      <c r="EV425" s="33">
        <v>12831.052470000001</v>
      </c>
      <c r="EW425" s="33">
        <v>15630.554829999999</v>
      </c>
      <c r="EX425" s="33">
        <v>20646.329890000001</v>
      </c>
      <c r="EY425" s="33">
        <v>16913.660080000001</v>
      </c>
      <c r="EZ425" s="33">
        <v>12831.052470000001</v>
      </c>
      <c r="FA425" s="33">
        <v>15630.554829999999</v>
      </c>
      <c r="FB425" s="33">
        <v>20646.329890000001</v>
      </c>
      <c r="FC425" s="33">
        <v>16913.660080000001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DD427" s="33">
        <v>364.8866074</v>
      </c>
      <c r="DE427" s="33">
        <v>361.59934070000003</v>
      </c>
      <c r="DF427" s="33">
        <v>443.78100899999998</v>
      </c>
      <c r="DG427" s="33">
        <v>410.90834169999999</v>
      </c>
      <c r="DH427" s="33">
        <v>2516.5521950000002</v>
      </c>
      <c r="DI427" s="33">
        <v>2493.8805539999998</v>
      </c>
      <c r="DJ427" s="33">
        <v>3060.671589</v>
      </c>
      <c r="DK427" s="33">
        <v>2833.9551750000001</v>
      </c>
      <c r="DL427" s="33">
        <v>2516.5521950000002</v>
      </c>
      <c r="DM427" s="33">
        <v>2493.8805539999998</v>
      </c>
      <c r="DN427" s="33">
        <v>3060.671589</v>
      </c>
      <c r="DO427" s="33">
        <v>2833.9551750000001</v>
      </c>
      <c r="DP427" s="33">
        <v>2516.5521950000002</v>
      </c>
      <c r="DQ427" s="33">
        <v>2493.8805539999998</v>
      </c>
      <c r="DR427" s="33">
        <v>3060.671589</v>
      </c>
      <c r="DS427" s="33">
        <v>2833.9551750000001</v>
      </c>
      <c r="DT427" s="33">
        <v>2516.5521950000002</v>
      </c>
      <c r="DU427" s="33">
        <v>2493.8805539999998</v>
      </c>
      <c r="DV427" s="33">
        <v>3060.671589</v>
      </c>
      <c r="DW427" s="33">
        <v>2833.9551750000001</v>
      </c>
      <c r="DX427" s="33">
        <v>2516.5521950000002</v>
      </c>
      <c r="DY427" s="33">
        <v>2493.8805539999998</v>
      </c>
      <c r="DZ427" s="33">
        <v>3060.671589</v>
      </c>
      <c r="EA427" s="33">
        <v>2833.9551750000001</v>
      </c>
      <c r="EB427" s="33">
        <v>2516.5521950000002</v>
      </c>
      <c r="EC427" s="33">
        <v>2493.8805539999998</v>
      </c>
      <c r="ED427" s="33">
        <v>3060.671589</v>
      </c>
      <c r="EE427" s="33">
        <v>2833.9551750000001</v>
      </c>
      <c r="EF427" s="33">
        <v>2516.5521950000002</v>
      </c>
      <c r="EG427" s="33">
        <v>2493.8805539999998</v>
      </c>
      <c r="EH427" s="33">
        <v>3060.671589</v>
      </c>
      <c r="EI427" s="33">
        <v>2833.9551750000001</v>
      </c>
      <c r="EJ427" s="33">
        <v>2516.5521950000002</v>
      </c>
      <c r="EK427" s="33">
        <v>2493.8805539999998</v>
      </c>
      <c r="EL427" s="33">
        <v>3060.671589</v>
      </c>
      <c r="EM427" s="33">
        <v>2833.9551750000001</v>
      </c>
      <c r="EN427" s="33">
        <v>2516.5521950000002</v>
      </c>
      <c r="EO427" s="33">
        <v>2493.8805539999998</v>
      </c>
      <c r="EP427" s="33">
        <v>3060.671589</v>
      </c>
      <c r="EQ427" s="33">
        <v>2833.9551750000001</v>
      </c>
      <c r="ER427" s="33">
        <v>2516.5521950000002</v>
      </c>
      <c r="ES427" s="33">
        <v>2493.8805539999998</v>
      </c>
      <c r="ET427" s="33">
        <v>3060.671589</v>
      </c>
      <c r="EU427" s="33">
        <v>2833.9551750000001</v>
      </c>
      <c r="EV427" s="33">
        <v>2516.5521950000002</v>
      </c>
      <c r="EW427" s="33">
        <v>2493.8805539999998</v>
      </c>
      <c r="EX427" s="33">
        <v>3060.671589</v>
      </c>
      <c r="EY427" s="33">
        <v>2833.9551750000001</v>
      </c>
      <c r="EZ427" s="33">
        <v>2516.5521950000002</v>
      </c>
      <c r="FA427" s="33">
        <v>2493.8805539999998</v>
      </c>
      <c r="FB427" s="33">
        <v>3060.671589</v>
      </c>
      <c r="FC427" s="33">
        <v>2833.9551750000001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364.8866074</v>
      </c>
      <c r="DE437" s="33">
        <v>361.59934070000003</v>
      </c>
      <c r="DF437" s="33">
        <v>443.78100899999998</v>
      </c>
      <c r="DG437" s="33">
        <v>410.90834169999999</v>
      </c>
      <c r="DH437" s="33">
        <v>2516.5521950000002</v>
      </c>
      <c r="DI437" s="33">
        <v>2493.8805539999998</v>
      </c>
      <c r="DJ437" s="33">
        <v>3060.671589</v>
      </c>
      <c r="DK437" s="33">
        <v>2833.9551750000001</v>
      </c>
      <c r="DL437" s="33">
        <v>2516.5521950000002</v>
      </c>
      <c r="DM437" s="33">
        <v>2493.8805539999998</v>
      </c>
      <c r="DN437" s="33">
        <v>3060.671589</v>
      </c>
      <c r="DO437" s="33">
        <v>2833.9551750000001</v>
      </c>
      <c r="DP437" s="33">
        <v>2516.5521950000002</v>
      </c>
      <c r="DQ437" s="33">
        <v>2493.8805539999998</v>
      </c>
      <c r="DR437" s="33">
        <v>3060.671589</v>
      </c>
      <c r="DS437" s="33">
        <v>2833.9551750000001</v>
      </c>
      <c r="DT437" s="33">
        <v>2516.5521950000002</v>
      </c>
      <c r="DU437" s="33">
        <v>2493.8805539999998</v>
      </c>
      <c r="DV437" s="33">
        <v>3060.671589</v>
      </c>
      <c r="DW437" s="33">
        <v>2833.9551750000001</v>
      </c>
      <c r="DX437" s="33">
        <v>2516.5521950000002</v>
      </c>
      <c r="DY437" s="33">
        <v>2493.8805539999998</v>
      </c>
      <c r="DZ437" s="33">
        <v>3060.671589</v>
      </c>
      <c r="EA437" s="33">
        <v>2833.9551750000001</v>
      </c>
      <c r="EB437" s="33">
        <v>2516.5521950000002</v>
      </c>
      <c r="EC437" s="33">
        <v>2493.8805539999998</v>
      </c>
      <c r="ED437" s="33">
        <v>3060.671589</v>
      </c>
      <c r="EE437" s="33">
        <v>2833.9551750000001</v>
      </c>
      <c r="EF437" s="33">
        <v>2516.5521950000002</v>
      </c>
      <c r="EG437" s="33">
        <v>2493.8805539999998</v>
      </c>
      <c r="EH437" s="33">
        <v>3060.671589</v>
      </c>
      <c r="EI437" s="33">
        <v>2833.9551750000001</v>
      </c>
      <c r="EJ437" s="33">
        <v>2516.5521950000002</v>
      </c>
      <c r="EK437" s="33">
        <v>2493.8805539999998</v>
      </c>
      <c r="EL437" s="33">
        <v>3060.671589</v>
      </c>
      <c r="EM437" s="33">
        <v>2833.9551750000001</v>
      </c>
      <c r="EN437" s="33">
        <v>2516.5521950000002</v>
      </c>
      <c r="EO437" s="33">
        <v>2493.8805539999998</v>
      </c>
      <c r="EP437" s="33">
        <v>3060.671589</v>
      </c>
      <c r="EQ437" s="33">
        <v>2833.9551750000001</v>
      </c>
      <c r="ER437" s="33">
        <v>2516.5521950000002</v>
      </c>
      <c r="ES437" s="33">
        <v>2493.8805539999998</v>
      </c>
      <c r="ET437" s="33">
        <v>3060.671589</v>
      </c>
      <c r="EU437" s="33">
        <v>2833.9551750000001</v>
      </c>
      <c r="EV437" s="33">
        <v>2516.5521950000002</v>
      </c>
      <c r="EW437" s="33">
        <v>2493.8805539999998</v>
      </c>
      <c r="EX437" s="33">
        <v>3060.671589</v>
      </c>
      <c r="EY437" s="33">
        <v>2833.9551750000001</v>
      </c>
      <c r="EZ437" s="33">
        <v>2516.5521950000002</v>
      </c>
      <c r="FA437" s="33">
        <v>2493.8805539999998</v>
      </c>
      <c r="FB437" s="33">
        <v>3060.671589</v>
      </c>
      <c r="FC437" s="33">
        <v>2833.9551750000001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1643.1638290000001</v>
      </c>
      <c r="BY440" s="33">
        <v>2001.6723</v>
      </c>
      <c r="BZ440" s="33">
        <v>2643.9999790000002</v>
      </c>
      <c r="CA440" s="33">
        <v>2165.988683</v>
      </c>
      <c r="CB440" s="33">
        <v>2742.6367770000002</v>
      </c>
      <c r="CC440" s="33">
        <v>3341.030256</v>
      </c>
      <c r="CD440" s="33">
        <v>4413.1519049999997</v>
      </c>
      <c r="CE440" s="33">
        <v>3615.2939329999999</v>
      </c>
      <c r="CF440" s="33">
        <v>4545.3432650000004</v>
      </c>
      <c r="CG440" s="33">
        <v>5537.0545220000004</v>
      </c>
      <c r="CH440" s="33">
        <v>7313.8705259999997</v>
      </c>
      <c r="CI440" s="33">
        <v>5991.5888489999998</v>
      </c>
      <c r="CJ440" s="33">
        <v>6460.4304670000001</v>
      </c>
      <c r="CK440" s="33">
        <v>7869.9789330000003</v>
      </c>
      <c r="CL440" s="33">
        <v>10395.41993</v>
      </c>
      <c r="CM440" s="33">
        <v>8516.0219799999995</v>
      </c>
      <c r="CN440" s="33">
        <v>8742.0569620000006</v>
      </c>
      <c r="CO440" s="33">
        <v>10649.414839999999</v>
      </c>
      <c r="CP440" s="33">
        <v>14066.764380000001</v>
      </c>
      <c r="CQ440" s="33">
        <v>11523.62054</v>
      </c>
      <c r="CR440" s="33">
        <v>10602.412759999999</v>
      </c>
      <c r="CS440" s="33">
        <v>12915.666450000001</v>
      </c>
      <c r="CT440" s="33">
        <v>17060.24598</v>
      </c>
      <c r="CU440" s="33">
        <v>13975.907719999999</v>
      </c>
      <c r="CV440" s="33">
        <v>12893.035159999999</v>
      </c>
      <c r="CW440" s="33">
        <v>15706.061009999999</v>
      </c>
      <c r="CX440" s="33">
        <v>20746.06567</v>
      </c>
      <c r="CY440" s="33">
        <v>16995.364529999999</v>
      </c>
      <c r="CZ440" s="33">
        <v>16737.118350000001</v>
      </c>
      <c r="DA440" s="33">
        <v>20388.85326</v>
      </c>
      <c r="DB440" s="33">
        <v>26931.544969999999</v>
      </c>
      <c r="DC440" s="33">
        <v>22062.56509</v>
      </c>
      <c r="DD440" s="33">
        <v>19336.14675</v>
      </c>
      <c r="DE440" s="33">
        <v>23554.94241</v>
      </c>
      <c r="DF440" s="33">
        <v>31113.61796</v>
      </c>
      <c r="DG440" s="33">
        <v>25488.557079999999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1643.1638290000001</v>
      </c>
      <c r="BY449" s="33">
        <v>2001.6723</v>
      </c>
      <c r="BZ449" s="33">
        <v>2643.9999790000002</v>
      </c>
      <c r="CA449" s="33">
        <v>2165.988683</v>
      </c>
      <c r="CB449" s="33">
        <v>2742.6367770000002</v>
      </c>
      <c r="CC449" s="33">
        <v>3341.030256</v>
      </c>
      <c r="CD449" s="33">
        <v>4413.1519049999997</v>
      </c>
      <c r="CE449" s="33">
        <v>3615.2939329999999</v>
      </c>
      <c r="CF449" s="33">
        <v>4545.3432650000004</v>
      </c>
      <c r="CG449" s="33">
        <v>5537.0545220000004</v>
      </c>
      <c r="CH449" s="33">
        <v>7313.8705259999997</v>
      </c>
      <c r="CI449" s="33">
        <v>5991.5888489999998</v>
      </c>
      <c r="CJ449" s="33">
        <v>6460.4304670000001</v>
      </c>
      <c r="CK449" s="33">
        <v>7869.9789330000003</v>
      </c>
      <c r="CL449" s="33">
        <v>10395.41993</v>
      </c>
      <c r="CM449" s="33">
        <v>8516.0219799999995</v>
      </c>
      <c r="CN449" s="33">
        <v>8742.0569620000006</v>
      </c>
      <c r="CO449" s="33">
        <v>10649.414839999999</v>
      </c>
      <c r="CP449" s="33">
        <v>14066.764380000001</v>
      </c>
      <c r="CQ449" s="33">
        <v>11523.62054</v>
      </c>
      <c r="CR449" s="33">
        <v>10602.412759999999</v>
      </c>
      <c r="CS449" s="33">
        <v>12915.666450000001</v>
      </c>
      <c r="CT449" s="33">
        <v>17060.24598</v>
      </c>
      <c r="CU449" s="33">
        <v>13975.907719999999</v>
      </c>
      <c r="CV449" s="33">
        <v>12893.035159999999</v>
      </c>
      <c r="CW449" s="33">
        <v>15706.061009999999</v>
      </c>
      <c r="CX449" s="33">
        <v>20746.06567</v>
      </c>
      <c r="CY449" s="33">
        <v>16995.364529999999</v>
      </c>
      <c r="CZ449" s="33">
        <v>16737.118350000001</v>
      </c>
      <c r="DA449" s="33">
        <v>20388.85326</v>
      </c>
      <c r="DB449" s="33">
        <v>26931.544969999999</v>
      </c>
      <c r="DC449" s="33">
        <v>22062.56509</v>
      </c>
      <c r="DD449" s="33">
        <v>19336.14675</v>
      </c>
      <c r="DE449" s="33">
        <v>23554.94241</v>
      </c>
      <c r="DF449" s="33">
        <v>31113.61796</v>
      </c>
      <c r="DG449" s="33">
        <v>25488.557079999999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4162.0292870000003</v>
      </c>
      <c r="DM464" s="33">
        <v>5070.1084039999996</v>
      </c>
      <c r="DN464" s="33">
        <v>6697.0834889999996</v>
      </c>
      <c r="DO464" s="33">
        <v>5486.3113329999996</v>
      </c>
      <c r="DP464" s="33">
        <v>5079.6508560000002</v>
      </c>
      <c r="DQ464" s="33">
        <v>6187.9383150000003</v>
      </c>
      <c r="DR464" s="33">
        <v>8173.6200140000001</v>
      </c>
      <c r="DS464" s="33">
        <v>6695.9034009999996</v>
      </c>
      <c r="DT464" s="33">
        <v>5917.8720309999999</v>
      </c>
      <c r="DU464" s="33">
        <v>7209.0441099999998</v>
      </c>
      <c r="DV464" s="33">
        <v>9522.3940860000002</v>
      </c>
      <c r="DW464" s="33">
        <v>7800.8313129999997</v>
      </c>
      <c r="DX464" s="33">
        <v>7559.1801729999997</v>
      </c>
      <c r="DY464" s="33">
        <v>9208.4558479999996</v>
      </c>
      <c r="DZ464" s="33">
        <v>12163.408100000001</v>
      </c>
      <c r="EA464" s="33">
        <v>9964.3738649999996</v>
      </c>
      <c r="EB464" s="33">
        <v>9099.0817439999992</v>
      </c>
      <c r="EC464" s="33">
        <v>11084.335940000001</v>
      </c>
      <c r="ED464" s="33">
        <v>14641.24972</v>
      </c>
      <c r="EE464" s="33">
        <v>11994.244119999999</v>
      </c>
      <c r="EF464" s="33">
        <v>11086.17008</v>
      </c>
      <c r="EG464" s="33">
        <v>13504.97083</v>
      </c>
      <c r="EH464" s="33">
        <v>17838.655500000001</v>
      </c>
      <c r="EI464" s="33">
        <v>14613.58784</v>
      </c>
      <c r="EJ464" s="33">
        <v>13000.02562</v>
      </c>
      <c r="EK464" s="33">
        <v>15836.394840000001</v>
      </c>
      <c r="EL464" s="33">
        <v>20918.223040000001</v>
      </c>
      <c r="EM464" s="33">
        <v>17136.397400000002</v>
      </c>
      <c r="EN464" s="33">
        <v>14727.934789999999</v>
      </c>
      <c r="EO464" s="33">
        <v>17941.302380000001</v>
      </c>
      <c r="EP464" s="33">
        <v>23698.58598</v>
      </c>
      <c r="EQ464" s="33">
        <v>19414.095860000001</v>
      </c>
      <c r="ER464" s="33">
        <v>16607.874640000002</v>
      </c>
      <c r="ES464" s="33">
        <v>20231.410919999998</v>
      </c>
      <c r="ET464" s="33">
        <v>26723.580089999999</v>
      </c>
      <c r="EU464" s="33">
        <v>21892.198380000002</v>
      </c>
      <c r="EV464" s="33">
        <v>18421.684740000001</v>
      </c>
      <c r="EW464" s="33">
        <v>22440.96141</v>
      </c>
      <c r="EX464" s="33">
        <v>29642.16545</v>
      </c>
      <c r="EY464" s="33">
        <v>24283.12989</v>
      </c>
      <c r="EZ464" s="33">
        <v>18823.630420000001</v>
      </c>
      <c r="FA464" s="33">
        <v>22930.604329999998</v>
      </c>
      <c r="FB464" s="33">
        <v>30288.93259</v>
      </c>
      <c r="FC464" s="33">
        <v>24812.967369999998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4162.0292870000003</v>
      </c>
      <c r="DM473" s="33">
        <v>5070.1084039999996</v>
      </c>
      <c r="DN473" s="33">
        <v>6697.0834889999996</v>
      </c>
      <c r="DO473" s="33">
        <v>5486.3113329999996</v>
      </c>
      <c r="DP473" s="33">
        <v>5079.6508560000002</v>
      </c>
      <c r="DQ473" s="33">
        <v>6187.9383150000003</v>
      </c>
      <c r="DR473" s="33">
        <v>8173.6200140000001</v>
      </c>
      <c r="DS473" s="33">
        <v>6695.9034009999996</v>
      </c>
      <c r="DT473" s="33">
        <v>5917.8720309999999</v>
      </c>
      <c r="DU473" s="33">
        <v>7209.0441099999998</v>
      </c>
      <c r="DV473" s="33">
        <v>9522.3940860000002</v>
      </c>
      <c r="DW473" s="33">
        <v>7800.8313129999997</v>
      </c>
      <c r="DX473" s="33">
        <v>7559.1801729999997</v>
      </c>
      <c r="DY473" s="33">
        <v>9208.4558479999996</v>
      </c>
      <c r="DZ473" s="33">
        <v>12163.408100000001</v>
      </c>
      <c r="EA473" s="33">
        <v>9964.3738649999996</v>
      </c>
      <c r="EB473" s="33">
        <v>9099.0817439999992</v>
      </c>
      <c r="EC473" s="33">
        <v>11084.335940000001</v>
      </c>
      <c r="ED473" s="33">
        <v>14641.24972</v>
      </c>
      <c r="EE473" s="33">
        <v>11994.244119999999</v>
      </c>
      <c r="EF473" s="33">
        <v>11086.17008</v>
      </c>
      <c r="EG473" s="33">
        <v>13504.97083</v>
      </c>
      <c r="EH473" s="33">
        <v>17838.655500000001</v>
      </c>
      <c r="EI473" s="33">
        <v>14613.58784</v>
      </c>
      <c r="EJ473" s="33">
        <v>13000.02562</v>
      </c>
      <c r="EK473" s="33">
        <v>15836.394840000001</v>
      </c>
      <c r="EL473" s="33">
        <v>20918.223040000001</v>
      </c>
      <c r="EM473" s="33">
        <v>17136.397400000002</v>
      </c>
      <c r="EN473" s="33">
        <v>14727.934789999999</v>
      </c>
      <c r="EO473" s="33">
        <v>17941.302380000001</v>
      </c>
      <c r="EP473" s="33">
        <v>23698.58598</v>
      </c>
      <c r="EQ473" s="33">
        <v>19414.095860000001</v>
      </c>
      <c r="ER473" s="33">
        <v>16607.874640000002</v>
      </c>
      <c r="ES473" s="33">
        <v>20231.410919999998</v>
      </c>
      <c r="ET473" s="33">
        <v>26723.580089999999</v>
      </c>
      <c r="EU473" s="33">
        <v>21892.198380000002</v>
      </c>
      <c r="EV473" s="33">
        <v>18421.684740000001</v>
      </c>
      <c r="EW473" s="33">
        <v>22440.96141</v>
      </c>
      <c r="EX473" s="33">
        <v>29642.16545</v>
      </c>
      <c r="EY473" s="33">
        <v>24283.12989</v>
      </c>
      <c r="EZ473" s="33">
        <v>18823.630420000001</v>
      </c>
      <c r="FA473" s="33">
        <v>22930.604329999998</v>
      </c>
      <c r="FB473" s="33">
        <v>30288.93259</v>
      </c>
      <c r="FC473" s="33">
        <v>24812.967369999998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959.52513399999998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452.62594790000003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E654" s="33">
        <v>1300.906909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1861.7816150000001</v>
      </c>
      <c r="DM654" s="33">
        <v>1160.945731</v>
      </c>
      <c r="DO654" s="33">
        <v>1861.7816150000001</v>
      </c>
      <c r="DP654" s="33">
        <v>1861.7816150000001</v>
      </c>
      <c r="DQ654" s="33">
        <v>502.15992679999999</v>
      </c>
      <c r="DS654" s="33">
        <v>1861.7816150000001</v>
      </c>
      <c r="DT654" s="33">
        <v>1861.7816150000001</v>
      </c>
      <c r="DU654" s="33">
        <v>502.15992679999999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502.15992679999999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B654" s="33">
        <v>1359.6216890000001</v>
      </c>
      <c r="FC654" s="33">
        <v>1861.7816150000001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959.52513399999998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452.62594790000003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1300.906909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1888.310819</v>
      </c>
      <c r="DM665" s="33">
        <v>1160.945731</v>
      </c>
      <c r="DN665" s="33">
        <v>0</v>
      </c>
      <c r="DO665" s="33">
        <v>1888.310819</v>
      </c>
      <c r="DP665" s="33">
        <v>3032.856464</v>
      </c>
      <c r="DQ665" s="33">
        <v>502.15992679999999</v>
      </c>
      <c r="DR665" s="33">
        <v>0</v>
      </c>
      <c r="DS665" s="33">
        <v>3032.856464</v>
      </c>
      <c r="DT665" s="33">
        <v>3032.856464</v>
      </c>
      <c r="DU665" s="33">
        <v>502.15992679999999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502.15992679999999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502.15992679999999</v>
      </c>
      <c r="FB665" s="33">
        <v>1359.6216890000001</v>
      </c>
      <c r="FC665" s="33">
        <v>3032.856464</v>
      </c>
    </row>
    <row r="666" spans="2:159" x14ac:dyDescent="0.25">
      <c r="B666" s="33" t="s">
        <v>768</v>
      </c>
      <c r="C666" s="33" t="s">
        <v>36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J666" s="33">
        <v>193.1899032</v>
      </c>
      <c r="BK666" s="33">
        <v>2714.5060189999999</v>
      </c>
      <c r="BL666" s="33">
        <v>2714.5060189999999</v>
      </c>
      <c r="BN666" s="33">
        <v>524.8992442</v>
      </c>
      <c r="BO666" s="33">
        <v>2714.5060189999999</v>
      </c>
      <c r="BP666" s="33">
        <v>2714.5060189999999</v>
      </c>
      <c r="BR666" s="33">
        <v>993.19068000000004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2063.8219730000001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2189.6067750000002</v>
      </c>
      <c r="DH666" s="33">
        <v>2714.5060189999999</v>
      </c>
      <c r="DK666" s="33">
        <v>2714.2225079999998</v>
      </c>
      <c r="DL666" s="33">
        <v>2714.5060189999999</v>
      </c>
      <c r="DP666" s="33">
        <v>2714.5060189999999</v>
      </c>
      <c r="DT666" s="33">
        <v>2714.5060189999999</v>
      </c>
      <c r="DW666" s="33">
        <v>331.61504600000001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768</v>
      </c>
      <c r="C667" s="33" t="s">
        <v>37</v>
      </c>
      <c r="AR667" s="33">
        <v>235.92041839999999</v>
      </c>
      <c r="AT667" s="33">
        <v>235.92041839999999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768</v>
      </c>
      <c r="C668" s="33" t="s">
        <v>38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794.56155560000002</v>
      </c>
      <c r="BC668" s="33">
        <v>965.47351960000003</v>
      </c>
      <c r="BD668" s="33">
        <v>1177.034717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794.3570479</v>
      </c>
      <c r="CZ668" s="33">
        <v>1470.4758609999999</v>
      </c>
      <c r="DC668" s="33">
        <v>91.887659009999993</v>
      </c>
      <c r="DD668" s="33">
        <v>1470.4758609999999</v>
      </c>
      <c r="DG668" s="33">
        <v>505.0023415</v>
      </c>
      <c r="DH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768</v>
      </c>
      <c r="C669" s="33" t="s">
        <v>39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P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0</v>
      </c>
      <c r="AT677" s="33">
        <v>235.92041839999999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1444.5270459999999</v>
      </c>
      <c r="BA677" s="33">
        <v>0</v>
      </c>
      <c r="BB677" s="33">
        <v>0</v>
      </c>
      <c r="BC677" s="33">
        <v>1615.4390100000001</v>
      </c>
      <c r="BD677" s="33">
        <v>3934.1769570000001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193.1899032</v>
      </c>
      <c r="BK677" s="33">
        <v>4420.9022990000003</v>
      </c>
      <c r="BL677" s="33">
        <v>4420.9022990000003</v>
      </c>
      <c r="BM677" s="33">
        <v>0</v>
      </c>
      <c r="BN677" s="33">
        <v>760.81966269999998</v>
      </c>
      <c r="BO677" s="33">
        <v>4420.9022990000003</v>
      </c>
      <c r="BP677" s="33">
        <v>4589.5522369999999</v>
      </c>
      <c r="BQ677" s="33">
        <v>0</v>
      </c>
      <c r="BR677" s="33">
        <v>993.19068000000004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235.92041839999999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4420.9022990000003</v>
      </c>
      <c r="CR677" s="33">
        <v>4589.5522369999999</v>
      </c>
      <c r="CS677" s="33">
        <v>0</v>
      </c>
      <c r="CT677" s="33">
        <v>0</v>
      </c>
      <c r="CU677" s="33">
        <v>3938.8681900000001</v>
      </c>
      <c r="CV677" s="33">
        <v>4589.5522369999999</v>
      </c>
      <c r="CW677" s="33">
        <v>0</v>
      </c>
      <c r="CX677" s="33">
        <v>0</v>
      </c>
      <c r="CY677" s="33">
        <v>3744.7834859999998</v>
      </c>
      <c r="CZ677" s="33">
        <v>4589.5522369999999</v>
      </c>
      <c r="DA677" s="33">
        <v>0</v>
      </c>
      <c r="DB677" s="33">
        <v>0</v>
      </c>
      <c r="DC677" s="33">
        <v>3210.964035</v>
      </c>
      <c r="DD677" s="33">
        <v>4589.5522369999999</v>
      </c>
      <c r="DE677" s="33">
        <v>0</v>
      </c>
      <c r="DF677" s="33">
        <v>0</v>
      </c>
      <c r="DG677" s="33">
        <v>2930.5295350000001</v>
      </c>
      <c r="DH677" s="33">
        <v>4589.5522369999999</v>
      </c>
      <c r="DI677" s="33">
        <v>0</v>
      </c>
      <c r="DJ677" s="33">
        <v>0</v>
      </c>
      <c r="DK677" s="33">
        <v>3118.792864</v>
      </c>
      <c r="DL677" s="33">
        <v>4589.5522369999999</v>
      </c>
      <c r="DM677" s="33">
        <v>0</v>
      </c>
      <c r="DN677" s="33">
        <v>0</v>
      </c>
      <c r="DO677" s="33">
        <v>0</v>
      </c>
      <c r="DP677" s="33">
        <v>4589.5522369999999</v>
      </c>
      <c r="DQ677" s="33">
        <v>0</v>
      </c>
      <c r="DR677" s="33">
        <v>0</v>
      </c>
      <c r="DS677" s="33">
        <v>235.92041839999999</v>
      </c>
      <c r="DT677" s="33">
        <v>4589.5522369999999</v>
      </c>
      <c r="DU677" s="33">
        <v>0</v>
      </c>
      <c r="DV677" s="33">
        <v>0</v>
      </c>
      <c r="DW677" s="33">
        <v>500.26498370000002</v>
      </c>
      <c r="DX677" s="33">
        <v>4589.5522369999999</v>
      </c>
      <c r="DY677" s="33">
        <v>0</v>
      </c>
      <c r="DZ677" s="33">
        <v>0</v>
      </c>
      <c r="EA677" s="33">
        <v>0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235.92041839999999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L678" s="33">
        <v>74.123635489999998</v>
      </c>
      <c r="BO678" s="33">
        <v>1864.6240299999999</v>
      </c>
      <c r="BP678" s="33">
        <v>271.62844130000002</v>
      </c>
      <c r="BS678" s="33">
        <v>1864.6240299999999</v>
      </c>
      <c r="BT678" s="33">
        <v>566.76283599999999</v>
      </c>
      <c r="BW678" s="33">
        <v>1864.6240299999999</v>
      </c>
      <c r="BX678" s="33">
        <v>1143.2948409999999</v>
      </c>
      <c r="CA678" s="33">
        <v>1864.6240299999999</v>
      </c>
      <c r="CB678" s="33">
        <v>195.13838469999999</v>
      </c>
      <c r="CE678" s="33">
        <v>1864.6240299999999</v>
      </c>
      <c r="CI678" s="33">
        <v>1116.205921</v>
      </c>
      <c r="CM678" s="33">
        <v>700.98031909999997</v>
      </c>
      <c r="CV678" s="33">
        <v>454.47396830000002</v>
      </c>
      <c r="CZ678" s="33">
        <v>880.32772939999995</v>
      </c>
      <c r="DD678" s="33">
        <v>1345.573842</v>
      </c>
      <c r="DH678" s="33">
        <v>1864.6240299999999</v>
      </c>
      <c r="DL678" s="33">
        <v>177.56104350000001</v>
      </c>
      <c r="DP678" s="33">
        <v>438.60918880000003</v>
      </c>
      <c r="DT678" s="33">
        <v>1143.2883099999999</v>
      </c>
      <c r="DX678" s="33">
        <v>850.66353389999995</v>
      </c>
      <c r="EB678" s="33">
        <v>1129.308996</v>
      </c>
      <c r="EF678" s="33">
        <v>1120.2653640000001</v>
      </c>
      <c r="EJ678" s="33">
        <v>1111.740008</v>
      </c>
      <c r="EN678" s="33">
        <v>1104.04295</v>
      </c>
      <c r="ER678" s="33">
        <v>1095.748799</v>
      </c>
      <c r="EV678" s="33">
        <v>1087.5889810000001</v>
      </c>
      <c r="EZ678" s="33">
        <v>1864.6240299999999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172.2408939</v>
      </c>
      <c r="DH680" s="33">
        <v>211.28615790000001</v>
      </c>
      <c r="DP680" s="33">
        <v>211.28615790000001</v>
      </c>
      <c r="EZ680" s="33">
        <v>211.28615790000001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74.123635489999998</v>
      </c>
      <c r="BM689" s="33">
        <v>0</v>
      </c>
      <c r="BN689" s="33">
        <v>0</v>
      </c>
      <c r="BO689" s="33">
        <v>2075.9101879999998</v>
      </c>
      <c r="BP689" s="33">
        <v>271.62844130000002</v>
      </c>
      <c r="BQ689" s="33">
        <v>0</v>
      </c>
      <c r="BR689" s="33">
        <v>0</v>
      </c>
      <c r="BS689" s="33">
        <v>2075.9101879999998</v>
      </c>
      <c r="BT689" s="33">
        <v>566.76283599999999</v>
      </c>
      <c r="BU689" s="33">
        <v>0</v>
      </c>
      <c r="BV689" s="33">
        <v>0</v>
      </c>
      <c r="BW689" s="33">
        <v>2075.9101879999998</v>
      </c>
      <c r="BX689" s="33">
        <v>1143.2948409999999</v>
      </c>
      <c r="BY689" s="33">
        <v>0</v>
      </c>
      <c r="BZ689" s="33">
        <v>0</v>
      </c>
      <c r="CA689" s="33">
        <v>2075.9101879999998</v>
      </c>
      <c r="CB689" s="33">
        <v>195.13838469999999</v>
      </c>
      <c r="CC689" s="33">
        <v>0</v>
      </c>
      <c r="CD689" s="33">
        <v>0</v>
      </c>
      <c r="CE689" s="33">
        <v>2036.864924</v>
      </c>
      <c r="CF689" s="33">
        <v>0</v>
      </c>
      <c r="CG689" s="33">
        <v>0</v>
      </c>
      <c r="CH689" s="33">
        <v>0</v>
      </c>
      <c r="CI689" s="33">
        <v>1116.205921</v>
      </c>
      <c r="CJ689" s="33">
        <v>0</v>
      </c>
      <c r="CK689" s="33">
        <v>0</v>
      </c>
      <c r="CL689" s="33">
        <v>0</v>
      </c>
      <c r="CM689" s="33">
        <v>700.98031909999997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454.47396830000002</v>
      </c>
      <c r="CW689" s="33">
        <v>0</v>
      </c>
      <c r="CX689" s="33">
        <v>0</v>
      </c>
      <c r="CY689" s="33">
        <v>0</v>
      </c>
      <c r="CZ689" s="33">
        <v>880.32772939999995</v>
      </c>
      <c r="DA689" s="33">
        <v>0</v>
      </c>
      <c r="DB689" s="33">
        <v>0</v>
      </c>
      <c r="DC689" s="33">
        <v>0</v>
      </c>
      <c r="DD689" s="33">
        <v>1345.573842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177.56104350000001</v>
      </c>
      <c r="DM689" s="33">
        <v>0</v>
      </c>
      <c r="DN689" s="33">
        <v>0</v>
      </c>
      <c r="DO689" s="33">
        <v>0</v>
      </c>
      <c r="DP689" s="33">
        <v>649.8953467</v>
      </c>
      <c r="DQ689" s="33">
        <v>0</v>
      </c>
      <c r="DR689" s="33">
        <v>0</v>
      </c>
      <c r="DS689" s="33">
        <v>0</v>
      </c>
      <c r="DT689" s="33">
        <v>1143.2883099999999</v>
      </c>
      <c r="DU689" s="33">
        <v>0</v>
      </c>
      <c r="DV689" s="33">
        <v>0</v>
      </c>
      <c r="DW689" s="33">
        <v>0</v>
      </c>
      <c r="DX689" s="33">
        <v>850.66353389999995</v>
      </c>
      <c r="DY689" s="33">
        <v>0</v>
      </c>
      <c r="DZ689" s="33">
        <v>0</v>
      </c>
      <c r="EA689" s="33">
        <v>0</v>
      </c>
      <c r="EB689" s="33">
        <v>1129.308996</v>
      </c>
      <c r="EC689" s="33">
        <v>0</v>
      </c>
      <c r="ED689" s="33">
        <v>0</v>
      </c>
      <c r="EE689" s="33">
        <v>0</v>
      </c>
      <c r="EF689" s="33">
        <v>1120.2653640000001</v>
      </c>
      <c r="EG689" s="33">
        <v>0</v>
      </c>
      <c r="EH689" s="33">
        <v>0</v>
      </c>
      <c r="EI689" s="33">
        <v>0</v>
      </c>
      <c r="EJ689" s="33">
        <v>1111.740008</v>
      </c>
      <c r="EK689" s="33">
        <v>0</v>
      </c>
      <c r="EL689" s="33">
        <v>0</v>
      </c>
      <c r="EM689" s="33">
        <v>0</v>
      </c>
      <c r="EN689" s="33">
        <v>1104.04295</v>
      </c>
      <c r="EO689" s="33">
        <v>0</v>
      </c>
      <c r="EP689" s="33">
        <v>0</v>
      </c>
      <c r="EQ689" s="33">
        <v>0</v>
      </c>
      <c r="ER689" s="33">
        <v>1095.748799</v>
      </c>
      <c r="ES689" s="33">
        <v>0</v>
      </c>
      <c r="ET689" s="33">
        <v>0</v>
      </c>
      <c r="EU689" s="33">
        <v>0</v>
      </c>
      <c r="EV689" s="33">
        <v>1087.5889810000001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771</v>
      </c>
      <c r="C750" s="33" t="s">
        <v>36</v>
      </c>
    </row>
    <row r="751" spans="2:159" x14ac:dyDescent="0.25">
      <c r="B751" s="33" t="s">
        <v>771</v>
      </c>
      <c r="C751" s="33" t="s">
        <v>37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409.48682200000002</v>
      </c>
      <c r="DC751" s="33">
        <v>1326.460184</v>
      </c>
      <c r="DD751" s="33">
        <v>1515.9544960000001</v>
      </c>
      <c r="DE751" s="33">
        <v>709.51832349999995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Q751" s="33">
        <v>550.55935299999999</v>
      </c>
      <c r="DS751" s="33">
        <v>2084.4374320000002</v>
      </c>
      <c r="DT751" s="33">
        <v>2273.931744</v>
      </c>
      <c r="DU751" s="33">
        <v>1156.007695</v>
      </c>
      <c r="DW751" s="33">
        <v>2273.931744</v>
      </c>
      <c r="DX751" s="33">
        <v>2463.4260559999998</v>
      </c>
      <c r="DY751" s="33">
        <v>977.71911460000001</v>
      </c>
      <c r="EA751" s="33">
        <v>2463.4260559999998</v>
      </c>
      <c r="EB751" s="33">
        <v>2652.9203680000001</v>
      </c>
      <c r="EC751" s="33">
        <v>1368.867356</v>
      </c>
      <c r="EE751" s="33">
        <v>2652.9203680000001</v>
      </c>
      <c r="EF751" s="33">
        <v>2842.4146799999999</v>
      </c>
      <c r="EG751" s="33">
        <v>1472.3988360000001</v>
      </c>
      <c r="EI751" s="33">
        <v>2842.4146799999999</v>
      </c>
      <c r="EJ751" s="33">
        <v>3031.9089920000001</v>
      </c>
      <c r="EK751" s="33">
        <v>1574.8326500000001</v>
      </c>
      <c r="EM751" s="33">
        <v>3031.9089920000001</v>
      </c>
      <c r="EN751" s="33">
        <v>3221.4033039999999</v>
      </c>
      <c r="EO751" s="33">
        <v>1675.6195399999999</v>
      </c>
      <c r="EQ751" s="33">
        <v>3221.4033039999999</v>
      </c>
      <c r="ER751" s="33">
        <v>3410.8976160000002</v>
      </c>
      <c r="ES751" s="33">
        <v>1759.6170529999999</v>
      </c>
      <c r="EU751" s="33">
        <v>3006.9019450000001</v>
      </c>
      <c r="EV751" s="33">
        <v>3410.8976160000002</v>
      </c>
      <c r="EW751" s="33">
        <v>1661.5498170000001</v>
      </c>
      <c r="EY751" s="33">
        <v>3410.8976160000002</v>
      </c>
      <c r="EZ751" s="33">
        <v>3410.8976160000002</v>
      </c>
      <c r="FA751" s="33">
        <v>1564.602249</v>
      </c>
      <c r="FC751" s="33">
        <v>3410.8976160000002</v>
      </c>
    </row>
    <row r="752" spans="2:159" x14ac:dyDescent="0.25">
      <c r="B752" s="33" t="s">
        <v>771</v>
      </c>
      <c r="C752" s="33" t="s">
        <v>38</v>
      </c>
    </row>
    <row r="753" spans="2:159" x14ac:dyDescent="0.25">
      <c r="B753" s="33" t="s">
        <v>771</v>
      </c>
      <c r="C753" s="33" t="s">
        <v>39</v>
      </c>
      <c r="CB753" s="33">
        <v>693.54918190000001</v>
      </c>
      <c r="CD753" s="33">
        <v>117.3890696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86.407416339999997</v>
      </c>
      <c r="EZ753" s="33">
        <v>1190.971751</v>
      </c>
      <c r="FC753" s="33">
        <v>857.12324520000004</v>
      </c>
    </row>
    <row r="754" spans="2:159" x14ac:dyDescent="0.25">
      <c r="B754" s="33" t="s">
        <v>771</v>
      </c>
      <c r="C754" s="33" t="s">
        <v>40</v>
      </c>
    </row>
    <row r="755" spans="2:159" x14ac:dyDescent="0.25">
      <c r="B755" s="33" t="s">
        <v>771</v>
      </c>
      <c r="C755" s="33" t="s">
        <v>41</v>
      </c>
    </row>
    <row r="756" spans="2:159" x14ac:dyDescent="0.25">
      <c r="B756" s="33" t="s">
        <v>771</v>
      </c>
      <c r="C756" s="33" t="s">
        <v>42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J756" s="33">
        <v>14.28963188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X756" s="33">
        <v>4.5902192309999998</v>
      </c>
      <c r="EY756" s="33">
        <v>926.62718570000004</v>
      </c>
      <c r="EZ756" s="33">
        <v>926.62718570000004</v>
      </c>
      <c r="FB756" s="33">
        <v>80.117247300000002</v>
      </c>
      <c r="FC756" s="33">
        <v>926.62718570000004</v>
      </c>
    </row>
    <row r="757" spans="2:159" x14ac:dyDescent="0.25">
      <c r="B757" s="33" t="s">
        <v>771</v>
      </c>
      <c r="C757" s="33" t="s">
        <v>43</v>
      </c>
    </row>
    <row r="758" spans="2:159" x14ac:dyDescent="0.25">
      <c r="B758" s="33" t="s">
        <v>771</v>
      </c>
      <c r="C758" s="33" t="s">
        <v>44</v>
      </c>
    </row>
    <row r="759" spans="2:159" x14ac:dyDescent="0.25">
      <c r="B759" s="33" t="s">
        <v>771</v>
      </c>
      <c r="C759" s="33" t="s">
        <v>45</v>
      </c>
    </row>
    <row r="760" spans="2:159" x14ac:dyDescent="0.25">
      <c r="B760" s="33" t="s">
        <v>771</v>
      </c>
      <c r="C760" s="33" t="s">
        <v>46</v>
      </c>
    </row>
    <row r="761" spans="2:159" x14ac:dyDescent="0.25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484.06056330000001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409.48682200000002</v>
      </c>
      <c r="DB761" s="33">
        <v>0</v>
      </c>
      <c r="DC761" s="33">
        <v>3438.3742910000001</v>
      </c>
      <c r="DD761" s="33">
        <v>3627.8686029999999</v>
      </c>
      <c r="DE761" s="33">
        <v>709.51832349999995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14.28963188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550.55935299999999</v>
      </c>
      <c r="DR761" s="33">
        <v>0</v>
      </c>
      <c r="DS761" s="33">
        <v>4202.0363690000004</v>
      </c>
      <c r="DT761" s="33">
        <v>4391.5306810000002</v>
      </c>
      <c r="DU761" s="33">
        <v>1156.007695</v>
      </c>
      <c r="DV761" s="33">
        <v>0</v>
      </c>
      <c r="DW761" s="33">
        <v>4391.5306810000002</v>
      </c>
      <c r="DX761" s="33">
        <v>4581.024993</v>
      </c>
      <c r="DY761" s="33">
        <v>977.71911460000001</v>
      </c>
      <c r="DZ761" s="33">
        <v>0</v>
      </c>
      <c r="EA761" s="33">
        <v>4581.024993</v>
      </c>
      <c r="EB761" s="33">
        <v>4770.5193049999998</v>
      </c>
      <c r="EC761" s="33">
        <v>1368.867356</v>
      </c>
      <c r="ED761" s="33">
        <v>0</v>
      </c>
      <c r="EE761" s="33">
        <v>4770.5193049999998</v>
      </c>
      <c r="EF761" s="33">
        <v>4960.0136169999996</v>
      </c>
      <c r="EG761" s="33">
        <v>1472.3988360000001</v>
      </c>
      <c r="EH761" s="33">
        <v>0</v>
      </c>
      <c r="EI761" s="33">
        <v>4960.0136169999996</v>
      </c>
      <c r="EJ761" s="33">
        <v>5149.5079290000003</v>
      </c>
      <c r="EK761" s="33">
        <v>1574.8326500000001</v>
      </c>
      <c r="EL761" s="33">
        <v>0</v>
      </c>
      <c r="EM761" s="33">
        <v>5149.5079290000003</v>
      </c>
      <c r="EN761" s="33">
        <v>5339.0022410000001</v>
      </c>
      <c r="EO761" s="33">
        <v>1675.6195399999999</v>
      </c>
      <c r="EP761" s="33">
        <v>0</v>
      </c>
      <c r="EQ761" s="33">
        <v>5339.0022410000001</v>
      </c>
      <c r="ER761" s="33">
        <v>5528.4965529999999</v>
      </c>
      <c r="ES761" s="33">
        <v>1759.6170529999999</v>
      </c>
      <c r="ET761" s="33">
        <v>0</v>
      </c>
      <c r="EU761" s="33">
        <v>5124.5008809999999</v>
      </c>
      <c r="EV761" s="33">
        <v>5528.4965529999999</v>
      </c>
      <c r="EW761" s="33">
        <v>1661.5498170000001</v>
      </c>
      <c r="EX761" s="33">
        <v>4.5902192309999998</v>
      </c>
      <c r="EY761" s="33">
        <v>4423.9322179999999</v>
      </c>
      <c r="EZ761" s="33">
        <v>5528.4965529999999</v>
      </c>
      <c r="FA761" s="33">
        <v>1564.602249</v>
      </c>
      <c r="FB761" s="33">
        <v>80.117247300000002</v>
      </c>
      <c r="FC761" s="33">
        <v>5194.6480469999997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60206.227079999997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65659.032420000003</v>
      </c>
      <c r="AA762" s="33">
        <v>67692.888980000003</v>
      </c>
      <c r="AB762" s="33">
        <v>70679.172990000006</v>
      </c>
      <c r="AC762" s="33">
        <v>66462.653609999994</v>
      </c>
      <c r="AD762" s="33">
        <v>66706.301560000007</v>
      </c>
      <c r="AE762" s="33">
        <v>68778.355769999995</v>
      </c>
      <c r="AF762" s="33">
        <v>75854.301420000003</v>
      </c>
      <c r="AG762" s="33">
        <v>71336.507119999995</v>
      </c>
      <c r="AH762" s="33">
        <v>71606.287840000005</v>
      </c>
      <c r="AI762" s="33">
        <v>73824.949909999996</v>
      </c>
      <c r="AJ762" s="33">
        <v>79651.370320000002</v>
      </c>
      <c r="AK762" s="33">
        <v>74922.013260000007</v>
      </c>
      <c r="AL762" s="33">
        <v>75213.365690000006</v>
      </c>
      <c r="AM762" s="33">
        <v>77536.335649999994</v>
      </c>
      <c r="AN762" s="33">
        <v>83543.605209999994</v>
      </c>
      <c r="AO762" s="33">
        <v>78603.975080000004</v>
      </c>
      <c r="AP762" s="33">
        <v>78918.594450000004</v>
      </c>
      <c r="AQ762" s="33">
        <v>81343.343739999997</v>
      </c>
      <c r="AR762" s="33">
        <v>86965.195609999995</v>
      </c>
      <c r="AS762" s="33">
        <v>81817.178459999996</v>
      </c>
      <c r="AT762" s="33">
        <v>82142.168479999993</v>
      </c>
      <c r="AU762" s="33">
        <v>84670.783530000001</v>
      </c>
      <c r="AV762" s="33">
        <v>90531.516300000003</v>
      </c>
      <c r="AW762" s="33">
        <v>85161.409799999994</v>
      </c>
      <c r="AX762" s="33">
        <v>85496.824359999999</v>
      </c>
      <c r="AY762" s="33">
        <v>88136.407160000002</v>
      </c>
      <c r="AZ762" s="33">
        <v>94135.378330000007</v>
      </c>
      <c r="BA762" s="33">
        <v>88541.208979999996</v>
      </c>
      <c r="BB762" s="33">
        <v>88888.802519999997</v>
      </c>
      <c r="BC762" s="33">
        <v>91640.134619999997</v>
      </c>
      <c r="BD762" s="33">
        <v>97866.638730000006</v>
      </c>
      <c r="BE762" s="33">
        <v>92036.347869999998</v>
      </c>
      <c r="BF762" s="33">
        <v>92394.941309999995</v>
      </c>
      <c r="BG762" s="33">
        <v>95265.381959999999</v>
      </c>
      <c r="BH762" s="33">
        <v>101071.2206</v>
      </c>
      <c r="BI762" s="33">
        <v>95046.341270000004</v>
      </c>
      <c r="BJ762" s="33">
        <v>95413.516359999994</v>
      </c>
      <c r="BK762" s="33">
        <v>98386.892200000002</v>
      </c>
      <c r="BL762" s="33">
        <v>104084.265</v>
      </c>
      <c r="BM762" s="33">
        <v>97865.413279999993</v>
      </c>
      <c r="BN762" s="33">
        <v>98242.425319999995</v>
      </c>
      <c r="BO762" s="33">
        <v>101312.6514</v>
      </c>
      <c r="BP762" s="33">
        <v>107212.556</v>
      </c>
      <c r="BQ762" s="33">
        <v>100791.3397</v>
      </c>
      <c r="BR762" s="33">
        <v>101179.22</v>
      </c>
      <c r="BS762" s="33">
        <v>104349.33440000001</v>
      </c>
      <c r="BT762" s="33">
        <v>110429.5098</v>
      </c>
      <c r="BU762" s="33">
        <v>103802.47070000001</v>
      </c>
      <c r="BV762" s="33">
        <v>104202.8195</v>
      </c>
      <c r="BW762" s="33">
        <v>107473.7607</v>
      </c>
      <c r="BX762" s="33">
        <v>113747.8498</v>
      </c>
      <c r="BY762" s="33">
        <v>106913.52800000001</v>
      </c>
      <c r="BZ762" s="33">
        <v>107328.1942</v>
      </c>
      <c r="CA762" s="33">
        <v>110700.7556</v>
      </c>
      <c r="CB762" s="33">
        <v>117231.2037</v>
      </c>
      <c r="CC762" s="33">
        <v>110175.3008</v>
      </c>
      <c r="CD762" s="33">
        <v>110601.69899999999</v>
      </c>
      <c r="CE762" s="33">
        <v>114084.1762</v>
      </c>
      <c r="CF762" s="33">
        <v>120773.2117</v>
      </c>
      <c r="CG762" s="33">
        <v>113496.07769999999</v>
      </c>
      <c r="CH762" s="33">
        <v>113934.52159999999</v>
      </c>
      <c r="CI762" s="33">
        <v>117526.60830000001</v>
      </c>
      <c r="CJ762" s="33">
        <v>124311.9952</v>
      </c>
      <c r="CK762" s="33">
        <v>116817.65059999999</v>
      </c>
      <c r="CL762" s="33">
        <v>117268.84239999999</v>
      </c>
      <c r="CM762" s="33">
        <v>120968.5812</v>
      </c>
      <c r="CN762" s="33">
        <v>127965.2049</v>
      </c>
      <c r="CO762" s="33">
        <v>120239.0045</v>
      </c>
      <c r="CP762" s="33">
        <v>120702.5922</v>
      </c>
      <c r="CQ762" s="33">
        <v>124514.8609</v>
      </c>
      <c r="CR762" s="33">
        <v>131740.5116</v>
      </c>
      <c r="CS762" s="33">
        <v>123779.82150000001</v>
      </c>
      <c r="CT762" s="33">
        <v>124256.32580000001</v>
      </c>
      <c r="CU762" s="33">
        <v>128184.20759999999</v>
      </c>
      <c r="CV762" s="33">
        <v>135761.7298</v>
      </c>
      <c r="CW762" s="33">
        <v>127557.4826</v>
      </c>
      <c r="CX762" s="33">
        <v>128050.2395</v>
      </c>
      <c r="CY762" s="33">
        <v>132096.7513</v>
      </c>
      <c r="CZ762" s="33">
        <v>139735.0681</v>
      </c>
      <c r="DA762" s="33">
        <v>131282.62150000001</v>
      </c>
      <c r="DB762" s="33">
        <v>131788.49410000001</v>
      </c>
      <c r="DC762" s="33">
        <v>135958.0307</v>
      </c>
      <c r="DD762" s="33">
        <v>143746.76689999999</v>
      </c>
      <c r="DE762" s="33">
        <v>135029.43030000001</v>
      </c>
      <c r="DF762" s="33">
        <v>135549.6894</v>
      </c>
      <c r="DG762" s="33">
        <v>139850.796</v>
      </c>
      <c r="DH762" s="33">
        <v>147605.66469999999</v>
      </c>
      <c r="DI762" s="33">
        <v>138631.038</v>
      </c>
      <c r="DJ762" s="33">
        <v>139165.03409999999</v>
      </c>
      <c r="DK762" s="33">
        <v>143594.1441</v>
      </c>
      <c r="DL762" s="33">
        <v>151431.58549999999</v>
      </c>
      <c r="DM762" s="33">
        <v>142203.21849999999</v>
      </c>
      <c r="DN762" s="33">
        <v>142751.76439999999</v>
      </c>
      <c r="DO762" s="33">
        <v>147307.1588</v>
      </c>
      <c r="DP762" s="33">
        <v>154810.8395</v>
      </c>
      <c r="DQ762" s="33">
        <v>145355.58050000001</v>
      </c>
      <c r="DR762" s="33">
        <v>145917.1721</v>
      </c>
      <c r="DS762" s="33">
        <v>150585.10879999999</v>
      </c>
      <c r="DT762" s="33">
        <v>158200.9737</v>
      </c>
      <c r="DU762" s="33">
        <v>148516.4137</v>
      </c>
      <c r="DV762" s="33">
        <v>149090.02350000001</v>
      </c>
      <c r="DW762" s="33">
        <v>153872.10159999999</v>
      </c>
      <c r="DX762" s="33">
        <v>161604.39249999999</v>
      </c>
      <c r="DY762" s="33">
        <v>151688.07310000001</v>
      </c>
      <c r="DZ762" s="33">
        <v>152274.51699999999</v>
      </c>
      <c r="EA762" s="33">
        <v>157171.64749999999</v>
      </c>
      <c r="EB762" s="33">
        <v>165075.13399999999</v>
      </c>
      <c r="EC762" s="33">
        <v>154919.41750000001</v>
      </c>
      <c r="ED762" s="33">
        <v>155518.1292</v>
      </c>
      <c r="EE762" s="33">
        <v>160534.64439999999</v>
      </c>
      <c r="EF762" s="33">
        <v>168614.60219999999</v>
      </c>
      <c r="EG762" s="33">
        <v>158214.7775</v>
      </c>
      <c r="EH762" s="33">
        <v>158825.51269999999</v>
      </c>
      <c r="EI762" s="33">
        <v>163964.60190000001</v>
      </c>
      <c r="EJ762" s="33">
        <v>172178.04620000001</v>
      </c>
      <c r="EK762" s="33">
        <v>161531.2311</v>
      </c>
      <c r="EL762" s="33">
        <v>162153.38649999999</v>
      </c>
      <c r="EM762" s="33">
        <v>167417.10159999999</v>
      </c>
      <c r="EN762" s="33">
        <v>175710.11790000001</v>
      </c>
      <c r="EO762" s="33">
        <v>164814.68119999999</v>
      </c>
      <c r="EP762" s="33">
        <v>165449.29180000001</v>
      </c>
      <c r="EQ762" s="33">
        <v>170837.3383</v>
      </c>
      <c r="ER762" s="33">
        <v>179590.8651</v>
      </c>
      <c r="ES762" s="33">
        <v>168413.72039999999</v>
      </c>
      <c r="ET762" s="33">
        <v>169062.10490000001</v>
      </c>
      <c r="EU762" s="33">
        <v>174588.0625</v>
      </c>
      <c r="EV762" s="33">
        <v>183320.02069999999</v>
      </c>
      <c r="EW762" s="33">
        <v>171871.61120000001</v>
      </c>
      <c r="EX762" s="33">
        <v>172532.8541</v>
      </c>
      <c r="EY762" s="33">
        <v>178193.38959999999</v>
      </c>
      <c r="EZ762" s="33">
        <v>187005.16190000001</v>
      </c>
      <c r="FA762" s="33">
        <v>175289.58910000001</v>
      </c>
      <c r="FB762" s="33">
        <v>175963.8523</v>
      </c>
      <c r="FC762" s="33">
        <v>181757.7445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42819.352599999998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43558.513550000003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44211.340810000002</v>
      </c>
      <c r="Q4" s="1">
        <f>PLANEL_GerCrit_Trim_Resultado!AD245</f>
        <v>41362.063670000003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48124.269110000001</v>
      </c>
      <c r="U4" s="1">
        <f>PLANEL_GerCrit_Trim_Resultado!AH245</f>
        <v>45073.804539999997</v>
      </c>
      <c r="V4" s="1">
        <f>PLANEL_GerCrit_Trim_Resultado!AI245</f>
        <v>45890.538529999998</v>
      </c>
      <c r="W4" s="1">
        <f>PLANEL_GerCrit_Trim_Resultado!AJ245</f>
        <v>60660.107660000001</v>
      </c>
      <c r="X4" s="1">
        <f>PLANEL_GerCrit_Trim_Resultado!AK245</f>
        <v>51105.12803</v>
      </c>
      <c r="Y4" s="1">
        <f>PLANEL_GerCrit_Trim_Resultado!AL245</f>
        <v>47734.185100000002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54426.948640000002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56616.393170000003</v>
      </c>
      <c r="AG4" s="1">
        <f>PLANEL_GerCrit_Trim_Resultado!AT245</f>
        <v>49275.986859999997</v>
      </c>
      <c r="AH4" s="1">
        <f>PLANEL_GerCrit_Trim_Resultado!AU245</f>
        <v>47886.99912</v>
      </c>
      <c r="AI4" s="1">
        <f>PLANEL_GerCrit_Trim_Resultado!AV245</f>
        <v>60953.512949999997</v>
      </c>
      <c r="AJ4" s="1">
        <f>PLANEL_GerCrit_Trim_Resultado!AW245</f>
        <v>57328.455860000002</v>
      </c>
      <c r="AK4" s="1">
        <f>PLANEL_GerCrit_Trim_Resultado!AX245</f>
        <v>50108.440470000001</v>
      </c>
      <c r="AL4" s="1">
        <f>PLANEL_GerCrit_Trim_Resultado!AY245</f>
        <v>48041.339950000001</v>
      </c>
      <c r="AM4" s="1">
        <f>PLANEL_GerCrit_Trim_Resultado!AZ245</f>
        <v>61059.360090000002</v>
      </c>
      <c r="AN4" s="1">
        <f>PLANEL_GerCrit_Trim_Resultado!BA245</f>
        <v>56501.709849999999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57800.536059999999</v>
      </c>
      <c r="AS4" s="1">
        <f>PLANEL_GerCrit_Trim_Resultado!BF245</f>
        <v>49939.433579999997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58840.059630000003</v>
      </c>
      <c r="AW4" s="1">
        <f>PLANEL_GerCrit_Trim_Resultado!BJ245</f>
        <v>50180.049420000003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60369.552750000003</v>
      </c>
      <c r="BA4" s="1">
        <f>PLANEL_GerCrit_Trim_Resultado!BN245</f>
        <v>50369.279779999997</v>
      </c>
      <c r="BB4" s="1">
        <f>PLANEL_GerCrit_Trim_Resultado!BO245</f>
        <v>48978.764439999999</v>
      </c>
      <c r="BC4" s="1">
        <f>PLANEL_GerCrit_Trim_Resultado!BP245</f>
        <v>63690.347560000002</v>
      </c>
      <c r="BD4" s="1">
        <f>PLANEL_GerCrit_Trim_Resultado!BQ245</f>
        <v>62209.414499999999</v>
      </c>
      <c r="BE4" s="1">
        <f>PLANEL_GerCrit_Trim_Resultado!BR245</f>
        <v>51966.041620000004</v>
      </c>
      <c r="BF4" s="1">
        <f>PLANEL_GerCrit_Trim_Resultado!BS245</f>
        <v>50811.137699999999</v>
      </c>
      <c r="BG4" s="1">
        <f>PLANEL_GerCrit_Trim_Resultado!BT245</f>
        <v>65240.765650000001</v>
      </c>
      <c r="BH4" s="1">
        <f>PLANEL_GerCrit_Trim_Resultado!BU245</f>
        <v>63241.272519999999</v>
      </c>
      <c r="BI4" s="1">
        <f>PLANEL_GerCrit_Trim_Resultado!BV245</f>
        <v>52822.203979999998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63279.099880000002</v>
      </c>
      <c r="BM4" s="1">
        <f>PLANEL_GerCrit_Trim_Resultado!BZ245</f>
        <v>52818.021379999998</v>
      </c>
      <c r="BN4" s="1">
        <f>PLANEL_GerCrit_Trim_Resultado!CA245</f>
        <v>51862.522199999999</v>
      </c>
      <c r="BO4" s="1">
        <f>PLANEL_GerCrit_Trim_Resultado!CB245</f>
        <v>67235.467080000002</v>
      </c>
      <c r="BP4" s="1">
        <f>PLANEL_GerCrit_Trim_Resultado!CC245</f>
        <v>65135.843569999997</v>
      </c>
      <c r="BQ4" s="1">
        <f>PLANEL_GerCrit_Trim_Resultado!CD245</f>
        <v>53437.821889999999</v>
      </c>
      <c r="BR4" s="1">
        <f>PLANEL_GerCrit_Trim_Resultado!CE245</f>
        <v>52725.552620000002</v>
      </c>
      <c r="BS4" s="1">
        <f>PLANEL_GerCrit_Trim_Resultado!CF245</f>
        <v>67235.467080000002</v>
      </c>
      <c r="BT4" s="1">
        <f>PLANEL_GerCrit_Trim_Resultado!CG245</f>
        <v>65129.129789999999</v>
      </c>
      <c r="BU4" s="1">
        <f>PLANEL_GerCrit_Trim_Resultado!CH245</f>
        <v>53433.233189999999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65575.053960000005</v>
      </c>
      <c r="BY4" s="1">
        <f>PLANEL_GerCrit_Trim_Resultado!CL245</f>
        <v>53428.358419999997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65575.053960000005</v>
      </c>
      <c r="CC4" s="1">
        <f>PLANEL_GerCrit_Trim_Resultado!CP245</f>
        <v>53422.550640000001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53417.815190000001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53411.984510000002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53402.19958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52810.376790000002</v>
      </c>
      <c r="CT4" s="1">
        <f>PLANEL_GerCrit_Trim_Resultado!DG245</f>
        <v>52725.552620000002</v>
      </c>
      <c r="CU4" s="1">
        <f>PLANEL_GerCrit_Trim_Resultado!DH245</f>
        <v>67257.33928</v>
      </c>
      <c r="CV4" s="1">
        <f>PLANEL_GerCrit_Trim_Resultado!DI245</f>
        <v>65594.254430000001</v>
      </c>
      <c r="CW4" s="1">
        <f>PLANEL_GerCrit_Trim_Resultado!DJ245</f>
        <v>53404.091829999998</v>
      </c>
      <c r="CX4" s="1">
        <f>PLANEL_GerCrit_Trim_Resultado!DK245</f>
        <v>52740.674120000003</v>
      </c>
      <c r="CY4" s="68">
        <f>PLANEL_GerCrit_Trim_Resultado!DL245</f>
        <v>67257.33928</v>
      </c>
      <c r="CZ4" s="68">
        <f>PLANEL_GerCrit_Trim_Resultado!DM245</f>
        <v>65594.254430000001</v>
      </c>
      <c r="DA4" s="68">
        <f>PLANEL_GerCrit_Trim_Resultado!DN245</f>
        <v>50263.498939999998</v>
      </c>
      <c r="DB4" s="68">
        <f>PLANEL_GerCrit_Trim_Resultado!DO245</f>
        <v>52740.674120000003</v>
      </c>
      <c r="DC4" s="1">
        <f>PLANEL_GerCrit_Trim_Resultado!DP245</f>
        <v>67257.33928</v>
      </c>
      <c r="DD4" s="1">
        <f>PLANEL_GerCrit_Trim_Resultado!DQ245</f>
        <v>65594.254430000001</v>
      </c>
      <c r="DE4" s="1">
        <f>PLANEL_GerCrit_Trim_Resultado!DR245</f>
        <v>51407.718509999999</v>
      </c>
      <c r="DF4" s="1">
        <f>PLANEL_GerCrit_Trim_Resultado!DS245</f>
        <v>52740.674120000003</v>
      </c>
      <c r="DG4" s="1">
        <f>PLANEL_GerCrit_Trim_Resultado!DT245</f>
        <v>67257.33928</v>
      </c>
      <c r="DH4" s="1">
        <f>PLANEL_GerCrit_Trim_Resultado!DU245</f>
        <v>65594.254430000001</v>
      </c>
      <c r="DI4" s="1">
        <f>PLANEL_GerCrit_Trim_Resultado!DV245</f>
        <v>52085.006070000003</v>
      </c>
      <c r="DJ4" s="1">
        <f>PLANEL_GerCrit_Trim_Resultado!DW245</f>
        <v>52740.674120000003</v>
      </c>
      <c r="DK4" s="1">
        <f>PLANEL_GerCrit_Trim_Resultado!DX245</f>
        <v>67257.33928</v>
      </c>
      <c r="DL4" s="1">
        <f>PLANEL_GerCrit_Trim_Resultado!DY245</f>
        <v>65594.254430000001</v>
      </c>
      <c r="DM4" s="1">
        <f>PLANEL_GerCrit_Trim_Resultado!DZ245</f>
        <v>51485.184509999999</v>
      </c>
      <c r="DN4" s="1">
        <f>PLANEL_GerCrit_Trim_Resultado!EA245</f>
        <v>52740.674120000003</v>
      </c>
      <c r="DO4" s="1">
        <f>PLANEL_GerCrit_Trim_Resultado!EB245</f>
        <v>67257.33928</v>
      </c>
      <c r="DP4" s="1">
        <f>PLANEL_GerCrit_Trim_Resultado!EC245</f>
        <v>65594.254430000001</v>
      </c>
      <c r="DQ4" s="1">
        <f>PLANEL_GerCrit_Trim_Resultado!ED245</f>
        <v>51089.495609999998</v>
      </c>
      <c r="DR4" s="1">
        <f>PLANEL_GerCrit_Trim_Resultado!EE245</f>
        <v>52740.674120000003</v>
      </c>
      <c r="DS4" s="1">
        <f>PLANEL_GerCrit_Trim_Resultado!EF245</f>
        <v>67257.33928</v>
      </c>
      <c r="DT4" s="1">
        <f>PLANEL_GerCrit_Trim_Resultado!EG245</f>
        <v>65594.254430000001</v>
      </c>
      <c r="DU4" s="1">
        <f>PLANEL_GerCrit_Trim_Resultado!EH245</f>
        <v>50391.580710000002</v>
      </c>
      <c r="DV4" s="1">
        <f>PLANEL_GerCrit_Trim_Resultado!EI245</f>
        <v>52740.674120000003</v>
      </c>
      <c r="DW4" s="1">
        <f>PLANEL_GerCrit_Trim_Resultado!EJ245</f>
        <v>67257.33928</v>
      </c>
      <c r="DX4" s="1">
        <f>PLANEL_GerCrit_Trim_Resultado!EK245</f>
        <v>65594.254430000001</v>
      </c>
      <c r="DY4" s="1">
        <f>PLANEL_GerCrit_Trim_Resultado!EL245</f>
        <v>49613.87285</v>
      </c>
      <c r="DZ4" s="1">
        <f>PLANEL_GerCrit_Trim_Resultado!EM245</f>
        <v>52740.674120000003</v>
      </c>
      <c r="EA4" s="1">
        <f>PLANEL_GerCrit_Trim_Resultado!EN245</f>
        <v>67257.33928</v>
      </c>
      <c r="EB4" s="1">
        <f>PLANEL_GerCrit_Trim_Resultado!EO245</f>
        <v>65594.254430000001</v>
      </c>
      <c r="EC4" s="1">
        <f>PLANEL_GerCrit_Trim_Resultado!EP245</f>
        <v>48962.754489999999</v>
      </c>
      <c r="ED4" s="1">
        <f>PLANEL_GerCrit_Trim_Resultado!EQ245</f>
        <v>52740.674120000003</v>
      </c>
      <c r="EE4" s="1">
        <f>PLANEL_GerCrit_Trim_Resultado!ER245</f>
        <v>67257.33928</v>
      </c>
      <c r="EF4" s="1">
        <f>PLANEL_GerCrit_Trim_Resultado!ES245</f>
        <v>65594.254430000001</v>
      </c>
      <c r="EG4" s="1">
        <f>PLANEL_GerCrit_Trim_Resultado!ET245</f>
        <v>48255.695489999998</v>
      </c>
      <c r="EH4" s="1">
        <f>PLANEL_GerCrit_Trim_Resultado!EU245</f>
        <v>52740.674120000003</v>
      </c>
      <c r="EI4" s="1">
        <f>PLANEL_GerCrit_Trim_Resultado!EV245</f>
        <v>67257.33928</v>
      </c>
      <c r="EJ4" s="1">
        <f>PLANEL_GerCrit_Trim_Resultado!EW245</f>
        <v>65594.254430000001</v>
      </c>
      <c r="EK4" s="1">
        <f>PLANEL_GerCrit_Trim_Resultado!EX245</f>
        <v>46882.609880000004</v>
      </c>
      <c r="EL4" s="1">
        <f>PLANEL_GerCrit_Trim_Resultado!EY245</f>
        <v>52740.674120000003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3835.0752849999999</v>
      </c>
      <c r="X5" s="1">
        <f>PLANEL_GerCrit_Trim_Resultado!AK257</f>
        <v>3547.7495210000002</v>
      </c>
      <c r="Y5" s="1">
        <f>PLANEL_GerCrit_Trim_Resultado!AL257</f>
        <v>2992.3819739999999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3592.7884669999999</v>
      </c>
      <c r="AC5" s="1">
        <f>PLANEL_GerCrit_Trim_Resultado!AP257</f>
        <v>2992.3819739999999</v>
      </c>
      <c r="AD5" s="1">
        <f>PLANEL_GerCrit_Trim_Resultado!AQ257</f>
        <v>3314.0706719999998</v>
      </c>
      <c r="AE5" s="1">
        <f>PLANEL_GerCrit_Trim_Resultado!AR257</f>
        <v>3837.2548630000001</v>
      </c>
      <c r="AF5" s="1">
        <f>PLANEL_GerCrit_Trim_Resultado!AS257</f>
        <v>3508.970178</v>
      </c>
      <c r="AG5" s="1">
        <f>PLANEL_GerCrit_Trim_Resultado!AT257</f>
        <v>2992.3819739999999</v>
      </c>
      <c r="AH5" s="1">
        <f>PLANEL_GerCrit_Trim_Resultado!AU257</f>
        <v>3314.0706719999998</v>
      </c>
      <c r="AI5" s="1">
        <f>PLANEL_GerCrit_Trim_Resultado!AV257</f>
        <v>4999.137095</v>
      </c>
      <c r="AJ5" s="1">
        <f>PLANEL_GerCrit_Trim_Resultado!AW257</f>
        <v>3594.592247</v>
      </c>
      <c r="AK5" s="1">
        <f>PLANEL_GerCrit_Trim_Resultado!AX257</f>
        <v>3744.6890250000001</v>
      </c>
      <c r="AL5" s="1">
        <f>PLANEL_GerCrit_Trim_Resultado!AY257</f>
        <v>4220.7000280000002</v>
      </c>
      <c r="AM5" s="1">
        <f>PLANEL_GerCrit_Trim_Resultado!AZ257</f>
        <v>6464.026793</v>
      </c>
      <c r="AN5" s="1">
        <f>PLANEL_GerCrit_Trim_Resultado!BA257</f>
        <v>6069.2321480000001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6464.4195589999999</v>
      </c>
      <c r="AR5" s="1">
        <f>PLANEL_GerCrit_Trim_Resultado!BE257</f>
        <v>6072.8685379999997</v>
      </c>
      <c r="AS5" s="1">
        <f>PLANEL_GerCrit_Trim_Resultado!BF257</f>
        <v>4691.086542</v>
      </c>
      <c r="AT5" s="1">
        <f>PLANEL_GerCrit_Trim_Resultado!BG257</f>
        <v>5363.7694110000002</v>
      </c>
      <c r="AU5" s="1">
        <f>PLANEL_GerCrit_Trim_Resultado!BH257</f>
        <v>6464.4195589999999</v>
      </c>
      <c r="AV5" s="1">
        <f>PLANEL_GerCrit_Trim_Resultado!BI257</f>
        <v>6071.0359280000002</v>
      </c>
      <c r="AW5" s="1">
        <f>PLANEL_GerCrit_Trim_Resultado!BJ257</f>
        <v>4636.4392189999999</v>
      </c>
      <c r="AX5" s="1">
        <f>PLANEL_GerCrit_Trim_Resultado!BK257</f>
        <v>5363.7694110000002</v>
      </c>
      <c r="AY5" s="1">
        <f>PLANEL_GerCrit_Trim_Resultado!BL257</f>
        <v>6464.4195589999999</v>
      </c>
      <c r="AZ5" s="1">
        <f>PLANEL_GerCrit_Trim_Resultado!BM257</f>
        <v>6071.0359280000002</v>
      </c>
      <c r="BA5" s="1">
        <f>PLANEL_GerCrit_Trim_Resultado!BN257</f>
        <v>4693.1903609999999</v>
      </c>
      <c r="BB5" s="1">
        <f>PLANEL_GerCrit_Trim_Resultado!BO257</f>
        <v>5363.7694110000002</v>
      </c>
      <c r="BC5" s="1">
        <f>PLANEL_GerCrit_Trim_Resultado!BP257</f>
        <v>6464.4195589999999</v>
      </c>
      <c r="BD5" s="1">
        <f>PLANEL_GerCrit_Trim_Resultado!BQ257</f>
        <v>6073.00713</v>
      </c>
      <c r="BE5" s="1">
        <f>PLANEL_GerCrit_Trim_Resultado!BR257</f>
        <v>4693.1903609999999</v>
      </c>
      <c r="BF5" s="1">
        <f>PLANEL_GerCrit_Trim_Resultado!BS257</f>
        <v>5363.7694110000002</v>
      </c>
      <c r="BG5" s="1">
        <f>PLANEL_GerCrit_Trim_Resultado!BT257</f>
        <v>6464.4195589999999</v>
      </c>
      <c r="BH5" s="1">
        <f>PLANEL_GerCrit_Trim_Resultado!BU257</f>
        <v>6072.6015470000002</v>
      </c>
      <c r="BI5" s="1">
        <f>PLANEL_GerCrit_Trim_Resultado!BV257</f>
        <v>4693.1903609999999</v>
      </c>
      <c r="BJ5" s="1">
        <f>PLANEL_GerCrit_Trim_Resultado!BW257</f>
        <v>5363.7694110000002</v>
      </c>
      <c r="BK5" s="1">
        <f>PLANEL_GerCrit_Trim_Resultado!BX257</f>
        <v>6464.4195589999999</v>
      </c>
      <c r="BL5" s="1">
        <f>PLANEL_GerCrit_Trim_Resultado!BY257</f>
        <v>6073.00713</v>
      </c>
      <c r="BM5" s="1">
        <f>PLANEL_GerCrit_Trim_Resultado!BZ257</f>
        <v>4693.1903609999999</v>
      </c>
      <c r="BN5" s="1">
        <f>PLANEL_GerCrit_Trim_Resultado!CA257</f>
        <v>5363.7694110000002</v>
      </c>
      <c r="BO5" s="1">
        <f>PLANEL_GerCrit_Trim_Resultado!CB257</f>
        <v>6464.4195589999999</v>
      </c>
      <c r="BP5" s="1">
        <f>PLANEL_GerCrit_Trim_Resultado!CC257</f>
        <v>6071.0359280000002</v>
      </c>
      <c r="BQ5" s="1">
        <f>PLANEL_GerCrit_Trim_Resultado!CD257</f>
        <v>4693.1903609999999</v>
      </c>
      <c r="BR5" s="1">
        <f>PLANEL_GerCrit_Trim_Resultado!CE257</f>
        <v>5363.7694110000002</v>
      </c>
      <c r="BS5" s="1">
        <f>PLANEL_GerCrit_Trim_Resultado!CF257</f>
        <v>6464.4195589999999</v>
      </c>
      <c r="BT5" s="1">
        <f>PLANEL_GerCrit_Trim_Resultado!CG257</f>
        <v>6073.00713</v>
      </c>
      <c r="BU5" s="1">
        <f>PLANEL_GerCrit_Trim_Resultado!CH257</f>
        <v>4693.1903609999999</v>
      </c>
      <c r="BV5" s="1">
        <f>PLANEL_GerCrit_Trim_Resultado!CI257</f>
        <v>5363.7694110000002</v>
      </c>
      <c r="BW5" s="1">
        <f>PLANEL_GerCrit_Trim_Resultado!CJ257</f>
        <v>6464.4195589999999</v>
      </c>
      <c r="BX5" s="1">
        <f>PLANEL_GerCrit_Trim_Resultado!CK257</f>
        <v>6073.00713</v>
      </c>
      <c r="BY5" s="1">
        <f>PLANEL_GerCrit_Trim_Resultado!CL257</f>
        <v>4693.1903609999999</v>
      </c>
      <c r="BZ5" s="1">
        <f>PLANEL_GerCrit_Trim_Resultado!CM257</f>
        <v>5363.7694110000002</v>
      </c>
      <c r="CA5" s="1">
        <f>PLANEL_GerCrit_Trim_Resultado!CN257</f>
        <v>6464.4195589999999</v>
      </c>
      <c r="CB5" s="1">
        <f>PLANEL_GerCrit_Trim_Resultado!CO257</f>
        <v>6073.00713</v>
      </c>
      <c r="CC5" s="1">
        <f>PLANEL_GerCrit_Trim_Resultado!CP257</f>
        <v>4693.1903609999999</v>
      </c>
      <c r="CD5" s="1">
        <f>PLANEL_GerCrit_Trim_Resultado!CQ257</f>
        <v>5363.7694110000002</v>
      </c>
      <c r="CE5" s="1">
        <f>PLANEL_GerCrit_Trim_Resultado!CR257</f>
        <v>6464.4195589999999</v>
      </c>
      <c r="CF5" s="1">
        <f>PLANEL_GerCrit_Trim_Resultado!CS257</f>
        <v>6073.00713</v>
      </c>
      <c r="CG5" s="1">
        <f>PLANEL_GerCrit_Trim_Resultado!CT257</f>
        <v>4693.1903609999999</v>
      </c>
      <c r="CH5" s="1">
        <f>PLANEL_GerCrit_Trim_Resultado!CU257</f>
        <v>5363.7694110000002</v>
      </c>
      <c r="CI5" s="1">
        <f>PLANEL_GerCrit_Trim_Resultado!CV257</f>
        <v>6464.4195589999999</v>
      </c>
      <c r="CJ5" s="1">
        <f>PLANEL_GerCrit_Trim_Resultado!CW257</f>
        <v>6073.00713</v>
      </c>
      <c r="CK5" s="1">
        <f>PLANEL_GerCrit_Trim_Resultado!CX257</f>
        <v>4693.1903609999999</v>
      </c>
      <c r="CL5" s="1">
        <f>PLANEL_GerCrit_Trim_Resultado!CY257</f>
        <v>5363.7694110000002</v>
      </c>
      <c r="CM5" s="1">
        <f>PLANEL_GerCrit_Trim_Resultado!CZ257</f>
        <v>6464.4195589999999</v>
      </c>
      <c r="CN5" s="1">
        <f>PLANEL_GerCrit_Trim_Resultado!DA257</f>
        <v>6073.00713</v>
      </c>
      <c r="CO5" s="1">
        <f>PLANEL_GerCrit_Trim_Resultado!DB257</f>
        <v>4693.1903609999999</v>
      </c>
      <c r="CP5" s="1">
        <f>PLANEL_GerCrit_Trim_Resultado!DC257</f>
        <v>5363.7694110000002</v>
      </c>
      <c r="CQ5" s="1">
        <f>PLANEL_GerCrit_Trim_Resultado!DD257</f>
        <v>6464.4195589999999</v>
      </c>
      <c r="CR5" s="1">
        <f>PLANEL_GerCrit_Trim_Resultado!DE257</f>
        <v>6073.00713</v>
      </c>
      <c r="CS5" s="1">
        <f>PLANEL_GerCrit_Trim_Resultado!DF257</f>
        <v>4693.1903609999999</v>
      </c>
      <c r="CT5" s="1">
        <f>PLANEL_GerCrit_Trim_Resultado!DG257</f>
        <v>5363.7694110000002</v>
      </c>
      <c r="CU5" s="1">
        <f>PLANEL_GerCrit_Trim_Resultado!DH257</f>
        <v>6464.4195589999999</v>
      </c>
      <c r="CV5" s="1">
        <f>PLANEL_GerCrit_Trim_Resultado!DI257</f>
        <v>6073.00713</v>
      </c>
      <c r="CW5" s="1">
        <f>PLANEL_GerCrit_Trim_Resultado!DJ257</f>
        <v>4693.1903609999999</v>
      </c>
      <c r="CX5" s="1">
        <f>PLANEL_GerCrit_Trim_Resultado!DK257</f>
        <v>5363.7694110000002</v>
      </c>
      <c r="CY5" s="68">
        <f>PLANEL_GerCrit_Trim_Resultado!DL257</f>
        <v>6464.4195589999999</v>
      </c>
      <c r="CZ5" s="68">
        <f>PLANEL_GerCrit_Trim_Resultado!DM257</f>
        <v>6073.00713</v>
      </c>
      <c r="DA5" s="68">
        <f>PLANEL_GerCrit_Trim_Resultado!DN257</f>
        <v>4636.4392189999999</v>
      </c>
      <c r="DB5" s="68">
        <f>PLANEL_GerCrit_Trim_Resultado!DO257</f>
        <v>5363.7694110000002</v>
      </c>
      <c r="DC5" s="1">
        <f>PLANEL_GerCrit_Trim_Resultado!DP257</f>
        <v>6464.4195589999999</v>
      </c>
      <c r="DD5" s="1">
        <f>PLANEL_GerCrit_Trim_Resultado!DQ257</f>
        <v>6073.00713</v>
      </c>
      <c r="DE5" s="1">
        <f>PLANEL_GerCrit_Trim_Resultado!DR257</f>
        <v>4693.1903609999999</v>
      </c>
      <c r="DF5" s="1">
        <f>PLANEL_GerCrit_Trim_Resultado!DS257</f>
        <v>5363.7694110000002</v>
      </c>
      <c r="DG5" s="1">
        <f>PLANEL_GerCrit_Trim_Resultado!DT257</f>
        <v>6464.4195589999999</v>
      </c>
      <c r="DH5" s="1">
        <f>PLANEL_GerCrit_Trim_Resultado!DU257</f>
        <v>6073.00713</v>
      </c>
      <c r="DI5" s="1">
        <f>PLANEL_GerCrit_Trim_Resultado!DV257</f>
        <v>4693.1903609999999</v>
      </c>
      <c r="DJ5" s="1">
        <f>PLANEL_GerCrit_Trim_Resultado!DW257</f>
        <v>5363.7694110000002</v>
      </c>
      <c r="DK5" s="1">
        <f>PLANEL_GerCrit_Trim_Resultado!DX257</f>
        <v>6464.4195589999999</v>
      </c>
      <c r="DL5" s="1">
        <f>PLANEL_GerCrit_Trim_Resultado!DY257</f>
        <v>6073.00713</v>
      </c>
      <c r="DM5" s="1">
        <f>PLANEL_GerCrit_Trim_Resultado!DZ257</f>
        <v>4693.1903609999999</v>
      </c>
      <c r="DN5" s="1">
        <f>PLANEL_GerCrit_Trim_Resultado!EA257</f>
        <v>5363.7694110000002</v>
      </c>
      <c r="DO5" s="1">
        <f>PLANEL_GerCrit_Trim_Resultado!EB257</f>
        <v>6464.4195589999999</v>
      </c>
      <c r="DP5" s="1">
        <f>PLANEL_GerCrit_Trim_Resultado!EC257</f>
        <v>6073.00713</v>
      </c>
      <c r="DQ5" s="1">
        <f>PLANEL_GerCrit_Trim_Resultado!ED257</f>
        <v>4693.1903609999999</v>
      </c>
      <c r="DR5" s="1">
        <f>PLANEL_GerCrit_Trim_Resultado!EE257</f>
        <v>5363.7694110000002</v>
      </c>
      <c r="DS5" s="1">
        <f>PLANEL_GerCrit_Trim_Resultado!EF257</f>
        <v>6464.4195589999999</v>
      </c>
      <c r="DT5" s="1">
        <f>PLANEL_GerCrit_Trim_Resultado!EG257</f>
        <v>6073.00713</v>
      </c>
      <c r="DU5" s="1">
        <f>PLANEL_GerCrit_Trim_Resultado!EH257</f>
        <v>4636.5121369999997</v>
      </c>
      <c r="DV5" s="1">
        <f>PLANEL_GerCrit_Trim_Resultado!EI257</f>
        <v>5363.7694110000002</v>
      </c>
      <c r="DW5" s="1">
        <f>PLANEL_GerCrit_Trim_Resultado!EJ257</f>
        <v>6464.4195589999999</v>
      </c>
      <c r="DX5" s="1">
        <f>PLANEL_GerCrit_Trim_Resultado!EK257</f>
        <v>6073.00713</v>
      </c>
      <c r="DY5" s="1">
        <f>PLANEL_GerCrit_Trim_Resultado!EL257</f>
        <v>4636.4392189999999</v>
      </c>
      <c r="DZ5" s="1">
        <f>PLANEL_GerCrit_Trim_Resultado!EM257</f>
        <v>5363.7694110000002</v>
      </c>
      <c r="EA5" s="1">
        <f>PLANEL_GerCrit_Trim_Resultado!EN257</f>
        <v>6464.4195589999999</v>
      </c>
      <c r="EB5" s="1">
        <f>PLANEL_GerCrit_Trim_Resultado!EO257</f>
        <v>6073.00713</v>
      </c>
      <c r="EC5" s="1">
        <f>PLANEL_GerCrit_Trim_Resultado!EP257</f>
        <v>4636.4392189999999</v>
      </c>
      <c r="ED5" s="1">
        <f>PLANEL_GerCrit_Trim_Resultado!EQ257</f>
        <v>5363.7694110000002</v>
      </c>
      <c r="EE5" s="1">
        <f>PLANEL_GerCrit_Trim_Resultado!ER257</f>
        <v>6464.4195589999999</v>
      </c>
      <c r="EF5" s="1">
        <f>PLANEL_GerCrit_Trim_Resultado!ES257</f>
        <v>6073.00713</v>
      </c>
      <c r="EG5" s="1">
        <f>PLANEL_GerCrit_Trim_Resultado!ET257</f>
        <v>4636.4392189999999</v>
      </c>
      <c r="EH5" s="1">
        <f>PLANEL_GerCrit_Trim_Resultado!EU257</f>
        <v>5363.7694110000002</v>
      </c>
      <c r="EI5" s="1">
        <f>PLANEL_GerCrit_Trim_Resultado!EV257</f>
        <v>6464.4195589999999</v>
      </c>
      <c r="EJ5" s="1">
        <f>PLANEL_GerCrit_Trim_Resultado!EW257</f>
        <v>6073.00713</v>
      </c>
      <c r="EK5" s="1">
        <f>PLANEL_GerCrit_Trim_Resultado!EX257</f>
        <v>4580.6464020000003</v>
      </c>
      <c r="EL5" s="1">
        <f>PLANEL_GerCrit_Trim_Resultado!EY257</f>
        <v>5363.7694110000002</v>
      </c>
      <c r="EM5" s="1">
        <f>PLANEL_GerCrit_Trim_Resultado!EZ257</f>
        <v>6464.4195589999999</v>
      </c>
      <c r="EN5" s="1">
        <f>PLANEL_GerCrit_Trim_Resultado!FA257</f>
        <v>6073.00713</v>
      </c>
      <c r="EO5" s="1">
        <f>PLANEL_GerCrit_Trim_Resultado!FB257</f>
        <v>4580.6464020000003</v>
      </c>
      <c r="EP5" s="1">
        <f>PLANEL_GerCrit_Trim_Resultado!FC257</f>
        <v>5363.7694110000002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354.8449339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2332.6552069999998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82.258750000000006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1593.295253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6401.517535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5158.3306570000004</v>
      </c>
      <c r="AD8" s="18">
        <f>PLANEL_GerCrit_Trim_Resultado!AQ113+PLANEL_GerCrit_Trim_Resultado!AQ125+PLANEL_GerCrit_Trim_Resultado!AQ137</f>
        <v>8254.8380770000003</v>
      </c>
      <c r="AE8" s="18">
        <f>PLANEL_GerCrit_Trim_Resultado!AR113+PLANEL_GerCrit_Trim_Resultado!AR125+PLANEL_GerCrit_Trim_Resultado!AR137</f>
        <v>7538.3962869999996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6106.3625849999999</v>
      </c>
      <c r="AH8" s="18">
        <f>PLANEL_GerCrit_Trim_Resultado!AU113+PLANEL_GerCrit_Trim_Resultado!AU125+PLANEL_GerCrit_Trim_Resultado!AU137</f>
        <v>9125.3165969999991</v>
      </c>
      <c r="AI8" s="18">
        <f>PLANEL_GerCrit_Trim_Resultado!AV113+PLANEL_GerCrit_Trim_Resultado!AV125+PLANEL_GerCrit_Trim_Resultado!AV137</f>
        <v>7567.2048169999998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5420.3504249999996</v>
      </c>
      <c r="AL8" s="18">
        <f>PLANEL_GerCrit_Trim_Resultado!AY113+PLANEL_GerCrit_Trim_Resultado!AY125+PLANEL_GerCrit_Trim_Resultado!AY137</f>
        <v>8791.1130740000008</v>
      </c>
      <c r="AM8" s="18">
        <f>PLANEL_GerCrit_Trim_Resultado!AZ113+PLANEL_GerCrit_Trim_Resultado!AZ125+PLANEL_GerCrit_Trim_Resultado!AZ137</f>
        <v>7357.9032180000004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8498.7710740000002</v>
      </c>
      <c r="AQ8" s="18">
        <f>PLANEL_GerCrit_Trim_Resultado!BD113+PLANEL_GerCrit_Trim_Resultado!BD125+PLANEL_GerCrit_Trim_Resultado!BD137</f>
        <v>5775.3432979999998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3551.69758</v>
      </c>
      <c r="AT8" s="18">
        <f>PLANEL_GerCrit_Trim_Resultado!BG113+PLANEL_GerCrit_Trim_Resultado!BG125+PLANEL_GerCrit_Trim_Resultado!BG137</f>
        <v>6286.1923839999999</v>
      </c>
      <c r="AU8" s="18">
        <f>PLANEL_GerCrit_Trim_Resultado!BH113+PLANEL_GerCrit_Trim_Resultado!BH125+PLANEL_GerCrit_Trim_Resultado!BH137</f>
        <v>6260.6668330000002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3910.3807149999998</v>
      </c>
      <c r="AX8" s="18">
        <f>PLANEL_GerCrit_Trim_Resultado!BK113+PLANEL_GerCrit_Trim_Resultado!BK125+PLANEL_GerCrit_Trim_Resultado!BK137</f>
        <v>6570.6514909999996</v>
      </c>
      <c r="AY8" s="18">
        <f>PLANEL_GerCrit_Trim_Resultado!BL113+PLANEL_GerCrit_Trim_Resultado!BL125+PLANEL_GerCrit_Trim_Resultado!BL137</f>
        <v>7647.1935810000004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4216.8392059999996</v>
      </c>
      <c r="BB8" s="18">
        <f>PLANEL_GerCrit_Trim_Resultado!BO113+PLANEL_GerCrit_Trim_Resultado!BO125+PLANEL_GerCrit_Trim_Resultado!BO137</f>
        <v>7874.8276530000003</v>
      </c>
      <c r="BC8" s="18">
        <f>PLANEL_GerCrit_Trim_Resultado!BP113+PLANEL_GerCrit_Trim_Resultado!BP125+PLANEL_GerCrit_Trim_Resultado!BP137</f>
        <v>7593.0943209999996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7820.7283939999998</v>
      </c>
      <c r="BG8" s="18">
        <f>PLANEL_GerCrit_Trim_Resultado!BT113+PLANEL_GerCrit_Trim_Resultado!BT125+PLANEL_GerCrit_Trim_Resultado!BT137</f>
        <v>7721.6538380000002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4290.7046339999997</v>
      </c>
      <c r="BJ8" s="18">
        <f>PLANEL_GerCrit_Trim_Resultado!BW113+PLANEL_GerCrit_Trim_Resultado!BW125+PLANEL_GerCrit_Trim_Resultado!BW137</f>
        <v>7949.2879110000003</v>
      </c>
      <c r="BK8" s="18">
        <f>PLANEL_GerCrit_Trim_Resultado!BX113+PLANEL_GerCrit_Trim_Resultado!BX125+PLANEL_GerCrit_Trim_Resultado!BX137</f>
        <v>7721.6538380000002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3532.940243</v>
      </c>
      <c r="BN8" s="18">
        <f>PLANEL_GerCrit_Trim_Resultado!CA113+PLANEL_GerCrit_Trim_Resultado!CA125+PLANEL_GerCrit_Trim_Resultado!CA137</f>
        <v>7949.2879110000003</v>
      </c>
      <c r="BO8" s="18">
        <f>PLANEL_GerCrit_Trim_Resultado!CB113+PLANEL_GerCrit_Trim_Resultado!CB125+PLANEL_GerCrit_Trim_Resultado!CB137</f>
        <v>7300.9102039999998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7300.9102039999998</v>
      </c>
      <c r="BS8" s="18">
        <f>PLANEL_GerCrit_Trim_Resultado!CF113+PLANEL_GerCrit_Trim_Resultado!CF125+PLANEL_GerCrit_Trim_Resultado!CF137</f>
        <v>7898.8041380000004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2625.7741685999999</v>
      </c>
      <c r="BV8" s="18">
        <f>PLANEL_GerCrit_Trim_Resultado!CI113+PLANEL_GerCrit_Trim_Resultado!CI125+PLANEL_GerCrit_Trim_Resultado!CI137</f>
        <v>7987.8270849999999</v>
      </c>
      <c r="BW8" s="18">
        <f>PLANEL_GerCrit_Trim_Resultado!CJ113+PLANEL_GerCrit_Trim_Resultado!CJ125+PLANEL_GerCrit_Trim_Resultado!CJ137</f>
        <v>8674.743966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3025.870723</v>
      </c>
      <c r="BZ8" s="18">
        <f>PLANEL_GerCrit_Trim_Resultado!CM113+PLANEL_GerCrit_Trim_Resultado!CM125+PLANEL_GerCrit_Trim_Resultado!CM137</f>
        <v>8674.743966</v>
      </c>
      <c r="CA8" s="18">
        <f>PLANEL_GerCrit_Trim_Resultado!CN113+PLANEL_GerCrit_Trim_Resultado!CN125+PLANEL_GerCrit_Trim_Resultado!CN137</f>
        <v>8036.6376760000003</v>
      </c>
      <c r="CB8" s="18">
        <f>PLANEL_GerCrit_Trim_Resultado!CO113+PLANEL_GerCrit_Trim_Resultado!CO125+PLANEL_GerCrit_Trim_Resultado!CO137</f>
        <v>1254.9928279999999</v>
      </c>
      <c r="CC8" s="18">
        <f>PLANEL_GerCrit_Trim_Resultado!CP113+PLANEL_GerCrit_Trim_Resultado!CP125+PLANEL_GerCrit_Trim_Resultado!CP137</f>
        <v>2738.2556919999997</v>
      </c>
      <c r="CD8" s="18">
        <f>PLANEL_GerCrit_Trim_Resultado!CQ113+PLANEL_GerCrit_Trim_Resultado!CQ125+PLANEL_GerCrit_Trim_Resultado!CQ137</f>
        <v>8228.6406939999997</v>
      </c>
      <c r="CE8" s="18">
        <f>PLANEL_GerCrit_Trim_Resultado!CR113+PLANEL_GerCrit_Trim_Resultado!CR125+PLANEL_GerCrit_Trim_Resultado!CR137</f>
        <v>8917.6032909999994</v>
      </c>
      <c r="CF8" s="18">
        <f>PLANEL_GerCrit_Trim_Resultado!CS113+PLANEL_GerCrit_Trim_Resultado!CS125+PLANEL_GerCrit_Trim_Resultado!CS137</f>
        <v>1606.3623379999999</v>
      </c>
      <c r="CG8" s="18">
        <f>PLANEL_GerCrit_Trim_Resultado!CT113+PLANEL_GerCrit_Trim_Resultado!CT125+PLANEL_GerCrit_Trim_Resultado!CT137</f>
        <v>2787.7215980000001</v>
      </c>
      <c r="CH8" s="18">
        <f>PLANEL_GerCrit_Trim_Resultado!CU113+PLANEL_GerCrit_Trim_Resultado!CU125+PLANEL_GerCrit_Trim_Resultado!CU137</f>
        <v>9032.3314260000006</v>
      </c>
      <c r="CI8" s="18">
        <f>PLANEL_GerCrit_Trim_Resultado!CV113+PLANEL_GerCrit_Trim_Resultado!CV125+PLANEL_GerCrit_Trim_Resultado!CV137</f>
        <v>9746.3549119999989</v>
      </c>
      <c r="CJ8" s="18">
        <f>PLANEL_GerCrit_Trim_Resultado!CW113+PLANEL_GerCrit_Trim_Resultado!CW125+PLANEL_GerCrit_Trim_Resultado!CW137</f>
        <v>2389.7040197000001</v>
      </c>
      <c r="CK8" s="18">
        <f>PLANEL_GerCrit_Trim_Resultado!CX113+PLANEL_GerCrit_Trim_Resultado!CX125+PLANEL_GerCrit_Trim_Resultado!CX137</f>
        <v>3240.3470259999999</v>
      </c>
      <c r="CL8" s="18">
        <f>PLANEL_GerCrit_Trim_Resultado!CY113+PLANEL_GerCrit_Trim_Resultado!CY125+PLANEL_GerCrit_Trim_Resultado!CY137</f>
        <v>9746.3549119999989</v>
      </c>
      <c r="CM8" s="18">
        <f>PLANEL_GerCrit_Trim_Resultado!CZ113+PLANEL_GerCrit_Trim_Resultado!CZ125+PLANEL_GerCrit_Trim_Resultado!CZ137</f>
        <v>9910.8365809999996</v>
      </c>
      <c r="CN8" s="18">
        <f>PLANEL_GerCrit_Trim_Resultado!DA113+PLANEL_GerCrit_Trim_Resultado!DA125+PLANEL_GerCrit_Trim_Resultado!DA137</f>
        <v>2471.4757460000001</v>
      </c>
      <c r="CO8" s="18">
        <f>PLANEL_GerCrit_Trim_Resultado!DB113+PLANEL_GerCrit_Trim_Resultado!DB125+PLANEL_GerCrit_Trim_Resultado!DB137</f>
        <v>1358.3153327</v>
      </c>
      <c r="CP8" s="18">
        <f>PLANEL_GerCrit_Trim_Resultado!DC113+PLANEL_GerCrit_Trim_Resultado!DC125+PLANEL_GerCrit_Trim_Resultado!DC137</f>
        <v>9910.8365809999996</v>
      </c>
      <c r="CQ8" s="18">
        <f>PLANEL_GerCrit_Trim_Resultado!DD113+PLANEL_GerCrit_Trim_Resultado!DD125+PLANEL_GerCrit_Trim_Resultado!DD137</f>
        <v>10597.753462000001</v>
      </c>
      <c r="CR8" s="18">
        <f>PLANEL_GerCrit_Trim_Resultado!DE113+PLANEL_GerCrit_Trim_Resultado!DE125+PLANEL_GerCrit_Trim_Resultado!DE137</f>
        <v>1329.801606</v>
      </c>
      <c r="CS8" s="18">
        <f>PLANEL_GerCrit_Trim_Resultado!DF113+PLANEL_GerCrit_Trim_Resultado!DF125+PLANEL_GerCrit_Trim_Resultado!DF137</f>
        <v>2715.9645128000002</v>
      </c>
      <c r="CT8" s="18">
        <f>PLANEL_GerCrit_Trim_Resultado!DG113+PLANEL_GerCrit_Trim_Resultado!DG125+PLANEL_GerCrit_Trim_Resultado!DG137</f>
        <v>10360.579013999999</v>
      </c>
      <c r="CU8" s="18">
        <f>PLANEL_GerCrit_Trim_Resultado!DH113+PLANEL_GerCrit_Trim_Resultado!DH125+PLANEL_GerCrit_Trim_Resultado!DH137</f>
        <v>11404.483086</v>
      </c>
      <c r="CV8" s="18">
        <f>PLANEL_GerCrit_Trim_Resultado!DI113+PLANEL_GerCrit_Trim_Resultado!DI125+PLANEL_GerCrit_Trim_Resultado!DI137</f>
        <v>4722.7188719999995</v>
      </c>
      <c r="CW8" s="18">
        <f>PLANEL_GerCrit_Trim_Resultado!DJ113+PLANEL_GerCrit_Trim_Resultado!DJ125+PLANEL_GerCrit_Trim_Resultado!DJ137</f>
        <v>2472.3241858000001</v>
      </c>
      <c r="CX8" s="18">
        <f>PLANEL_GerCrit_Trim_Resultado!DK113+PLANEL_GerCrit_Trim_Resultado!DK125+PLANEL_GerCrit_Trim_Resultado!DK137</f>
        <v>11258.596743</v>
      </c>
      <c r="CY8" s="69">
        <f>PLANEL_GerCrit_Trim_Resultado!DL113+PLANEL_GerCrit_Trim_Resultado!DL125+PLANEL_GerCrit_Trim_Resultado!DL137</f>
        <v>11945.513623999999</v>
      </c>
      <c r="CZ8" s="69">
        <f>PLANEL_GerCrit_Trim_Resultado!DM113+PLANEL_GerCrit_Trim_Resultado!DM125+PLANEL_GerCrit_Trim_Resultado!DM137</f>
        <v>1316.7648059999999</v>
      </c>
      <c r="DA8" s="69">
        <f>PLANEL_GerCrit_Trim_Resultado!DN113+PLANEL_GerCrit_Trim_Resultado!DN125+PLANEL_GerCrit_Trim_Resultado!DN137</f>
        <v>2537.8055658000003</v>
      </c>
      <c r="DB8" s="69">
        <f>PLANEL_GerCrit_Trim_Resultado!DO113+PLANEL_GerCrit_Trim_Resultado!DO125+PLANEL_GerCrit_Trim_Resultado!DO137</f>
        <v>11733.312560999999</v>
      </c>
      <c r="DC8" s="18">
        <f>PLANEL_GerCrit_Trim_Resultado!DP113+PLANEL_GerCrit_Trim_Resultado!DP125+PLANEL_GerCrit_Trim_Resultado!DP137</f>
        <v>11459.516356</v>
      </c>
      <c r="DD8" s="18">
        <f>PLANEL_GerCrit_Trim_Resultado!DQ113+PLANEL_GerCrit_Trim_Resultado!DQ125+PLANEL_GerCrit_Trim_Resultado!DQ137</f>
        <v>2340.5845522999998</v>
      </c>
      <c r="DE8" s="18">
        <f>PLANEL_GerCrit_Trim_Resultado!DR113+PLANEL_GerCrit_Trim_Resultado!DR125+PLANEL_GerCrit_Trim_Resultado!DR137</f>
        <v>1950.1770982999999</v>
      </c>
      <c r="DF8" s="18">
        <f>PLANEL_GerCrit_Trim_Resultado!DS113+PLANEL_GerCrit_Trim_Resultado!DS125+PLANEL_GerCrit_Trim_Resultado!DS137</f>
        <v>11111.631264</v>
      </c>
      <c r="DG8" s="18">
        <f>PLANEL_GerCrit_Trim_Resultado!DT113+PLANEL_GerCrit_Trim_Resultado!DT125+PLANEL_GerCrit_Trim_Resultado!DT137</f>
        <v>12146.433237000001</v>
      </c>
      <c r="DH8" s="18">
        <f>PLANEL_GerCrit_Trim_Resultado!DU113+PLANEL_GerCrit_Trim_Resultado!DU125+PLANEL_GerCrit_Trim_Resultado!DU137</f>
        <v>2700.6856523000001</v>
      </c>
      <c r="DI8" s="18">
        <f>PLANEL_GerCrit_Trim_Resultado!DV113+PLANEL_GerCrit_Trim_Resultado!DV125+PLANEL_GerCrit_Trim_Resultado!DV137</f>
        <v>1950.0765913</v>
      </c>
      <c r="DJ8" s="18">
        <f>PLANEL_GerCrit_Trim_Resultado!DW113+PLANEL_GerCrit_Trim_Resultado!DW125+PLANEL_GerCrit_Trim_Resultado!DW137</f>
        <v>11665.679282000001</v>
      </c>
      <c r="DK8" s="18">
        <f>PLANEL_GerCrit_Trim_Resultado!DX113+PLANEL_GerCrit_Trim_Resultado!DX125+PLANEL_GerCrit_Trim_Resultado!DX137</f>
        <v>12833.350117999998</v>
      </c>
      <c r="DL8" s="18">
        <f>PLANEL_GerCrit_Trim_Resultado!DY113+PLANEL_GerCrit_Trim_Resultado!DY125+PLANEL_GerCrit_Trim_Resultado!DY137</f>
        <v>3382.9631592999999</v>
      </c>
      <c r="DM8" s="18">
        <f>PLANEL_GerCrit_Trim_Resultado!DZ113+PLANEL_GerCrit_Trim_Resultado!DZ125+PLANEL_GerCrit_Trim_Resultado!DZ137</f>
        <v>1950.1592903000001</v>
      </c>
      <c r="DN8" s="18">
        <f>PLANEL_GerCrit_Trim_Resultado!EA113+PLANEL_GerCrit_Trim_Resultado!EA125+PLANEL_GerCrit_Trim_Resultado!EA137</f>
        <v>11942.034619999999</v>
      </c>
      <c r="DO8" s="18">
        <f>PLANEL_GerCrit_Trim_Resultado!EB113+PLANEL_GerCrit_Trim_Resultado!EB125+PLANEL_GerCrit_Trim_Resultado!EB137</f>
        <v>13098.839972</v>
      </c>
      <c r="DP8" s="18">
        <f>PLANEL_GerCrit_Trim_Resultado!EC113+PLANEL_GerCrit_Trim_Resultado!EC125+PLANEL_GerCrit_Trim_Resultado!EC137</f>
        <v>2655.9412003999996</v>
      </c>
      <c r="DQ8" s="18">
        <f>PLANEL_GerCrit_Trim_Resultado!ED113+PLANEL_GerCrit_Trim_Resultado!ED125+PLANEL_GerCrit_Trim_Resultado!ED137</f>
        <v>1950.0769439000001</v>
      </c>
      <c r="DR8" s="18">
        <f>PLANEL_GerCrit_Trim_Resultado!EE113+PLANEL_GerCrit_Trim_Resultado!EE125+PLANEL_GerCrit_Trim_Resultado!EE137</f>
        <v>11896.488805000001</v>
      </c>
      <c r="DS8" s="18">
        <f>PLANEL_GerCrit_Trim_Resultado!EF113+PLANEL_GerCrit_Trim_Resultado!EF125+PLANEL_GerCrit_Trim_Resultado!EF137</f>
        <v>13579.962477000001</v>
      </c>
      <c r="DT8" s="18">
        <f>PLANEL_GerCrit_Trim_Resultado!EG113+PLANEL_GerCrit_Trim_Resultado!EG125+PLANEL_GerCrit_Trim_Resultado!EG137</f>
        <v>2544.477097</v>
      </c>
      <c r="DU8" s="18">
        <f>PLANEL_GerCrit_Trim_Resultado!EH113+PLANEL_GerCrit_Trim_Resultado!EH125+PLANEL_GerCrit_Trim_Resultado!EH137</f>
        <v>1960.0281396</v>
      </c>
      <c r="DV8" s="18">
        <f>PLANEL_GerCrit_Trim_Resultado!EI113+PLANEL_GerCrit_Trim_Resultado!EI125+PLANEL_GerCrit_Trim_Resultado!EI137</f>
        <v>11634.95054</v>
      </c>
      <c r="DW8" s="18">
        <f>PLANEL_GerCrit_Trim_Resultado!EJ113+PLANEL_GerCrit_Trim_Resultado!EJ125+PLANEL_GerCrit_Trim_Resultado!EJ137</f>
        <v>14165.989989000002</v>
      </c>
      <c r="DX8" s="18">
        <f>PLANEL_GerCrit_Trim_Resultado!EK113+PLANEL_GerCrit_Trim_Resultado!EK125+PLANEL_GerCrit_Trim_Resultado!EK137</f>
        <v>2927.1764290000001</v>
      </c>
      <c r="DY8" s="18">
        <f>PLANEL_GerCrit_Trim_Resultado!EL113+PLANEL_GerCrit_Trim_Resultado!EL125+PLANEL_GerCrit_Trim_Resultado!EL137</f>
        <v>1960.033291</v>
      </c>
      <c r="DZ8" s="18">
        <f>PLANEL_GerCrit_Trim_Resultado!EM113+PLANEL_GerCrit_Trim_Resultado!EM125+PLANEL_GerCrit_Trim_Resultado!EM137</f>
        <v>11155.273238400001</v>
      </c>
      <c r="EA8" s="18">
        <f>PLANEL_GerCrit_Trim_Resultado!EN113+PLANEL_GerCrit_Trim_Resultado!EN125+PLANEL_GerCrit_Trim_Resultado!EN137</f>
        <v>14585.971646</v>
      </c>
      <c r="EB8" s="18">
        <f>PLANEL_GerCrit_Trim_Resultado!EO113+PLANEL_GerCrit_Trim_Resultado!EO125+PLANEL_GerCrit_Trim_Resultado!EO137</f>
        <v>2810.6154529999999</v>
      </c>
      <c r="EC8" s="18">
        <f>PLANEL_GerCrit_Trim_Resultado!EP113+PLANEL_GerCrit_Trim_Resultado!EP125+PLANEL_GerCrit_Trim_Resultado!EP137</f>
        <v>1960.133092</v>
      </c>
      <c r="ED8" s="18">
        <f>PLANEL_GerCrit_Trim_Resultado!EQ113+PLANEL_GerCrit_Trim_Resultado!EQ125+PLANEL_GerCrit_Trim_Resultado!EQ137</f>
        <v>11149.9208758</v>
      </c>
      <c r="EE8" s="18">
        <f>PLANEL_GerCrit_Trim_Resultado!ER113+PLANEL_GerCrit_Trim_Resultado!ER125+PLANEL_GerCrit_Trim_Resultado!ER137</f>
        <v>15070.856408</v>
      </c>
      <c r="EF8" s="18">
        <f>PLANEL_GerCrit_Trim_Resultado!ES113+PLANEL_GerCrit_Trim_Resultado!ES125+PLANEL_GerCrit_Trim_Resultado!ES137</f>
        <v>2207.6211050000002</v>
      </c>
      <c r="EG8" s="18">
        <f>PLANEL_GerCrit_Trim_Resultado!ET113+PLANEL_GerCrit_Trim_Resultado!ET125+PLANEL_GerCrit_Trim_Resultado!ET137</f>
        <v>1960.05418725</v>
      </c>
      <c r="EH8" s="18">
        <f>PLANEL_GerCrit_Trim_Resultado!EU113+PLANEL_GerCrit_Trim_Resultado!EU125+PLANEL_GerCrit_Trim_Resultado!EU137</f>
        <v>11311.276399999999</v>
      </c>
      <c r="EI8" s="18">
        <f>PLANEL_GerCrit_Trim_Resultado!EV113+PLANEL_GerCrit_Trim_Resultado!EV125+PLANEL_GerCrit_Trim_Resultado!EV137</f>
        <v>15721.296361000001</v>
      </c>
      <c r="EJ8" s="18">
        <f>PLANEL_GerCrit_Trim_Resultado!EW113+PLANEL_GerCrit_Trim_Resultado!EW125+PLANEL_GerCrit_Trim_Resultado!EW137</f>
        <v>2791.6642970999997</v>
      </c>
      <c r="EK8" s="18">
        <f>PLANEL_GerCrit_Trim_Resultado!EX113+PLANEL_GerCrit_Trim_Resultado!EX125+PLANEL_GerCrit_Trim_Resultado!EX137</f>
        <v>2701.3692424999999</v>
      </c>
      <c r="EL8" s="18">
        <f>PLANEL_GerCrit_Trim_Resultado!EY113+PLANEL_GerCrit_Trim_Resultado!EY125+PLANEL_GerCrit_Trim_Resultado!EY137</f>
        <v>11961.716353</v>
      </c>
      <c r="EM8" s="18">
        <f>PLANEL_GerCrit_Trim_Resultado!EZ113+PLANEL_GerCrit_Trim_Resultado!EZ125+PLANEL_GerCrit_Trim_Resultado!EZ137</f>
        <v>16716.015611999999</v>
      </c>
      <c r="EN8" s="18">
        <f>PLANEL_GerCrit_Trim_Resultado!FA113+PLANEL_GerCrit_Trim_Resultado!FA125+PLANEL_GerCrit_Trim_Resultado!FA137</f>
        <v>4041.284768</v>
      </c>
      <c r="EO8" s="18">
        <f>PLANEL_GerCrit_Trim_Resultado!FB113+PLANEL_GerCrit_Trim_Resultado!FB125+PLANEL_GerCrit_Trim_Resultado!FB137</f>
        <v>2831.865002</v>
      </c>
      <c r="EP8" s="18">
        <f>PLANEL_GerCrit_Trim_Resultado!FC113+PLANEL_GerCrit_Trim_Resultado!FC125+PLANEL_GerCrit_Trim_Resultado!FC137</f>
        <v>12956.435604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1141.59449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279.75670280000003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305.20119929999998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312.73459939999998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2886.32051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1598.7122625000002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1704.5755747000001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1515.75704909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238.4527094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258.81410879999999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487.26169499999997</v>
      </c>
      <c r="AB15" s="22">
        <f>PLANEL_GerCrit_Trim_Resultado!AO17+PLANEL_GerCrit_Trim_Resultado!AO29</f>
        <v>4984.6077740000001</v>
      </c>
      <c r="AC15" s="22">
        <f>PLANEL_GerCrit_Trim_Resultado!AP17+PLANEL_GerCrit_Trim_Resultado!AP29</f>
        <v>6820.937758</v>
      </c>
      <c r="AD15" s="22">
        <f>PLANEL_GerCrit_Trim_Resultado!AQ17+PLANEL_GerCrit_Trim_Resultado!AQ29</f>
        <v>4346.672568</v>
      </c>
      <c r="AE15" s="22">
        <f>PLANEL_GerCrit_Trim_Resultado!AR17+PLANEL_GerCrit_Trim_Resultado!AR29</f>
        <v>512.7622361</v>
      </c>
      <c r="AF15" s="22">
        <f>PLANEL_GerCrit_Trim_Resultado!AS17+PLANEL_GerCrit_Trim_Resultado!AS29</f>
        <v>5245.4741569999996</v>
      </c>
      <c r="AG15" s="22">
        <f>PLANEL_GerCrit_Trim_Resultado!AT17+PLANEL_GerCrit_Trim_Resultado!AT29</f>
        <v>7177.9073410000001</v>
      </c>
      <c r="AH15" s="22">
        <f>PLANEL_GerCrit_Trim_Resultado!AU17+PLANEL_GerCrit_Trim_Resultado!AU29</f>
        <v>4574.1530039999998</v>
      </c>
      <c r="AI15" s="22">
        <f>PLANEL_GerCrit_Trim_Resultado!AV17+PLANEL_GerCrit_Trim_Resultado!AV29</f>
        <v>512.7622361</v>
      </c>
      <c r="AJ15" s="22">
        <f>PLANEL_GerCrit_Trim_Resultado!AW17+PLANEL_GerCrit_Trim_Resultado!AW29</f>
        <v>5245.4741569999996</v>
      </c>
      <c r="AK15" s="22">
        <f>PLANEL_GerCrit_Trim_Resultado!AX17+PLANEL_GerCrit_Trim_Resultado!AX29</f>
        <v>7177.9073410000001</v>
      </c>
      <c r="AL15" s="22">
        <f>PLANEL_GerCrit_Trim_Resultado!AY17+PLANEL_GerCrit_Trim_Resultado!AY29</f>
        <v>4574.1530039999998</v>
      </c>
      <c r="AM15" s="22">
        <f>PLANEL_GerCrit_Trim_Resultado!AZ17+PLANEL_GerCrit_Trim_Resultado!AZ29</f>
        <v>220.71364679999999</v>
      </c>
      <c r="AN15" s="22">
        <f>PLANEL_GerCrit_Trim_Resultado!BA17+PLANEL_GerCrit_Trim_Resultado!BA29</f>
        <v>2257.8646570000001</v>
      </c>
      <c r="AO15" s="22">
        <f>PLANEL_GerCrit_Trim_Resultado!BB17+PLANEL_GerCrit_Trim_Resultado!BB29</f>
        <v>3089.6622139999999</v>
      </c>
      <c r="AP15" s="22">
        <f>PLANEL_GerCrit_Trim_Resultado!BC17+PLANEL_GerCrit_Trim_Resultado!BC29</f>
        <v>1968.9008260000001</v>
      </c>
      <c r="AQ15" s="22">
        <f>PLANEL_GerCrit_Trim_Resultado!BD17+PLANEL_GerCrit_Trim_Resultado!BD29</f>
        <v>220.71364679999999</v>
      </c>
      <c r="AR15" s="22">
        <f>PLANEL_GerCrit_Trim_Resultado!BE17+PLANEL_GerCrit_Trim_Resultado!BE29</f>
        <v>2257.8646570000001</v>
      </c>
      <c r="AS15" s="22">
        <f>PLANEL_GerCrit_Trim_Resultado!BF17+PLANEL_GerCrit_Trim_Resultado!BF29</f>
        <v>3089.6622139999999</v>
      </c>
      <c r="AT15" s="22">
        <f>PLANEL_GerCrit_Trim_Resultado!BG17+PLANEL_GerCrit_Trim_Resultado!BG29</f>
        <v>1968.9008260000001</v>
      </c>
      <c r="AU15" s="22">
        <f>PLANEL_GerCrit_Trim_Resultado!BH17+PLANEL_GerCrit_Trim_Resultado!BH29</f>
        <v>220.71364679999999</v>
      </c>
      <c r="AV15" s="22">
        <f>PLANEL_GerCrit_Trim_Resultado!BI17+PLANEL_GerCrit_Trim_Resultado!BI29</f>
        <v>2257.8646570000001</v>
      </c>
      <c r="AW15" s="22">
        <f>PLANEL_GerCrit_Trim_Resultado!BJ17+PLANEL_GerCrit_Trim_Resultado!BJ29</f>
        <v>3089.6622139999999</v>
      </c>
      <c r="AX15" s="22">
        <f>PLANEL_GerCrit_Trim_Resultado!BK17+PLANEL_GerCrit_Trim_Resultado!BK29</f>
        <v>1968.9008260000001</v>
      </c>
      <c r="AY15" s="22">
        <f>PLANEL_GerCrit_Trim_Resultado!BL17+PLANEL_GerCrit_Trim_Resultado!BL29</f>
        <v>220.71364679999999</v>
      </c>
      <c r="AZ15" s="22">
        <f>PLANEL_GerCrit_Trim_Resultado!BM17+PLANEL_GerCrit_Trim_Resultado!BM29</f>
        <v>2257.8646570000001</v>
      </c>
      <c r="BA15" s="22">
        <f>PLANEL_GerCrit_Trim_Resultado!BN17+PLANEL_GerCrit_Trim_Resultado!BN29</f>
        <v>3089.6622139999999</v>
      </c>
      <c r="BB15" s="22">
        <f>PLANEL_GerCrit_Trim_Resultado!BO17+PLANEL_GerCrit_Trim_Resultado!BO29</f>
        <v>1968.9008260000001</v>
      </c>
      <c r="BC15" s="22">
        <f>PLANEL_GerCrit_Trim_Resultado!BP17+PLANEL_GerCrit_Trim_Resultado!BP29</f>
        <v>220.71364679999999</v>
      </c>
      <c r="BD15" s="22">
        <f>PLANEL_GerCrit_Trim_Resultado!BQ17+PLANEL_GerCrit_Trim_Resultado!BQ29</f>
        <v>2257.8646570000001</v>
      </c>
      <c r="BE15" s="22">
        <f>PLANEL_GerCrit_Trim_Resultado!BR17+PLANEL_GerCrit_Trim_Resultado!BR29</f>
        <v>3089.6622139999999</v>
      </c>
      <c r="BF15" s="22">
        <f>PLANEL_GerCrit_Trim_Resultado!BS17+PLANEL_GerCrit_Trim_Resultado!BS29</f>
        <v>1968.9008260000001</v>
      </c>
      <c r="BG15" s="22">
        <f>PLANEL_GerCrit_Trim_Resultado!BT17+PLANEL_GerCrit_Trim_Resultado!BT29</f>
        <v>220.71364679999999</v>
      </c>
      <c r="BH15" s="22">
        <f>PLANEL_GerCrit_Trim_Resultado!BU17+PLANEL_GerCrit_Trim_Resultado!BU29</f>
        <v>2257.8646570000001</v>
      </c>
      <c r="BI15" s="22">
        <f>PLANEL_GerCrit_Trim_Resultado!BV17+PLANEL_GerCrit_Trim_Resultado!BV29</f>
        <v>3089.6622139999999</v>
      </c>
      <c r="BJ15" s="22">
        <f>PLANEL_GerCrit_Trim_Resultado!BW17+PLANEL_GerCrit_Trim_Resultado!BW29</f>
        <v>1968.9008260000001</v>
      </c>
      <c r="BK15" s="22">
        <f>PLANEL_GerCrit_Trim_Resultado!BX17+PLANEL_GerCrit_Trim_Resultado!BX29</f>
        <v>220.71364679999999</v>
      </c>
      <c r="BL15" s="22">
        <f>PLANEL_GerCrit_Trim_Resultado!BY17+PLANEL_GerCrit_Trim_Resultado!BY29</f>
        <v>2257.8646570000001</v>
      </c>
      <c r="BM15" s="22">
        <f>PLANEL_GerCrit_Trim_Resultado!BZ17+PLANEL_GerCrit_Trim_Resultado!BZ29</f>
        <v>3089.6622139999999</v>
      </c>
      <c r="BN15" s="22">
        <f>PLANEL_GerCrit_Trim_Resultado!CA17+PLANEL_GerCrit_Trim_Resultado!CA29</f>
        <v>1968.9008260000001</v>
      </c>
      <c r="BO15" s="22">
        <f>PLANEL_GerCrit_Trim_Resultado!CB17+PLANEL_GerCrit_Trim_Resultado!CB29</f>
        <v>85.023293710000004</v>
      </c>
      <c r="BP15" s="22">
        <f>PLANEL_GerCrit_Trim_Resultado!CC17+PLANEL_GerCrit_Trim_Resultado!CC29</f>
        <v>869.77444600000001</v>
      </c>
      <c r="BQ15" s="22">
        <f>PLANEL_GerCrit_Trim_Resultado!CD17+PLANEL_GerCrit_Trim_Resultado!CD29</f>
        <v>1190.1994360000001</v>
      </c>
      <c r="BR15" s="22">
        <f>PLANEL_GerCrit_Trim_Resultado!CE17+PLANEL_GerCrit_Trim_Resultado!CE29</f>
        <v>758.45982189999995</v>
      </c>
      <c r="BS15" s="22">
        <f>PLANEL_GerCrit_Trim_Resultado!CF17+PLANEL_GerCrit_Trim_Resultado!CF29</f>
        <v>85.023293710000004</v>
      </c>
      <c r="BT15" s="22">
        <f>PLANEL_GerCrit_Trim_Resultado!CG17+PLANEL_GerCrit_Trim_Resultado!CG29</f>
        <v>869.77444600000001</v>
      </c>
      <c r="BU15" s="22">
        <f>PLANEL_GerCrit_Trim_Resultado!CH17+PLANEL_GerCrit_Trim_Resultado!CH29</f>
        <v>1190.1994360000001</v>
      </c>
      <c r="BV15" s="22">
        <f>PLANEL_GerCrit_Trim_Resultado!CI17+PLANEL_GerCrit_Trim_Resultado!CI29</f>
        <v>758.45982189999995</v>
      </c>
      <c r="BW15" s="22">
        <f>PLANEL_GerCrit_Trim_Resultado!CJ17+PLANEL_GerCrit_Trim_Resultado!CJ29</f>
        <v>85.023293710000004</v>
      </c>
      <c r="BX15" s="22">
        <f>PLANEL_GerCrit_Trim_Resultado!CK17+PLANEL_GerCrit_Trim_Resultado!CK29</f>
        <v>869.77444600000001</v>
      </c>
      <c r="BY15" s="22">
        <f>PLANEL_GerCrit_Trim_Resultado!CL17+PLANEL_GerCrit_Trim_Resultado!CL29</f>
        <v>1190.1994360000001</v>
      </c>
      <c r="BZ15" s="22">
        <f>PLANEL_GerCrit_Trim_Resultado!CM17+PLANEL_GerCrit_Trim_Resultado!CM29</f>
        <v>758.45982189999995</v>
      </c>
      <c r="CA15" s="22">
        <f>PLANEL_GerCrit_Trim_Resultado!CN17+PLANEL_GerCrit_Trim_Resultado!CN29</f>
        <v>85.023293710000004</v>
      </c>
      <c r="CB15" s="22">
        <f>PLANEL_GerCrit_Trim_Resultado!CO17+PLANEL_GerCrit_Trim_Resultado!CO29</f>
        <v>869.77444600000001</v>
      </c>
      <c r="CC15" s="22">
        <f>PLANEL_GerCrit_Trim_Resultado!CP17+PLANEL_GerCrit_Trim_Resultado!CP29</f>
        <v>1190.1994360000001</v>
      </c>
      <c r="CD15" s="22">
        <f>PLANEL_GerCrit_Trim_Resultado!CQ17+PLANEL_GerCrit_Trim_Resultado!CQ29</f>
        <v>758.45982189999995</v>
      </c>
      <c r="CE15" s="22">
        <f>PLANEL_GerCrit_Trim_Resultado!CR17+PLANEL_GerCrit_Trim_Resultado!CR29</f>
        <v>85.023293710000004</v>
      </c>
      <c r="CF15" s="22">
        <f>PLANEL_GerCrit_Trim_Resultado!CS17+PLANEL_GerCrit_Trim_Resultado!CS29</f>
        <v>869.77444600000001</v>
      </c>
      <c r="CG15" s="22">
        <f>PLANEL_GerCrit_Trim_Resultado!CT17+PLANEL_GerCrit_Trim_Resultado!CT29</f>
        <v>1190.1994360000001</v>
      </c>
      <c r="CH15" s="22">
        <f>PLANEL_GerCrit_Trim_Resultado!CU17+PLANEL_GerCrit_Trim_Resultado!CU29</f>
        <v>758.45982189999995</v>
      </c>
      <c r="CI15" s="22">
        <f>PLANEL_GerCrit_Trim_Resultado!CV17+PLANEL_GerCrit_Trim_Resultado!CV29</f>
        <v>39.909996739999997</v>
      </c>
      <c r="CJ15" s="22">
        <f>PLANEL_GerCrit_Trim_Resultado!CW17+PLANEL_GerCrit_Trim_Resultado!CW29</f>
        <v>408.27276610000001</v>
      </c>
      <c r="CK15" s="22">
        <f>PLANEL_GerCrit_Trim_Resultado!CX17+PLANEL_GerCrit_Trim_Resultado!CX29</f>
        <v>558.68049250000001</v>
      </c>
      <c r="CL15" s="22">
        <f>PLANEL_GerCrit_Trim_Resultado!CY17+PLANEL_GerCrit_Trim_Resultado!CY29</f>
        <v>356.02159949999998</v>
      </c>
      <c r="CM15" s="22">
        <f>PLANEL_GerCrit_Trim_Resultado!CZ17+PLANEL_GerCrit_Trim_Resultado!CZ29</f>
        <v>39.909996739999997</v>
      </c>
      <c r="CN15" s="22">
        <f>PLANEL_GerCrit_Trim_Resultado!DA17+PLANEL_GerCrit_Trim_Resultado!DA29</f>
        <v>408.27276610000001</v>
      </c>
      <c r="CO15" s="22">
        <f>PLANEL_GerCrit_Trim_Resultado!DB17+PLANEL_GerCrit_Trim_Resultado!DB29</f>
        <v>558.68049250000001</v>
      </c>
      <c r="CP15" s="22">
        <f>PLANEL_GerCrit_Trim_Resultado!DC17+PLANEL_GerCrit_Trim_Resultado!DC29</f>
        <v>356.02159949999998</v>
      </c>
      <c r="CQ15" s="22">
        <f>PLANEL_GerCrit_Trim_Resultado!DD17+PLANEL_GerCrit_Trim_Resultado!DD29</f>
        <v>39.909996739999997</v>
      </c>
      <c r="CR15" s="22">
        <f>PLANEL_GerCrit_Trim_Resultado!DE17+PLANEL_GerCrit_Trim_Resultado!DE29</f>
        <v>408.27276610000001</v>
      </c>
      <c r="CS15" s="22">
        <f>PLANEL_GerCrit_Trim_Resultado!DF17+PLANEL_GerCrit_Trim_Resultado!DF29</f>
        <v>558.68049250000001</v>
      </c>
      <c r="CT15" s="22">
        <f>PLANEL_GerCrit_Trim_Resultado!DG17+PLANEL_GerCrit_Trim_Resultado!DG29</f>
        <v>356.02159949999998</v>
      </c>
      <c r="CU15" s="22">
        <f>PLANEL_GerCrit_Trim_Resultado!DH17+PLANEL_GerCrit_Trim_Resultado!DH29</f>
        <v>39.909996739999997</v>
      </c>
      <c r="CV15" s="22">
        <f>PLANEL_GerCrit_Trim_Resultado!DI17+PLANEL_GerCrit_Trim_Resultado!DI29</f>
        <v>408.27276610000001</v>
      </c>
      <c r="CW15" s="22">
        <f>PLANEL_GerCrit_Trim_Resultado!DJ17+PLANEL_GerCrit_Trim_Resultado!DJ29</f>
        <v>558.68049250000001</v>
      </c>
      <c r="CX15" s="22">
        <f>PLANEL_GerCrit_Trim_Resultado!DK17+PLANEL_GerCrit_Trim_Resultado!DK29</f>
        <v>356.02159949999998</v>
      </c>
      <c r="CY15" s="71">
        <f>PLANEL_GerCrit_Trim_Resultado!DL17+PLANEL_GerCrit_Trim_Resultado!DL29</f>
        <v>39.909996739999997</v>
      </c>
      <c r="CZ15" s="71">
        <f>PLANEL_GerCrit_Trim_Resultado!DM17+PLANEL_GerCrit_Trim_Resultado!DM29</f>
        <v>408.27276610000001</v>
      </c>
      <c r="DA15" s="71">
        <f>PLANEL_GerCrit_Trim_Resultado!DN17+PLANEL_GerCrit_Trim_Resultado!DN29</f>
        <v>558.68049250000001</v>
      </c>
      <c r="DB15" s="71">
        <f>PLANEL_GerCrit_Trim_Resultado!DO17+PLANEL_GerCrit_Trim_Resultado!DO29</f>
        <v>356.02159949999998</v>
      </c>
      <c r="DC15" s="22">
        <f>PLANEL_GerCrit_Trim_Resultado!DP17+PLANEL_GerCrit_Trim_Resultado!DP29</f>
        <v>39.909996739999997</v>
      </c>
      <c r="DD15" s="22">
        <f>PLANEL_GerCrit_Trim_Resultado!DQ17+PLANEL_GerCrit_Trim_Resultado!DQ29</f>
        <v>408.27276610000001</v>
      </c>
      <c r="DE15" s="22">
        <f>PLANEL_GerCrit_Trim_Resultado!DR17+PLANEL_GerCrit_Trim_Resultado!DR29</f>
        <v>558.68049250000001</v>
      </c>
      <c r="DF15" s="22">
        <f>PLANEL_GerCrit_Trim_Resultado!DS17+PLANEL_GerCrit_Trim_Resultado!DS29</f>
        <v>356.02159949999998</v>
      </c>
      <c r="DG15" s="22">
        <f>PLANEL_GerCrit_Trim_Resultado!DT17+PLANEL_GerCrit_Trim_Resultado!DT29</f>
        <v>39.909996739999997</v>
      </c>
      <c r="DH15" s="22">
        <f>PLANEL_GerCrit_Trim_Resultado!DU17+PLANEL_GerCrit_Trim_Resultado!DU29</f>
        <v>408.27276610000001</v>
      </c>
      <c r="DI15" s="22">
        <f>PLANEL_GerCrit_Trim_Resultado!DV17+PLANEL_GerCrit_Trim_Resultado!DV29</f>
        <v>558.68049250000001</v>
      </c>
      <c r="DJ15" s="22">
        <f>PLANEL_GerCrit_Trim_Resultado!DW17+PLANEL_GerCrit_Trim_Resultado!DW29</f>
        <v>356.02159949999998</v>
      </c>
      <c r="DK15" s="22">
        <f>PLANEL_GerCrit_Trim_Resultado!DX17+PLANEL_GerCrit_Trim_Resultado!DX29</f>
        <v>39.909996739999997</v>
      </c>
      <c r="DL15" s="22">
        <f>PLANEL_GerCrit_Trim_Resultado!DY17+PLANEL_GerCrit_Trim_Resultado!DY29</f>
        <v>408.27276610000001</v>
      </c>
      <c r="DM15" s="22">
        <f>PLANEL_GerCrit_Trim_Resultado!DZ17+PLANEL_GerCrit_Trim_Resultado!DZ29</f>
        <v>558.68049250000001</v>
      </c>
      <c r="DN15" s="22">
        <f>PLANEL_GerCrit_Trim_Resultado!EA17+PLANEL_GerCrit_Trim_Resultado!EA29</f>
        <v>356.02159949999998</v>
      </c>
      <c r="DO15" s="22">
        <f>PLANEL_GerCrit_Trim_Resultado!EB17+PLANEL_GerCrit_Trim_Resultado!EB29</f>
        <v>39.909996739999997</v>
      </c>
      <c r="DP15" s="22">
        <f>PLANEL_GerCrit_Trim_Resultado!EC17+PLANEL_GerCrit_Trim_Resultado!EC29</f>
        <v>408.27276610000001</v>
      </c>
      <c r="DQ15" s="22">
        <f>PLANEL_GerCrit_Trim_Resultado!ED17+PLANEL_GerCrit_Trim_Resultado!ED29</f>
        <v>558.68049250000001</v>
      </c>
      <c r="DR15" s="22">
        <f>PLANEL_GerCrit_Trim_Resultado!EE17+PLANEL_GerCrit_Trim_Resultado!EE29</f>
        <v>356.02159949999998</v>
      </c>
      <c r="DS15" s="22">
        <f>PLANEL_GerCrit_Trim_Resultado!EF17+PLANEL_GerCrit_Trim_Resultado!EF29</f>
        <v>39.909996739999997</v>
      </c>
      <c r="DT15" s="22">
        <f>PLANEL_GerCrit_Trim_Resultado!EG17+PLANEL_GerCrit_Trim_Resultado!EG29</f>
        <v>408.27276610000001</v>
      </c>
      <c r="DU15" s="22">
        <f>PLANEL_GerCrit_Trim_Resultado!EH17+PLANEL_GerCrit_Trim_Resultado!EH29</f>
        <v>558.68049250000001</v>
      </c>
      <c r="DV15" s="22">
        <f>PLANEL_GerCrit_Trim_Resultado!EI17+PLANEL_GerCrit_Trim_Resultado!EI29</f>
        <v>356.02159949999998</v>
      </c>
      <c r="DW15" s="22">
        <f>PLANEL_GerCrit_Trim_Resultado!EJ17+PLANEL_GerCrit_Trim_Resultado!EJ29</f>
        <v>39.909996739999997</v>
      </c>
      <c r="DX15" s="22">
        <f>PLANEL_GerCrit_Trim_Resultado!EK17+PLANEL_GerCrit_Trim_Resultado!EK29</f>
        <v>408.27276610000001</v>
      </c>
      <c r="DY15" s="22">
        <f>PLANEL_GerCrit_Trim_Resultado!EL17+PLANEL_GerCrit_Trim_Resultado!EL29</f>
        <v>558.68049250000001</v>
      </c>
      <c r="DZ15" s="22">
        <f>PLANEL_GerCrit_Trim_Resultado!EM17+PLANEL_GerCrit_Trim_Resultado!EM29</f>
        <v>356.02159949999998</v>
      </c>
      <c r="EA15" s="22">
        <f>PLANEL_GerCrit_Trim_Resultado!EN17+PLANEL_GerCrit_Trim_Resultado!EN29</f>
        <v>39.909996739999997</v>
      </c>
      <c r="EB15" s="22">
        <f>PLANEL_GerCrit_Trim_Resultado!EO17+PLANEL_GerCrit_Trim_Resultado!EO29</f>
        <v>408.27276610000001</v>
      </c>
      <c r="EC15" s="22">
        <f>PLANEL_GerCrit_Trim_Resultado!EP17+PLANEL_GerCrit_Trim_Resultado!EP29</f>
        <v>558.68049250000001</v>
      </c>
      <c r="ED15" s="22">
        <f>PLANEL_GerCrit_Trim_Resultado!EQ17+PLANEL_GerCrit_Trim_Resultado!EQ29</f>
        <v>356.02159949999998</v>
      </c>
      <c r="EE15" s="22">
        <f>PLANEL_GerCrit_Trim_Resultado!ER17+PLANEL_GerCrit_Trim_Resultado!ER29</f>
        <v>39.909996739999997</v>
      </c>
      <c r="EF15" s="22">
        <f>PLANEL_GerCrit_Trim_Resultado!ES17+PLANEL_GerCrit_Trim_Resultado!ES29</f>
        <v>408.27276610000001</v>
      </c>
      <c r="EG15" s="22">
        <f>PLANEL_GerCrit_Trim_Resultado!ET17+PLANEL_GerCrit_Trim_Resultado!ET29</f>
        <v>558.68049250000001</v>
      </c>
      <c r="EH15" s="22">
        <f>PLANEL_GerCrit_Trim_Resultado!EU17+PLANEL_GerCrit_Trim_Resultado!EU29</f>
        <v>356.02159949999998</v>
      </c>
      <c r="EI15" s="22">
        <f>PLANEL_GerCrit_Trim_Resultado!EV17+PLANEL_GerCrit_Trim_Resultado!EV29</f>
        <v>39.909996739999997</v>
      </c>
      <c r="EJ15" s="22">
        <f>PLANEL_GerCrit_Trim_Resultado!EW17+PLANEL_GerCrit_Trim_Resultado!EW29</f>
        <v>408.27276610000001</v>
      </c>
      <c r="EK15" s="22">
        <f>PLANEL_GerCrit_Trim_Resultado!EX17+PLANEL_GerCrit_Trim_Resultado!EX29</f>
        <v>558.68049250000001</v>
      </c>
      <c r="EL15" s="22">
        <f>PLANEL_GerCrit_Trim_Resultado!EY17+PLANEL_GerCrit_Trim_Resultado!EY29</f>
        <v>356.02159949999998</v>
      </c>
      <c r="EM15" s="22">
        <f>PLANEL_GerCrit_Trim_Resultado!EZ17+PLANEL_GerCrit_Trim_Resultado!EZ29</f>
        <v>39.909996739999997</v>
      </c>
      <c r="EN15" s="22">
        <f>PLANEL_GerCrit_Trim_Resultado!FA17+PLANEL_GerCrit_Trim_Resultado!FA29</f>
        <v>408.27276610000001</v>
      </c>
      <c r="EO15" s="22">
        <f>PLANEL_GerCrit_Trim_Resultado!FB17+PLANEL_GerCrit_Trim_Resultado!FB29</f>
        <v>558.68049250000001</v>
      </c>
      <c r="EP15" s="22">
        <f>PLANEL_GerCrit_Trim_Resultado!FC17+PLANEL_GerCrit_Trim_Resultado!FC29</f>
        <v>356.02159949999998</v>
      </c>
    </row>
    <row r="16" spans="2:258" x14ac:dyDescent="0.25">
      <c r="B16" s="21" t="s">
        <v>52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505.77269489999998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6827.1363004000004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8124.8823202000003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10705.676747199999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8891.7319625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8977.3452558999998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10744.227775200001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14165.558430200001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11726.098313499999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10657.780750900001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12791.3037422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16869.531909199999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13941.217829500001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13728.334637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16532.191906200002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21811.023512100001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17989.104258200001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14348.568988999999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17287.750121199999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22809.036972100002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18806.685898200001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15396.379403800001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18577.3290022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24517.876180699997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20198.951230399998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16353.751112800001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19743.773033900001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26058.652826199999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21461.048140300001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18568.290858799999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22441.609916900001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29621.887120200001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24379.9360013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20120.532386800001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24332.848693899999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32119.162700200002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26425.3453243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21110.1878492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25541.779169099995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33716.411472300002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27731.686728600002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22762.215421000001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27578.214202099996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36416.076711900001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29929.343375800003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24040.626333300002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29153.811987100002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38498.914056699999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31623.880118000001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25818.477313200005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31341.232049099999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41393.005701800001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33981.351974699995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27154.5620757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33016.711563599994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43623.139201099999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35779.975177500004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29254.200848200002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35578.632254600001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47007.041059299998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38549.313312600003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31887.753656300003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38812.512637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51277.490640399999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42030.480478099998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34820.5015767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42302.345824699994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55853.049255399994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45826.047634800001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37171.275218300005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44706.454747900003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58822.874332600004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48517.694662299997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40894.761816099999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49245.3715371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64814.888903200001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53423.739077300001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41771.655521000001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50313.733698999997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66225.701493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54579.318656000003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42609.876695999999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51334.839494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67574.475565000001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55684.246568000002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44251.184838000001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53334.251231999995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70215.489579000001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57847.789120000001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45791.086408999996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55210.131324000002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72693.331199000007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59877.659375000003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47778.174744999997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57630.766213999996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75890.736979000008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62497.003095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49692.030285000001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59962.190223999998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78970.304518999998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65019.812655000002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51419.939455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62067.097763999998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81750.667459000004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67297.511115000001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53299.879305000002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64357.206303999992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84775.661569000004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69775.613635000002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55113.689404999997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66566.756794000001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87694.246929000001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72166.545144999996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55515.635085000002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67056.399713999999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88341.014068999997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72696.382624999998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8808.6379719000015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8613.4951916999999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8463.3931276000003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8751.0608718000003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8808.6379719000015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8613.4951916999999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8463.3931276000003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8751.0608718000003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8545.9315146000008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8411.206553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8242.8250657999997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8489.4567437999995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8279.0940150000006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8207.0127630000006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8021.8203909999993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8223.7317390000007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9549.3525740000005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9485.2848219999996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9264.8483230000002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9485.2848219999996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10725.651012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10653.691333999999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10406.101255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10653.691333999999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11907.759898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11827.869309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11552.991522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11827.869309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13086.084097999999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12998.287991000001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12696.209862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12998.287991000001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14283.294427000001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14187.466092999999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13857.751654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14187.466092999999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15497.907370000001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15393.930052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15036.177584000001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15393.930052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16714.624818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16602.484397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16216.64532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16602.484397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17917.008442999999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17796.801085999999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17383.206280999999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17796.801085999999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19251.730799000001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19122.568629000001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18678.163199000002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19122.568629000001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20524.796219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20387.092898999999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19913.300128999999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20387.092898999999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21766.543668999999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21620.509319000001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21118.052138999999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21620.509319000001</v>
      </c>
    </row>
    <row r="22" spans="2:146" x14ac:dyDescent="0.25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64437.853280984004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64484.439785084003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65659.032427800004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66462.653615400006</v>
      </c>
      <c r="Q25" s="28">
        <f t="shared" si="0"/>
        <v>66706.301560300009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71336.507116400011</v>
      </c>
      <c r="U25" s="28">
        <f t="shared" si="0"/>
        <v>71606.287835100011</v>
      </c>
      <c r="V25" s="28">
        <f t="shared" si="0"/>
        <v>73824.949909799994</v>
      </c>
      <c r="W25" s="28">
        <f t="shared" si="0"/>
        <v>79651.370321199996</v>
      </c>
      <c r="X25" s="28">
        <f t="shared" si="0"/>
        <v>74922.013257099999</v>
      </c>
      <c r="Y25" s="28">
        <f t="shared" si="0"/>
        <v>75213.365692800013</v>
      </c>
      <c r="Z25" s="28">
        <f t="shared" si="0"/>
        <v>77536.335648500011</v>
      </c>
      <c r="AA25" s="28">
        <f t="shared" si="0"/>
        <v>83543.605215299991</v>
      </c>
      <c r="AB25" s="28">
        <f t="shared" si="0"/>
        <v>78603.975072100002</v>
      </c>
      <c r="AC25" s="28">
        <f t="shared" si="0"/>
        <v>78918.594445799987</v>
      </c>
      <c r="AD25" s="28">
        <f t="shared" si="0"/>
        <v>81343.343742000012</v>
      </c>
      <c r="AE25" s="28">
        <f t="shared" si="0"/>
        <v>86204.375949999972</v>
      </c>
      <c r="AF25" s="28">
        <f t="shared" si="0"/>
        <v>81817.178462100012</v>
      </c>
      <c r="AG25" s="28">
        <f t="shared" si="0"/>
        <v>81906.248056799988</v>
      </c>
      <c r="AH25" s="28">
        <f t="shared" si="0"/>
        <v>83909.963869199986</v>
      </c>
      <c r="AI25" s="28">
        <f t="shared" si="0"/>
        <v>89688.266617499976</v>
      </c>
      <c r="AJ25" s="28">
        <f t="shared" si="0"/>
        <v>85161.409794100007</v>
      </c>
      <c r="AK25" s="28">
        <f t="shared" si="0"/>
        <v>85496.824361200008</v>
      </c>
      <c r="AL25" s="28">
        <f t="shared" si="0"/>
        <v>87079.028895589974</v>
      </c>
      <c r="AM25" s="28">
        <f t="shared" si="0"/>
        <v>92409.425262199977</v>
      </c>
      <c r="AN25" s="28">
        <f t="shared" si="0"/>
        <v>85662.266566100006</v>
      </c>
      <c r="AO25" s="28">
        <f t="shared" si="0"/>
        <v>84949.257448699995</v>
      </c>
      <c r="AP25" s="28">
        <f t="shared" si="0"/>
        <v>86934.350599500001</v>
      </c>
      <c r="AQ25" s="28">
        <f t="shared" si="0"/>
        <v>93651.035744299981</v>
      </c>
      <c r="AR25" s="28">
        <f t="shared" si="0"/>
        <v>89157.405467100005</v>
      </c>
      <c r="AS25" s="28">
        <f t="shared" si="0"/>
        <v>88455.396227699996</v>
      </c>
      <c r="AT25" s="28">
        <f t="shared" si="0"/>
        <v>87331.562340599994</v>
      </c>
      <c r="AU25" s="28">
        <f t="shared" si="0"/>
        <v>96368.892241299982</v>
      </c>
      <c r="AV25" s="28">
        <f t="shared" si="0"/>
        <v>92167.39885909998</v>
      </c>
      <c r="AW25" s="28">
        <f t="shared" si="0"/>
        <v>91280.781379700013</v>
      </c>
      <c r="AX25" s="28">
        <f t="shared" si="0"/>
        <v>89379.587296999991</v>
      </c>
      <c r="AY25" s="28">
        <f t="shared" si="0"/>
        <v>99307.813054099999</v>
      </c>
      <c r="AZ25" s="28">
        <f t="shared" si="0"/>
        <v>94986.470860099987</v>
      </c>
      <c r="BA25" s="28">
        <f t="shared" si="0"/>
        <v>93542.0605813</v>
      </c>
      <c r="BB25" s="28">
        <f t="shared" si="0"/>
        <v>92305.346491199991</v>
      </c>
      <c r="BC25" s="28">
        <f t="shared" si="0"/>
        <v>102069.94930309999</v>
      </c>
      <c r="BD25" s="28">
        <f t="shared" si="0"/>
        <v>97912.397257799981</v>
      </c>
      <c r="BE25" s="28">
        <f t="shared" si="0"/>
        <v>96246.484239800018</v>
      </c>
      <c r="BF25" s="28">
        <f t="shared" si="0"/>
        <v>95173.379603299996</v>
      </c>
      <c r="BG25" s="28">
        <f t="shared" si="0"/>
        <v>104991.7687154</v>
      </c>
      <c r="BH25" s="28">
        <f t="shared" si="0"/>
        <v>100923.52828569998</v>
      </c>
      <c r="BI25" s="28">
        <f t="shared" si="0"/>
        <v>100263.27446849999</v>
      </c>
      <c r="BJ25" s="28">
        <f t="shared" si="0"/>
        <v>98297.805867499992</v>
      </c>
      <c r="BK25" s="28">
        <f t="shared" si="0"/>
        <v>107733.5767374</v>
      </c>
      <c r="BL25" s="28">
        <f t="shared" si="0"/>
        <v>104034.5855557</v>
      </c>
      <c r="BM25" s="28">
        <f t="shared" si="0"/>
        <v>103152.7287485</v>
      </c>
      <c r="BN25" s="28">
        <f t="shared" si="0"/>
        <v>101524.8007405</v>
      </c>
      <c r="BO25" s="28">
        <f t="shared" si="0"/>
        <v>109414.75074170998</v>
      </c>
      <c r="BP25" s="28">
        <f t="shared" ref="BP25:EA25" si="1">SUM(BP4:BP24)</f>
        <v>105853.9554429</v>
      </c>
      <c r="BQ25" s="28">
        <f t="shared" si="1"/>
        <v>102844.6873618</v>
      </c>
      <c r="BR25" s="28">
        <f t="shared" si="1"/>
        <v>101080.12724170001</v>
      </c>
      <c r="BS25" s="28">
        <f t="shared" si="1"/>
        <v>112962.40284751001</v>
      </c>
      <c r="BT25" s="28">
        <f t="shared" si="1"/>
        <v>109174.73235990001</v>
      </c>
      <c r="BU25" s="28">
        <f t="shared" si="1"/>
        <v>106661.57053140001</v>
      </c>
      <c r="BV25" s="28">
        <f t="shared" si="1"/>
        <v>105253.7240479</v>
      </c>
      <c r="BW25" s="28">
        <f t="shared" si="1"/>
        <v>116311.69201380998</v>
      </c>
      <c r="BX25" s="28">
        <f t="shared" si="1"/>
        <v>112496.3053139</v>
      </c>
      <c r="BY25" s="28">
        <f t="shared" si="1"/>
        <v>110395.9879336</v>
      </c>
      <c r="BZ25" s="28">
        <f t="shared" si="1"/>
        <v>108921.4282001</v>
      </c>
      <c r="CA25" s="28">
        <f t="shared" si="1"/>
        <v>118781.50971671</v>
      </c>
      <c r="CB25" s="28">
        <f t="shared" si="1"/>
        <v>115917.6591249</v>
      </c>
      <c r="CC25" s="28">
        <f t="shared" si="1"/>
        <v>114287.10286069999</v>
      </c>
      <c r="CD25" s="28">
        <f t="shared" si="1"/>
        <v>112153.9461778</v>
      </c>
      <c r="CE25" s="28">
        <f t="shared" si="1"/>
        <v>122367.32214031</v>
      </c>
      <c r="CF25" s="28">
        <f t="shared" si="1"/>
        <v>119458.4761233</v>
      </c>
      <c r="CG25" s="28">
        <f t="shared" si="1"/>
        <v>117890.3705087</v>
      </c>
      <c r="CH25" s="28">
        <f t="shared" si="1"/>
        <v>116115.83266220002</v>
      </c>
      <c r="CI25" s="28">
        <f t="shared" si="1"/>
        <v>125700.97542783999</v>
      </c>
      <c r="CJ25" s="28">
        <f t="shared" si="1"/>
        <v>122790.15038209999</v>
      </c>
      <c r="CK25" s="28">
        <f t="shared" si="1"/>
        <v>121526.6216364</v>
      </c>
      <c r="CL25" s="28">
        <f t="shared" si="1"/>
        <v>119644.0577869</v>
      </c>
      <c r="CM25" s="28">
        <f t="shared" si="1"/>
        <v>128499.00990493999</v>
      </c>
      <c r="CN25" s="28">
        <f t="shared" si="1"/>
        <v>126105.80249079998</v>
      </c>
      <c r="CO25" s="28">
        <f t="shared" si="1"/>
        <v>123905.2545942</v>
      </c>
      <c r="CP25" s="28">
        <f t="shared" si="1"/>
        <v>123289.70662139999</v>
      </c>
      <c r="CQ25" s="28">
        <f t="shared" si="1"/>
        <v>131855.96824903999</v>
      </c>
      <c r="CR25" s="28">
        <f t="shared" si="1"/>
        <v>128251.67289979997</v>
      </c>
      <c r="CS25" s="28">
        <f t="shared" si="1"/>
        <v>129026.0715375</v>
      </c>
      <c r="CT25" s="28">
        <f t="shared" si="1"/>
        <v>127273.4120831</v>
      </c>
      <c r="CU25" s="28">
        <f t="shared" si="1"/>
        <v>134768.50621504002</v>
      </c>
      <c r="CV25" s="28">
        <f t="shared" si="1"/>
        <v>133863.70576899999</v>
      </c>
      <c r="CW25" s="28">
        <f t="shared" si="1"/>
        <v>132124.96665290001</v>
      </c>
      <c r="CX25" s="28">
        <f t="shared" si="1"/>
        <v>130612.47333479999</v>
      </c>
      <c r="CY25" s="76">
        <f t="shared" si="1"/>
        <v>140303.28190983998</v>
      </c>
      <c r="CZ25" s="76">
        <f t="shared" si="1"/>
        <v>136274.94055119998</v>
      </c>
      <c r="DA25" s="76">
        <f t="shared" si="1"/>
        <v>136228.1465035</v>
      </c>
      <c r="DB25" s="76">
        <f t="shared" si="1"/>
        <v>137254.78665079997</v>
      </c>
      <c r="DC25" s="28">
        <f t="shared" si="1"/>
        <v>141870.47678473996</v>
      </c>
      <c r="DD25" s="28">
        <f t="shared" si="1"/>
        <v>139535.5289714</v>
      </c>
      <c r="DE25" s="28">
        <f t="shared" si="1"/>
        <v>139393.55426979999</v>
      </c>
      <c r="DF25" s="28">
        <f t="shared" si="1"/>
        <v>138957.09144449999</v>
      </c>
      <c r="DG25" s="28">
        <f t="shared" si="1"/>
        <v>144577.72372673999</v>
      </c>
      <c r="DH25" s="28">
        <f t="shared" si="1"/>
        <v>142090.91384139998</v>
      </c>
      <c r="DI25" s="28">
        <f t="shared" si="1"/>
        <v>142566.4056618</v>
      </c>
      <c r="DJ25" s="28">
        <f t="shared" si="1"/>
        <v>141790.24534950001</v>
      </c>
      <c r="DK25" s="28">
        <f t="shared" si="1"/>
        <v>148084.27294973997</v>
      </c>
      <c r="DL25" s="28">
        <f t="shared" si="1"/>
        <v>145943.02176839998</v>
      </c>
      <c r="DM25" s="28">
        <f t="shared" si="1"/>
        <v>145750.89915479999</v>
      </c>
      <c r="DN25" s="28">
        <f t="shared" si="1"/>
        <v>145400.56192149999</v>
      </c>
      <c r="DO25" s="28">
        <f t="shared" si="1"/>
        <v>151086.87470374</v>
      </c>
      <c r="DP25" s="28">
        <f t="shared" si="1"/>
        <v>148281.05800349999</v>
      </c>
      <c r="DQ25" s="28">
        <f t="shared" si="1"/>
        <v>148994.51132039999</v>
      </c>
      <c r="DR25" s="28">
        <f t="shared" si="1"/>
        <v>148574.06446349999</v>
      </c>
      <c r="DS25" s="28">
        <f t="shared" si="1"/>
        <v>154445.89225254001</v>
      </c>
      <c r="DT25" s="28">
        <f t="shared" si="1"/>
        <v>151472.88651389998</v>
      </c>
      <c r="DU25" s="28">
        <f t="shared" si="1"/>
        <v>152301.89486689999</v>
      </c>
      <c r="DV25" s="28">
        <f t="shared" si="1"/>
        <v>151814.5276423</v>
      </c>
      <c r="DW25" s="28">
        <f t="shared" si="1"/>
        <v>157814.53959184</v>
      </c>
      <c r="DX25" s="28">
        <f t="shared" si="1"/>
        <v>155047.61104019999</v>
      </c>
      <c r="DY25" s="28">
        <f t="shared" si="1"/>
        <v>155436.2013556</v>
      </c>
      <c r="DZ25" s="28">
        <f t="shared" si="1"/>
        <v>154718.26108500001</v>
      </c>
      <c r="EA25" s="28">
        <f t="shared" si="1"/>
        <v>161164.81404384002</v>
      </c>
      <c r="EB25" s="28">
        <f t="shared" ref="EB25:EP25" si="2">SUM(EB4:EB24)</f>
        <v>158230.2742932</v>
      </c>
      <c r="EC25" s="28">
        <f t="shared" si="2"/>
        <v>158732.10669759999</v>
      </c>
      <c r="ED25" s="28">
        <f t="shared" si="2"/>
        <v>158184.92387140001</v>
      </c>
      <c r="EE25" s="28">
        <f t="shared" si="2"/>
        <v>164864.36101184002</v>
      </c>
      <c r="EF25" s="28">
        <f t="shared" si="2"/>
        <v>161243.1560282</v>
      </c>
      <c r="EG25" s="28">
        <f t="shared" si="2"/>
        <v>162344.91982085002</v>
      </c>
      <c r="EH25" s="28">
        <f t="shared" si="2"/>
        <v>162150.14945859998</v>
      </c>
      <c r="EI25" s="28">
        <f t="shared" si="2"/>
        <v>168601.67648483999</v>
      </c>
      <c r="EJ25" s="28">
        <f t="shared" si="2"/>
        <v>165301.2739803</v>
      </c>
      <c r="EK25" s="28">
        <f t="shared" si="2"/>
        <v>165811.07873910002</v>
      </c>
      <c r="EL25" s="28">
        <f t="shared" si="2"/>
        <v>166456.04519160002</v>
      </c>
      <c r="EM25" s="28">
        <f t="shared" si="2"/>
        <v>171298.49648584001</v>
      </c>
      <c r="EN25" s="28">
        <f t="shared" si="2"/>
        <v>168314.03950119999</v>
      </c>
      <c r="EO25" s="28">
        <f t="shared" si="2"/>
        <v>167806.92822860001</v>
      </c>
      <c r="EP25" s="28">
        <f t="shared" si="2"/>
        <v>169249.6842326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0.50730311287408025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0.4771676677532703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0.48540468408326015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0.44111931836666302</v>
      </c>
      <c r="Q30" s="47">
        <f>IF(PLANEL_Pot_Trim!Q4&lt;&gt;0,Q4/PLANEL_Pot_Trim!Q4,0)</f>
        <v>0.41269061281719849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0.45711203563370334</v>
      </c>
      <c r="U30" s="47">
        <f>IF(PLANEL_Pot_Trim!U4&lt;&gt;0,U4/PLANEL_Pot_Trim!U4,0)</f>
        <v>0.42813696557011582</v>
      </c>
      <c r="V30" s="47">
        <f>IF(PLANEL_Pot_Trim!V4&lt;&gt;0,V4/PLANEL_Pot_Trim!V4,0)</f>
        <v>0.43589477558249812</v>
      </c>
      <c r="W30" s="47">
        <f>IF(PLANEL_Pot_Trim!W4&lt;&gt;0,W4/PLANEL_Pot_Trim!W4,0)</f>
        <v>0.55591359237571636</v>
      </c>
      <c r="X30" s="47">
        <f>IF(PLANEL_Pot_Trim!X4&lt;&gt;0,X4/PLANEL_Pot_Trim!X4,0)</f>
        <v>0.46834792102936101</v>
      </c>
      <c r="Y30" s="47">
        <f>IF(PLANEL_Pot_Trim!Y4&lt;&gt;0,Y4/PLANEL_Pot_Trim!Y4,0)</f>
        <v>0.43745524598807473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0.4987904193988536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0.51818151046646443</v>
      </c>
      <c r="AG30" s="47">
        <f>IF(PLANEL_Pot_Trim!AG4&lt;&gt;0,AG4/PLANEL_Pot_Trim!AG4,0)</f>
        <v>0.45099844534728156</v>
      </c>
      <c r="AH30" s="47">
        <f>IF(PLANEL_Pot_Trim!AH4&lt;&gt;0,AH4/PLANEL_Pot_Trim!AH4,0)</f>
        <v>0.43828573574440316</v>
      </c>
      <c r="AI30" s="47">
        <f>IF(PLANEL_Pot_Trim!AI4&lt;&gt;0,AI4/PLANEL_Pot_Trim!AI4,0)</f>
        <v>0.55656784247227309</v>
      </c>
      <c r="AJ30" s="47">
        <f>IF(PLANEL_Pot_Trim!AJ4&lt;&gt;0,AJ4/PLANEL_Pot_Trim!AJ4,0)</f>
        <v>0.5234673679339944</v>
      </c>
      <c r="AK30" s="47">
        <f>IF(PLANEL_Pot_Trim!AK4&lt;&gt;0,AK4/PLANEL_Pot_Trim!AK4,0)</f>
        <v>0.45754125155863118</v>
      </c>
      <c r="AL30" s="47">
        <f>IF(PLANEL_Pot_Trim!AL4&lt;&gt;0,AL4/PLANEL_Pot_Trim!AL4,0)</f>
        <v>0.43866651209064594</v>
      </c>
      <c r="AM30" s="47">
        <f>IF(PLANEL_Pot_Trim!AM4&lt;&gt;0,AM4/PLANEL_Pot_Trim!AM4,0)</f>
        <v>0.55661796193263902</v>
      </c>
      <c r="AN30" s="47">
        <f>IF(PLANEL_Pot_Trim!AN4&lt;&gt;0,AN4/PLANEL_Pot_Trim!AN4,0)</f>
        <v>0.51507035999165374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0.52691047749123587</v>
      </c>
      <c r="AS30" s="47">
        <f>IF(PLANEL_Pot_Trim!AS4&lt;&gt;0,AS4/PLANEL_Pot_Trim!AS4,0)</f>
        <v>0.45524855973592948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0.53187277964920865</v>
      </c>
      <c r="AW30" s="47">
        <f>IF(PLANEL_Pot_Trim!AW4&lt;&gt;0,AW4/PLANEL_Pot_Trim!AW4,0)</f>
        <v>0.45359237457914281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0.54273269247727807</v>
      </c>
      <c r="BA30" s="47">
        <f>IF(PLANEL_Pot_Trim!BA4&lt;&gt;0,BA4/PLANEL_Pot_Trim!BA4,0)</f>
        <v>0.45282851351156844</v>
      </c>
      <c r="BB30" s="47">
        <f>IF(PLANEL_Pot_Trim!BB4&lt;&gt;0,BB4/PLANEL_Pot_Trim!BB4,0)</f>
        <v>0.44032754075242941</v>
      </c>
      <c r="BC30" s="47">
        <f>IF(PLANEL_Pot_Trim!BC4&lt;&gt;0,BC4/PLANEL_Pot_Trim!BC4,0)</f>
        <v>0.55704771395499719</v>
      </c>
      <c r="BD30" s="47">
        <f>IF(PLANEL_Pot_Trim!BD4&lt;&gt;0,BD4/PLANEL_Pot_Trim!BD4,0)</f>
        <v>0.54409519591737421</v>
      </c>
      <c r="BE30" s="47">
        <f>IF(PLANEL_Pot_Trim!BE4&lt;&gt;0,BE4/PLANEL_Pot_Trim!BE4,0)</f>
        <v>0.45450473732210295</v>
      </c>
      <c r="BF30" s="47">
        <f>IF(PLANEL_Pot_Trim!BF4&lt;&gt;0,BF4/PLANEL_Pot_Trim!BF4,0)</f>
        <v>0.44440373123373755</v>
      </c>
      <c r="BG30" s="47">
        <f>IF(PLANEL_Pot_Trim!BG4&lt;&gt;0,BG4/PLANEL_Pot_Trim!BG4,0)</f>
        <v>0.55953655659257762</v>
      </c>
      <c r="BH30" s="47">
        <f>IF(PLANEL_Pot_Trim!BH4&lt;&gt;0,BH4/PLANEL_Pot_Trim!BH4,0)</f>
        <v>0.54238793042695699</v>
      </c>
      <c r="BI30" s="47">
        <f>IF(PLANEL_Pot_Trim!BI4&lt;&gt;0,BI4/PLANEL_Pot_Trim!BI4,0)</f>
        <v>0.45302892803496625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0.54271235627555814</v>
      </c>
      <c r="BM30" s="47">
        <f>IF(PLANEL_Pot_Trim!BM4&lt;&gt;0,BM4/PLANEL_Pot_Trim!BM4,0)</f>
        <v>0.45299305602184242</v>
      </c>
      <c r="BN30" s="47">
        <f>IF(PLANEL_Pot_Trim!BN4&lt;&gt;0,BN4/PLANEL_Pot_Trim!BN4,0)</f>
        <v>0.44479823004643282</v>
      </c>
      <c r="BO30" s="47">
        <f>IF(PLANEL_Pot_Trim!BO4&lt;&gt;0,BO4/PLANEL_Pot_Trim!BO4,0)</f>
        <v>0.56530861688553291</v>
      </c>
      <c r="BP30" s="47">
        <f>IF(PLANEL_Pot_Trim!BP4&lt;&gt;0,BP4/PLANEL_Pot_Trim!BP4,0)</f>
        <v>0.547655206952258</v>
      </c>
      <c r="BQ30" s="47">
        <f>IF(PLANEL_Pot_Trim!BQ4&lt;&gt;0,BQ4/PLANEL_Pot_Trim!BQ4,0)</f>
        <v>0.44929949168148703</v>
      </c>
      <c r="BR30" s="47">
        <f>IF(PLANEL_Pot_Trim!BR4&lt;&gt;0,BR4/PLANEL_Pot_Trim!BR4,0)</f>
        <v>0.4433108078311217</v>
      </c>
      <c r="BS30" s="47">
        <f>IF(PLANEL_Pot_Trim!BS4&lt;&gt;0,BS4/PLANEL_Pot_Trim!BS4,0)</f>
        <v>0.56530861688553291</v>
      </c>
      <c r="BT30" s="47">
        <f>IF(PLANEL_Pot_Trim!BT4&lt;&gt;0,BT4/PLANEL_Pot_Trim!BT4,0)</f>
        <v>0.54759875820800585</v>
      </c>
      <c r="BU30" s="47">
        <f>IF(PLANEL_Pot_Trim!BU4&lt;&gt;0,BU4/PLANEL_Pot_Trim!BU4,0)</f>
        <v>0.44926091038261368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0.55134804094115908</v>
      </c>
      <c r="BY30" s="47">
        <f>IF(PLANEL_Pot_Trim!BY4&lt;&gt;0,BY4/PLANEL_Pot_Trim!BY4,0)</f>
        <v>0.44921992383777332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0.55134804094115908</v>
      </c>
      <c r="CC30" s="47">
        <f>IF(PLANEL_Pot_Trim!CC4&lt;&gt;0,CC4/PLANEL_Pot_Trim!CC4,0)</f>
        <v>0.4491710926446314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0.4491312774874518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0.44908225375355881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0.44899998310854283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0.44402400038118023</v>
      </c>
      <c r="CT30" s="47">
        <f>IF(PLANEL_Pot_Trim!CT4&lt;&gt;0,CT4/PLANEL_Pot_Trim!CT4,0)</f>
        <v>0.4433108078311217</v>
      </c>
      <c r="CU30" s="47">
        <f>IF(PLANEL_Pot_Trim!CU4&lt;&gt;0,CU4/PLANEL_Pot_Trim!CU4,0)</f>
        <v>0.56533660810051489</v>
      </c>
      <c r="CV30" s="47">
        <f>IF(PLANEL_Pot_Trim!CV4&lt;&gt;0,CV4/PLANEL_Pot_Trim!CV4,0)</f>
        <v>0.55135742370001128</v>
      </c>
      <c r="CW30" s="47">
        <f>IF(PLANEL_Pot_Trim!CW4&lt;&gt;0,CW4/PLANEL_Pot_Trim!CW4,0)</f>
        <v>0.44889209797864332</v>
      </c>
      <c r="CX30" s="47">
        <f>IF(PLANEL_Pot_Trim!CX4&lt;&gt;0,CX4/PLANEL_Pot_Trim!CX4,0)</f>
        <v>0.44331569067588317</v>
      </c>
      <c r="CY30" s="77">
        <f>IF(PLANEL_Pot_Trim!CY4&lt;&gt;0,CY4/PLANEL_Pot_Trim!CY4,0)</f>
        <v>0.56533660810051489</v>
      </c>
      <c r="CZ30" s="77">
        <f>IF(PLANEL_Pot_Trim!CZ4&lt;&gt;0,CZ4/PLANEL_Pot_Trim!CZ4,0)</f>
        <v>0.55135742370001128</v>
      </c>
      <c r="DA30" s="77">
        <f>IF(PLANEL_Pot_Trim!DA4&lt;&gt;0,DA4/PLANEL_Pot_Trim!DA4,0)</f>
        <v>0.42249360896816346</v>
      </c>
      <c r="DB30" s="77">
        <f>IF(PLANEL_Pot_Trim!DB4&lt;&gt;0,DB4/PLANEL_Pot_Trim!DB4,0)</f>
        <v>0.44331569067588317</v>
      </c>
      <c r="DC30" s="47">
        <f>IF(PLANEL_Pot_Trim!DC4&lt;&gt;0,DC4/PLANEL_Pot_Trim!DC4,0)</f>
        <v>0.56533660810051489</v>
      </c>
      <c r="DD30" s="47">
        <f>IF(PLANEL_Pot_Trim!DD4&lt;&gt;0,DD4/PLANEL_Pot_Trim!DD4,0)</f>
        <v>0.55135742370001128</v>
      </c>
      <c r="DE30" s="47">
        <f>IF(PLANEL_Pot_Trim!DE4&lt;&gt;0,DE4/PLANEL_Pot_Trim!DE4,0)</f>
        <v>0.43211143235444166</v>
      </c>
      <c r="DF30" s="47">
        <f>IF(PLANEL_Pot_Trim!DF4&lt;&gt;0,DF4/PLANEL_Pot_Trim!DF4,0)</f>
        <v>0.44331569067588317</v>
      </c>
      <c r="DG30" s="47">
        <f>IF(PLANEL_Pot_Trim!DG4&lt;&gt;0,DG4/PLANEL_Pot_Trim!DG4,0)</f>
        <v>0.56533660810051489</v>
      </c>
      <c r="DH30" s="47">
        <f>IF(PLANEL_Pot_Trim!DH4&lt;&gt;0,DH4/PLANEL_Pot_Trim!DH4,0)</f>
        <v>0.55135742370001128</v>
      </c>
      <c r="DI30" s="47">
        <f>IF(PLANEL_Pot_Trim!DI4&lt;&gt;0,DI4/PLANEL_Pot_Trim!DI4,0)</f>
        <v>0.43780442372130257</v>
      </c>
      <c r="DJ30" s="47">
        <f>IF(PLANEL_Pot_Trim!DJ4&lt;&gt;0,DJ4/PLANEL_Pot_Trim!DJ4,0)</f>
        <v>0.44331569067588317</v>
      </c>
      <c r="DK30" s="47">
        <f>IF(PLANEL_Pot_Trim!DK4&lt;&gt;0,DK4/PLANEL_Pot_Trim!DK4,0)</f>
        <v>0.56533660810051489</v>
      </c>
      <c r="DL30" s="47">
        <f>IF(PLANEL_Pot_Trim!DL4&lt;&gt;0,DL4/PLANEL_Pot_Trim!DL4,0)</f>
        <v>0.55135742370001128</v>
      </c>
      <c r="DM30" s="47">
        <f>IF(PLANEL_Pot_Trim!DM4&lt;&gt;0,DM4/PLANEL_Pot_Trim!DM4,0)</f>
        <v>0.43276257862564327</v>
      </c>
      <c r="DN30" s="47">
        <f>IF(PLANEL_Pot_Trim!DN4&lt;&gt;0,DN4/PLANEL_Pot_Trim!DN4,0)</f>
        <v>0.44331569067588317</v>
      </c>
      <c r="DO30" s="47">
        <f>IF(PLANEL_Pot_Trim!DO4&lt;&gt;0,DO4/PLANEL_Pot_Trim!DO4,0)</f>
        <v>0.56533660810051489</v>
      </c>
      <c r="DP30" s="47">
        <f>IF(PLANEL_Pot_Trim!DP4&lt;&gt;0,DP4/PLANEL_Pot_Trim!DP4,0)</f>
        <v>0.55135742370001128</v>
      </c>
      <c r="DQ30" s="47">
        <f>IF(PLANEL_Pot_Trim!DQ4&lt;&gt;0,DQ4/PLANEL_Pot_Trim!DQ4,0)</f>
        <v>0.42943658590895634</v>
      </c>
      <c r="DR30" s="47">
        <f>IF(PLANEL_Pot_Trim!DR4&lt;&gt;0,DR4/PLANEL_Pot_Trim!DR4,0)</f>
        <v>0.44331569067588317</v>
      </c>
      <c r="DS30" s="47">
        <f>IF(PLANEL_Pot_Trim!DS4&lt;&gt;0,DS4/PLANEL_Pot_Trim!DS4,0)</f>
        <v>0.56533660810051489</v>
      </c>
      <c r="DT30" s="47">
        <f>IF(PLANEL_Pot_Trim!DT4&lt;&gt;0,DT4/PLANEL_Pot_Trim!DT4,0)</f>
        <v>0.55135742370001128</v>
      </c>
      <c r="DU30" s="47">
        <f>IF(PLANEL_Pot_Trim!DU4&lt;&gt;0,DU4/PLANEL_Pot_Trim!DU4,0)</f>
        <v>0.42357020988914051</v>
      </c>
      <c r="DV30" s="47">
        <f>IF(PLANEL_Pot_Trim!DV4&lt;&gt;0,DV4/PLANEL_Pot_Trim!DV4,0)</f>
        <v>0.44331569067588317</v>
      </c>
      <c r="DW30" s="47">
        <f>IF(PLANEL_Pot_Trim!DW4&lt;&gt;0,DW4/PLANEL_Pot_Trim!DW4,0)</f>
        <v>0.56533660810051489</v>
      </c>
      <c r="DX30" s="47">
        <f>IF(PLANEL_Pot_Trim!DX4&lt;&gt;0,DX4/PLANEL_Pot_Trim!DX4,0)</f>
        <v>0.55135742370001128</v>
      </c>
      <c r="DY30" s="47">
        <f>IF(PLANEL_Pot_Trim!DY4&lt;&gt;0,DY4/PLANEL_Pot_Trim!DY4,0)</f>
        <v>0.41703312816137356</v>
      </c>
      <c r="DZ30" s="47">
        <f>IF(PLANEL_Pot_Trim!DZ4&lt;&gt;0,DZ4/PLANEL_Pot_Trim!DZ4,0)</f>
        <v>0.44331569067588317</v>
      </c>
      <c r="EA30" s="47">
        <f>IF(PLANEL_Pot_Trim!EA4&lt;&gt;0,EA4/PLANEL_Pot_Trim!EA4,0)</f>
        <v>0.56533660810051489</v>
      </c>
      <c r="EB30" s="47">
        <f>IF(PLANEL_Pot_Trim!EB4&lt;&gt;0,EB4/PLANEL_Pot_Trim!EB4,0)</f>
        <v>0.55135742370001128</v>
      </c>
      <c r="EC30" s="47">
        <f>IF(PLANEL_Pot_Trim!EC4&lt;&gt;0,EC4/PLANEL_Pot_Trim!EC4,0)</f>
        <v>0.41156010396721204</v>
      </c>
      <c r="ED30" s="47">
        <f>IF(PLANEL_Pot_Trim!ED4&lt;&gt;0,ED4/PLANEL_Pot_Trim!ED4,0)</f>
        <v>0.44331569067588317</v>
      </c>
      <c r="EE30" s="47">
        <f>IF(PLANEL_Pot_Trim!EE4&lt;&gt;0,EE4/PLANEL_Pot_Trim!EE4,0)</f>
        <v>0.56533660810051489</v>
      </c>
      <c r="EF30" s="47">
        <f>IF(PLANEL_Pot_Trim!EF4&lt;&gt;0,EF4/PLANEL_Pot_Trim!EF4,0)</f>
        <v>0.55135742370001128</v>
      </c>
      <c r="EG30" s="47">
        <f>IF(PLANEL_Pot_Trim!EG4&lt;&gt;0,EG4/PLANEL_Pot_Trim!EG4,0)</f>
        <v>0.40561686652924506</v>
      </c>
      <c r="EH30" s="47">
        <f>IF(PLANEL_Pot_Trim!EH4&lt;&gt;0,EH4/PLANEL_Pot_Trim!EH4,0)</f>
        <v>0.44331569067588317</v>
      </c>
      <c r="EI30" s="47">
        <f>IF(PLANEL_Pot_Trim!EI4&lt;&gt;0,EI4/PLANEL_Pot_Trim!EI4,0)</f>
        <v>0.56533660810051489</v>
      </c>
      <c r="EJ30" s="47">
        <f>IF(PLANEL_Pot_Trim!EJ4&lt;&gt;0,EJ4/PLANEL_Pot_Trim!EJ4,0)</f>
        <v>0.55135742370001128</v>
      </c>
      <c r="EK30" s="47">
        <f>IF(PLANEL_Pot_Trim!EK4&lt;&gt;0,EK4/PLANEL_Pot_Trim!EK4,0)</f>
        <v>0.39407529248395934</v>
      </c>
      <c r="EL30" s="47">
        <f>IF(PLANEL_Pot_Trim!EL4&lt;&gt;0,EL4/PLANEL_Pot_Trim!EL4,0)</f>
        <v>0.44331569067588317</v>
      </c>
      <c r="EM30" s="47">
        <f>IF(PLANEL_Pot_Trim!EM4&lt;&gt;0,EM4/PLANEL_Pot_Trim!EM4,0)</f>
        <v>0.56547582467095558</v>
      </c>
      <c r="EN30" s="47">
        <f>IF(PLANEL_Pot_Trim!EN4&lt;&gt;0,EN4/PLANEL_Pot_Trim!EN4,0)</f>
        <v>0.55135141963938461</v>
      </c>
      <c r="EO30" s="47">
        <f>IF(PLANEL_Pot_Trim!EO4&lt;&gt;0,EO4/PLANEL_Pot_Trim!EO4,0)</f>
        <v>0.39394654039193566</v>
      </c>
      <c r="EP30" s="47">
        <f>IF(PLANEL_Pot_Trim!EP4&lt;&gt;0,EP4/PLANEL_Pot_Trim!EP4,0)</f>
        <v>0.44333972011932765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0.57819627486082104</v>
      </c>
      <c r="X31" s="47">
        <f>IF(PLANEL_Pot_Trim!X5&lt;&gt;0,X5/PLANEL_Pot_Trim!X5,0)</f>
        <v>0.53487751992891119</v>
      </c>
      <c r="Y31" s="47">
        <f>IF(PLANEL_Pot_Trim!Y5&lt;&gt;0,Y5/PLANEL_Pot_Trim!Y5,0)</f>
        <v>0.45114736524069832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0.54166783012248476</v>
      </c>
      <c r="AC31" s="47">
        <f>IF(PLANEL_Pot_Trim!AC5&lt;&gt;0,AC5/PLANEL_Pot_Trim!AC5,0)</f>
        <v>0.45114736524069832</v>
      </c>
      <c r="AD31" s="47">
        <f>IF(PLANEL_Pot_Trim!AD5&lt;&gt;0,AD5/PLANEL_Pot_Trim!AD5,0)</f>
        <v>0.49964685821699528</v>
      </c>
      <c r="AE31" s="47">
        <f>IF(PLANEL_Pot_Trim!AE5&lt;&gt;0,AE5/PLANEL_Pot_Trim!AE5,0)</f>
        <v>0.5785248795912934</v>
      </c>
      <c r="AF31" s="47">
        <f>IF(PLANEL_Pot_Trim!AF5&lt;&gt;0,AF5/PLANEL_Pot_Trim!AF5,0)</f>
        <v>0.52903094065787348</v>
      </c>
      <c r="AG31" s="47">
        <f>IF(PLANEL_Pot_Trim!AG5&lt;&gt;0,AG5/PLANEL_Pot_Trim!AG5,0)</f>
        <v>0.45114736524069832</v>
      </c>
      <c r="AH31" s="47">
        <f>IF(PLANEL_Pot_Trim!AH5&lt;&gt;0,AH5/PLANEL_Pot_Trim!AH5,0)</f>
        <v>0.49964685821699528</v>
      </c>
      <c r="AI31" s="47">
        <f>IF(PLANEL_Pot_Trim!AI5&lt;&gt;0,AI5/PLANEL_Pot_Trim!AI5,0)</f>
        <v>0.57769585476563068</v>
      </c>
      <c r="AJ31" s="47">
        <f>IF(PLANEL_Pot_Trim!AJ5&lt;&gt;0,AJ5/PLANEL_Pot_Trim!AJ5,0)</f>
        <v>0.41538789619142741</v>
      </c>
      <c r="AK31" s="47">
        <f>IF(PLANEL_Pot_Trim!AK5&lt;&gt;0,AK5/PLANEL_Pot_Trim!AK5,0)</f>
        <v>0.43273294691048098</v>
      </c>
      <c r="AL31" s="47">
        <f>IF(PLANEL_Pot_Trim!AL5&lt;&gt;0,AL5/PLANEL_Pot_Trim!AL5,0)</f>
        <v>0.4877403567954724</v>
      </c>
      <c r="AM31" s="47">
        <f>IF(PLANEL_Pot_Trim!AM5&lt;&gt;0,AM5/PLANEL_Pot_Trim!AM5,0)</f>
        <v>0.57707692758875162</v>
      </c>
      <c r="AN31" s="47">
        <f>IF(PLANEL_Pot_Trim!AN5&lt;&gt;0,AN5/PLANEL_Pot_Trim!AN5,0)</f>
        <v>0.5418315785113299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0.57711199183025297</v>
      </c>
      <c r="AR31" s="47">
        <f>IF(PLANEL_Pot_Trim!AR5&lt;&gt;0,AR5/PLANEL_Pot_Trim!AR5,0)</f>
        <v>0.54215621775493372</v>
      </c>
      <c r="AS31" s="47">
        <f>IF(PLANEL_Pot_Trim!AS5&lt;&gt;0,AS5/PLANEL_Pot_Trim!AS5,0)</f>
        <v>0.41879743005426323</v>
      </c>
      <c r="AT31" s="47">
        <f>IF(PLANEL_Pot_Trim!AT5&lt;&gt;0,AT5/PLANEL_Pot_Trim!AT5,0)</f>
        <v>0.47885129055256498</v>
      </c>
      <c r="AU31" s="47">
        <f>IF(PLANEL_Pot_Trim!AU5&lt;&gt;0,AU5/PLANEL_Pot_Trim!AU5,0)</f>
        <v>0.57711199183025297</v>
      </c>
      <c r="AV31" s="47">
        <f>IF(PLANEL_Pot_Trim!AV5&lt;&gt;0,AV5/PLANEL_Pot_Trim!AV5,0)</f>
        <v>0.54199261123192033</v>
      </c>
      <c r="AW31" s="47">
        <f>IF(PLANEL_Pot_Trim!AW5&lt;&gt;0,AW5/PLANEL_Pot_Trim!AW5,0)</f>
        <v>0.41391878238344282</v>
      </c>
      <c r="AX31" s="47">
        <f>IF(PLANEL_Pot_Trim!AX5&lt;&gt;0,AX5/PLANEL_Pot_Trim!AX5,0)</f>
        <v>0.47885129055256498</v>
      </c>
      <c r="AY31" s="47">
        <f>IF(PLANEL_Pot_Trim!AY5&lt;&gt;0,AY5/PLANEL_Pot_Trim!AY5,0)</f>
        <v>0.57711199183025297</v>
      </c>
      <c r="AZ31" s="47">
        <f>IF(PLANEL_Pot_Trim!AZ5&lt;&gt;0,AZ5/PLANEL_Pot_Trim!AZ5,0)</f>
        <v>0.54199261123192033</v>
      </c>
      <c r="BA31" s="47">
        <f>IF(PLANEL_Pot_Trim!BA5&lt;&gt;0,BA5/PLANEL_Pot_Trim!BA5,0)</f>
        <v>0.41898524880000815</v>
      </c>
      <c r="BB31" s="47">
        <f>IF(PLANEL_Pot_Trim!BB5&lt;&gt;0,BB5/PLANEL_Pot_Trim!BB5,0)</f>
        <v>0.47885129055256498</v>
      </c>
      <c r="BC31" s="47">
        <f>IF(PLANEL_Pot_Trim!BC5&lt;&gt;0,BC5/PLANEL_Pot_Trim!BC5,0)</f>
        <v>0.57711199183025297</v>
      </c>
      <c r="BD31" s="47">
        <f>IF(PLANEL_Pot_Trim!BD5&lt;&gt;0,BD5/PLANEL_Pot_Trim!BD5,0)</f>
        <v>0.54216859057579436</v>
      </c>
      <c r="BE31" s="47">
        <f>IF(PLANEL_Pot_Trim!BE5&lt;&gt;0,BE5/PLANEL_Pot_Trim!BE5,0)</f>
        <v>0.41898524880000815</v>
      </c>
      <c r="BF31" s="47">
        <f>IF(PLANEL_Pot_Trim!BF5&lt;&gt;0,BF5/PLANEL_Pot_Trim!BF5,0)</f>
        <v>0.47885129055256498</v>
      </c>
      <c r="BG31" s="47">
        <f>IF(PLANEL_Pot_Trim!BG5&lt;&gt;0,BG5/PLANEL_Pot_Trim!BG5,0)</f>
        <v>0.57711199183025297</v>
      </c>
      <c r="BH31" s="47">
        <f>IF(PLANEL_Pot_Trim!BH5&lt;&gt;0,BH5/PLANEL_Pot_Trim!BH5,0)</f>
        <v>0.54213238209476278</v>
      </c>
      <c r="BI31" s="47">
        <f>IF(PLANEL_Pot_Trim!BI5&lt;&gt;0,BI5/PLANEL_Pot_Trim!BI5,0)</f>
        <v>0.41898524880000815</v>
      </c>
      <c r="BJ31" s="47">
        <f>IF(PLANEL_Pot_Trim!BJ5&lt;&gt;0,BJ5/PLANEL_Pot_Trim!BJ5,0)</f>
        <v>0.47885129055256498</v>
      </c>
      <c r="BK31" s="47">
        <f>IF(PLANEL_Pot_Trim!BK5&lt;&gt;0,BK5/PLANEL_Pot_Trim!BK5,0)</f>
        <v>0.57711199183025297</v>
      </c>
      <c r="BL31" s="47">
        <f>IF(PLANEL_Pot_Trim!BL5&lt;&gt;0,BL5/PLANEL_Pot_Trim!BL5,0)</f>
        <v>0.54216859057579436</v>
      </c>
      <c r="BM31" s="47">
        <f>IF(PLANEL_Pot_Trim!BM5&lt;&gt;0,BM5/PLANEL_Pot_Trim!BM5,0)</f>
        <v>0.41898524880000815</v>
      </c>
      <c r="BN31" s="47">
        <f>IF(PLANEL_Pot_Trim!BN5&lt;&gt;0,BN5/PLANEL_Pot_Trim!BN5,0)</f>
        <v>0.47885129055256498</v>
      </c>
      <c r="BO31" s="47">
        <f>IF(PLANEL_Pot_Trim!BO5&lt;&gt;0,BO5/PLANEL_Pot_Trim!BO5,0)</f>
        <v>0.57711199183025297</v>
      </c>
      <c r="BP31" s="47">
        <f>IF(PLANEL_Pot_Trim!BP5&lt;&gt;0,BP5/PLANEL_Pot_Trim!BP5,0)</f>
        <v>0.54199261123192033</v>
      </c>
      <c r="BQ31" s="47">
        <f>IF(PLANEL_Pot_Trim!BQ5&lt;&gt;0,BQ5/PLANEL_Pot_Trim!BQ5,0)</f>
        <v>0.41898524880000815</v>
      </c>
      <c r="BR31" s="47">
        <f>IF(PLANEL_Pot_Trim!BR5&lt;&gt;0,BR5/PLANEL_Pot_Trim!BR5,0)</f>
        <v>0.47885129055256498</v>
      </c>
      <c r="BS31" s="47">
        <f>IF(PLANEL_Pot_Trim!BS5&lt;&gt;0,BS5/PLANEL_Pot_Trim!BS5,0)</f>
        <v>0.57711199183025297</v>
      </c>
      <c r="BT31" s="47">
        <f>IF(PLANEL_Pot_Trim!BT5&lt;&gt;0,BT5/PLANEL_Pot_Trim!BT5,0)</f>
        <v>0.54216859057579436</v>
      </c>
      <c r="BU31" s="47">
        <f>IF(PLANEL_Pot_Trim!BU5&lt;&gt;0,BU5/PLANEL_Pot_Trim!BU5,0)</f>
        <v>0.41898524880000815</v>
      </c>
      <c r="BV31" s="47">
        <f>IF(PLANEL_Pot_Trim!BV5&lt;&gt;0,BV5/PLANEL_Pot_Trim!BV5,0)</f>
        <v>0.47885129055256498</v>
      </c>
      <c r="BW31" s="47">
        <f>IF(PLANEL_Pot_Trim!BW5&lt;&gt;0,BW5/PLANEL_Pot_Trim!BW5,0)</f>
        <v>0.57711199183025297</v>
      </c>
      <c r="BX31" s="47">
        <f>IF(PLANEL_Pot_Trim!BX5&lt;&gt;0,BX5/PLANEL_Pot_Trim!BX5,0)</f>
        <v>0.54216859057579436</v>
      </c>
      <c r="BY31" s="47">
        <f>IF(PLANEL_Pot_Trim!BY5&lt;&gt;0,BY5/PLANEL_Pot_Trim!BY5,0)</f>
        <v>0.41898524880000815</v>
      </c>
      <c r="BZ31" s="47">
        <f>IF(PLANEL_Pot_Trim!BZ5&lt;&gt;0,BZ5/PLANEL_Pot_Trim!BZ5,0)</f>
        <v>0.47885129055256498</v>
      </c>
      <c r="CA31" s="47">
        <f>IF(PLANEL_Pot_Trim!CA5&lt;&gt;0,CA5/PLANEL_Pot_Trim!CA5,0)</f>
        <v>0.57711199183025297</v>
      </c>
      <c r="CB31" s="47">
        <f>IF(PLANEL_Pot_Trim!CB5&lt;&gt;0,CB5/PLANEL_Pot_Trim!CB5,0)</f>
        <v>0.54216859057579436</v>
      </c>
      <c r="CC31" s="47">
        <f>IF(PLANEL_Pot_Trim!CC5&lt;&gt;0,CC5/PLANEL_Pot_Trim!CC5,0)</f>
        <v>0.41898524880000815</v>
      </c>
      <c r="CD31" s="47">
        <f>IF(PLANEL_Pot_Trim!CD5&lt;&gt;0,CD5/PLANEL_Pot_Trim!CD5,0)</f>
        <v>0.47885129055256498</v>
      </c>
      <c r="CE31" s="47">
        <f>IF(PLANEL_Pot_Trim!CE5&lt;&gt;0,CE5/PLANEL_Pot_Trim!CE5,0)</f>
        <v>0.57711199183025297</v>
      </c>
      <c r="CF31" s="47">
        <f>IF(PLANEL_Pot_Trim!CF5&lt;&gt;0,CF5/PLANEL_Pot_Trim!CF5,0)</f>
        <v>0.54216859057579436</v>
      </c>
      <c r="CG31" s="47">
        <f>IF(PLANEL_Pot_Trim!CG5&lt;&gt;0,CG5/PLANEL_Pot_Trim!CG5,0)</f>
        <v>0.41898524880000815</v>
      </c>
      <c r="CH31" s="47">
        <f>IF(PLANEL_Pot_Trim!CH5&lt;&gt;0,CH5/PLANEL_Pot_Trim!CH5,0)</f>
        <v>0.47885129055256498</v>
      </c>
      <c r="CI31" s="47">
        <f>IF(PLANEL_Pot_Trim!CI5&lt;&gt;0,CI5/PLANEL_Pot_Trim!CI5,0)</f>
        <v>0.57711199183025297</v>
      </c>
      <c r="CJ31" s="47">
        <f>IF(PLANEL_Pot_Trim!CJ5&lt;&gt;0,CJ5/PLANEL_Pot_Trim!CJ5,0)</f>
        <v>0.54216859057579436</v>
      </c>
      <c r="CK31" s="47">
        <f>IF(PLANEL_Pot_Trim!CK5&lt;&gt;0,CK5/PLANEL_Pot_Trim!CK5,0)</f>
        <v>0.41898524880000815</v>
      </c>
      <c r="CL31" s="47">
        <f>IF(PLANEL_Pot_Trim!CL5&lt;&gt;0,CL5/PLANEL_Pot_Trim!CL5,0)</f>
        <v>0.47885129055256498</v>
      </c>
      <c r="CM31" s="47">
        <f>IF(PLANEL_Pot_Trim!CM5&lt;&gt;0,CM5/PLANEL_Pot_Trim!CM5,0)</f>
        <v>0.57711199183025297</v>
      </c>
      <c r="CN31" s="47">
        <f>IF(PLANEL_Pot_Trim!CN5&lt;&gt;0,CN5/PLANEL_Pot_Trim!CN5,0)</f>
        <v>0.54216859057579436</v>
      </c>
      <c r="CO31" s="47">
        <f>IF(PLANEL_Pot_Trim!CO5&lt;&gt;0,CO5/PLANEL_Pot_Trim!CO5,0)</f>
        <v>0.41898524880000815</v>
      </c>
      <c r="CP31" s="47">
        <f>IF(PLANEL_Pot_Trim!CP5&lt;&gt;0,CP5/PLANEL_Pot_Trim!CP5,0)</f>
        <v>0.47885129055256498</v>
      </c>
      <c r="CQ31" s="47">
        <f>IF(PLANEL_Pot_Trim!CQ5&lt;&gt;0,CQ5/PLANEL_Pot_Trim!CQ5,0)</f>
        <v>0.57711199183025297</v>
      </c>
      <c r="CR31" s="47">
        <f>IF(PLANEL_Pot_Trim!CR5&lt;&gt;0,CR5/PLANEL_Pot_Trim!CR5,0)</f>
        <v>0.54216859057579436</v>
      </c>
      <c r="CS31" s="47">
        <f>IF(PLANEL_Pot_Trim!CS5&lt;&gt;0,CS5/PLANEL_Pot_Trim!CS5,0)</f>
        <v>0.41898524880000815</v>
      </c>
      <c r="CT31" s="47">
        <f>IF(PLANEL_Pot_Trim!CT5&lt;&gt;0,CT5/PLANEL_Pot_Trim!CT5,0)</f>
        <v>0.47885129055256498</v>
      </c>
      <c r="CU31" s="47">
        <f>IF(PLANEL_Pot_Trim!CU5&lt;&gt;0,CU5/PLANEL_Pot_Trim!CU5,0)</f>
        <v>0.57711199183025297</v>
      </c>
      <c r="CV31" s="47">
        <f>IF(PLANEL_Pot_Trim!CV5&lt;&gt;0,CV5/PLANEL_Pot_Trim!CV5,0)</f>
        <v>0.54216859057579436</v>
      </c>
      <c r="CW31" s="47">
        <f>IF(PLANEL_Pot_Trim!CW5&lt;&gt;0,CW5/PLANEL_Pot_Trim!CW5,0)</f>
        <v>0.41898524880000815</v>
      </c>
      <c r="CX31" s="47">
        <f>IF(PLANEL_Pot_Trim!CX5&lt;&gt;0,CX5/PLANEL_Pot_Trim!CX5,0)</f>
        <v>0.47885129055256498</v>
      </c>
      <c r="CY31" s="77">
        <f>IF(PLANEL_Pot_Trim!CY5&lt;&gt;0,CY5/PLANEL_Pot_Trim!CY5,0)</f>
        <v>0.57711199183025297</v>
      </c>
      <c r="CZ31" s="77">
        <f>IF(PLANEL_Pot_Trim!CZ5&lt;&gt;0,CZ5/PLANEL_Pot_Trim!CZ5,0)</f>
        <v>0.54216859057579436</v>
      </c>
      <c r="DA31" s="77">
        <f>IF(PLANEL_Pot_Trim!DA5&lt;&gt;0,DA5/PLANEL_Pot_Trim!DA5,0)</f>
        <v>0.41391878238344282</v>
      </c>
      <c r="DB31" s="77">
        <f>IF(PLANEL_Pot_Trim!DB5&lt;&gt;0,DB5/PLANEL_Pot_Trim!DB5,0)</f>
        <v>0.47885129055256498</v>
      </c>
      <c r="DC31" s="47">
        <f>IF(PLANEL_Pot_Trim!DC5&lt;&gt;0,DC5/PLANEL_Pot_Trim!DC5,0)</f>
        <v>0.57711199183025297</v>
      </c>
      <c r="DD31" s="47">
        <f>IF(PLANEL_Pot_Trim!DD5&lt;&gt;0,DD5/PLANEL_Pot_Trim!DD5,0)</f>
        <v>0.54216859057579436</v>
      </c>
      <c r="DE31" s="47">
        <f>IF(PLANEL_Pot_Trim!DE5&lt;&gt;0,DE5/PLANEL_Pot_Trim!DE5,0)</f>
        <v>0.41898524880000815</v>
      </c>
      <c r="DF31" s="47">
        <f>IF(PLANEL_Pot_Trim!DF5&lt;&gt;0,DF5/PLANEL_Pot_Trim!DF5,0)</f>
        <v>0.47885129055256498</v>
      </c>
      <c r="DG31" s="47">
        <f>IF(PLANEL_Pot_Trim!DG5&lt;&gt;0,DG5/PLANEL_Pot_Trim!DG5,0)</f>
        <v>0.57711199183025297</v>
      </c>
      <c r="DH31" s="47">
        <f>IF(PLANEL_Pot_Trim!DH5&lt;&gt;0,DH5/PLANEL_Pot_Trim!DH5,0)</f>
        <v>0.54216859057579436</v>
      </c>
      <c r="DI31" s="47">
        <f>IF(PLANEL_Pot_Trim!DI5&lt;&gt;0,DI5/PLANEL_Pot_Trim!DI5,0)</f>
        <v>0.41898524880000815</v>
      </c>
      <c r="DJ31" s="47">
        <f>IF(PLANEL_Pot_Trim!DJ5&lt;&gt;0,DJ5/PLANEL_Pot_Trim!DJ5,0)</f>
        <v>0.47885129055256498</v>
      </c>
      <c r="DK31" s="47">
        <f>IF(PLANEL_Pot_Trim!DK5&lt;&gt;0,DK5/PLANEL_Pot_Trim!DK5,0)</f>
        <v>0.57711199183025297</v>
      </c>
      <c r="DL31" s="47">
        <f>IF(PLANEL_Pot_Trim!DL5&lt;&gt;0,DL5/PLANEL_Pot_Trim!DL5,0)</f>
        <v>0.54216859057579436</v>
      </c>
      <c r="DM31" s="47">
        <f>IF(PLANEL_Pot_Trim!DM5&lt;&gt;0,DM5/PLANEL_Pot_Trim!DM5,0)</f>
        <v>0.41898524880000815</v>
      </c>
      <c r="DN31" s="47">
        <f>IF(PLANEL_Pot_Trim!DN5&lt;&gt;0,DN5/PLANEL_Pot_Trim!DN5,0)</f>
        <v>0.47885129055256498</v>
      </c>
      <c r="DO31" s="47">
        <f>IF(PLANEL_Pot_Trim!DO5&lt;&gt;0,DO5/PLANEL_Pot_Trim!DO5,0)</f>
        <v>0.57711199183025297</v>
      </c>
      <c r="DP31" s="47">
        <f>IF(PLANEL_Pot_Trim!DP5&lt;&gt;0,DP5/PLANEL_Pot_Trim!DP5,0)</f>
        <v>0.54216859057579436</v>
      </c>
      <c r="DQ31" s="47">
        <f>IF(PLANEL_Pot_Trim!DQ5&lt;&gt;0,DQ5/PLANEL_Pot_Trim!DQ5,0)</f>
        <v>0.41898524880000815</v>
      </c>
      <c r="DR31" s="47">
        <f>IF(PLANEL_Pot_Trim!DR5&lt;&gt;0,DR5/PLANEL_Pot_Trim!DR5,0)</f>
        <v>0.47885129055256498</v>
      </c>
      <c r="DS31" s="47">
        <f>IF(PLANEL_Pot_Trim!DS5&lt;&gt;0,DS5/PLANEL_Pot_Trim!DS5,0)</f>
        <v>0.57711199183025297</v>
      </c>
      <c r="DT31" s="47">
        <f>IF(PLANEL_Pot_Trim!DT5&lt;&gt;0,DT5/PLANEL_Pot_Trim!DT5,0)</f>
        <v>0.54216859057579436</v>
      </c>
      <c r="DU31" s="47">
        <f>IF(PLANEL_Pot_Trim!DU5&lt;&gt;0,DU5/PLANEL_Pot_Trim!DU5,0)</f>
        <v>0.41392529214844742</v>
      </c>
      <c r="DV31" s="47">
        <f>IF(PLANEL_Pot_Trim!DV5&lt;&gt;0,DV5/PLANEL_Pot_Trim!DV5,0)</f>
        <v>0.47885129055256498</v>
      </c>
      <c r="DW31" s="47">
        <f>IF(PLANEL_Pot_Trim!DW5&lt;&gt;0,DW5/PLANEL_Pot_Trim!DW5,0)</f>
        <v>0.57711199183025297</v>
      </c>
      <c r="DX31" s="47">
        <f>IF(PLANEL_Pot_Trim!DX5&lt;&gt;0,DX5/PLANEL_Pot_Trim!DX5,0)</f>
        <v>0.54216859057579436</v>
      </c>
      <c r="DY31" s="47">
        <f>IF(PLANEL_Pot_Trim!DY5&lt;&gt;0,DY5/PLANEL_Pot_Trim!DY5,0)</f>
        <v>0.41391878238344282</v>
      </c>
      <c r="DZ31" s="47">
        <f>IF(PLANEL_Pot_Trim!DZ5&lt;&gt;0,DZ5/PLANEL_Pot_Trim!DZ5,0)</f>
        <v>0.47885129055256498</v>
      </c>
      <c r="EA31" s="47">
        <f>IF(PLANEL_Pot_Trim!EA5&lt;&gt;0,EA5/PLANEL_Pot_Trim!EA5,0)</f>
        <v>0.57711199183025297</v>
      </c>
      <c r="EB31" s="47">
        <f>IF(PLANEL_Pot_Trim!EB5&lt;&gt;0,EB5/PLANEL_Pot_Trim!EB5,0)</f>
        <v>0.54216859057579436</v>
      </c>
      <c r="EC31" s="47">
        <f>IF(PLANEL_Pot_Trim!EC5&lt;&gt;0,EC5/PLANEL_Pot_Trim!EC5,0)</f>
        <v>0.41391878238344282</v>
      </c>
      <c r="ED31" s="47">
        <f>IF(PLANEL_Pot_Trim!ED5&lt;&gt;0,ED5/PLANEL_Pot_Trim!ED5,0)</f>
        <v>0.47885129055256498</v>
      </c>
      <c r="EE31" s="47">
        <f>IF(PLANEL_Pot_Trim!EE5&lt;&gt;0,EE5/PLANEL_Pot_Trim!EE5,0)</f>
        <v>0.57711199183025297</v>
      </c>
      <c r="EF31" s="47">
        <f>IF(PLANEL_Pot_Trim!EF5&lt;&gt;0,EF5/PLANEL_Pot_Trim!EF5,0)</f>
        <v>0.54216859057579436</v>
      </c>
      <c r="EG31" s="47">
        <f>IF(PLANEL_Pot_Trim!EG5&lt;&gt;0,EG5/PLANEL_Pot_Trim!EG5,0)</f>
        <v>0.41391878238344282</v>
      </c>
      <c r="EH31" s="47">
        <f>IF(PLANEL_Pot_Trim!EH5&lt;&gt;0,EH5/PLANEL_Pot_Trim!EH5,0)</f>
        <v>0.47885129055256498</v>
      </c>
      <c r="EI31" s="47">
        <f>IF(PLANEL_Pot_Trim!EI5&lt;&gt;0,EI5/PLANEL_Pot_Trim!EI5,0)</f>
        <v>0.57711199183025297</v>
      </c>
      <c r="EJ31" s="47">
        <f>IF(PLANEL_Pot_Trim!EJ5&lt;&gt;0,EJ5/PLANEL_Pot_Trim!EJ5,0)</f>
        <v>0.54216859057579436</v>
      </c>
      <c r="EK31" s="47">
        <f>IF(PLANEL_Pot_Trim!EK5&lt;&gt;0,EK5/PLANEL_Pot_Trim!EK5,0)</f>
        <v>0.4089378705699665</v>
      </c>
      <c r="EL31" s="47">
        <f>IF(PLANEL_Pot_Trim!EL5&lt;&gt;0,EL5/PLANEL_Pot_Trim!EL5,0)</f>
        <v>0.47885129055256498</v>
      </c>
      <c r="EM31" s="47">
        <f>IF(PLANEL_Pot_Trim!EM5&lt;&gt;0,EM5/PLANEL_Pot_Trim!EM5,0)</f>
        <v>0.57711199183025297</v>
      </c>
      <c r="EN31" s="47">
        <f>IF(PLANEL_Pot_Trim!EN5&lt;&gt;0,EN5/PLANEL_Pot_Trim!EN5,0)</f>
        <v>0.54216859057579436</v>
      </c>
      <c r="EO31" s="47">
        <f>IF(PLANEL_Pot_Trim!EO5&lt;&gt;0,EO5/PLANEL_Pot_Trim!EO5,0)</f>
        <v>0.4089378705699665</v>
      </c>
      <c r="EP31" s="47">
        <f>IF(PLANEL_Pot_Trim!EP5&lt;&gt;0,EP5/PLANEL_Pot_Trim!EP5,0)</f>
        <v>0.47885129055256498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2.5879235363113502E-2</v>
      </c>
      <c r="AB33" s="48">
        <f>IF(PLANEL_Pot_Trim!AB7&lt;&gt;0,AB7/PLANEL_Pot_Trim!AB7,0)</f>
        <v>0</v>
      </c>
      <c r="AC33" s="48">
        <f>IF(PLANEL_Pot_Trim!AC7&lt;&gt;0,AC7/PLANEL_Pot_Trim!AC7,0)</f>
        <v>5.9992220503997254E-3</v>
      </c>
      <c r="AD33" s="48">
        <f>IF(PLANEL_Pot_Trim!AD7&lt;&gt;0,AD7/PLANEL_Pot_Trim!AD7,0)</f>
        <v>0.1701231364908187</v>
      </c>
      <c r="AE33" s="48">
        <f>IF(PLANEL_Pot_Trim!AE7&lt;&gt;0,AE7/PLANEL_Pot_Trim!AE7,0)</f>
        <v>4.3169607350352489E-2</v>
      </c>
      <c r="AF33" s="48">
        <f>IF(PLANEL_Pot_Trim!AF7&lt;&gt;0,AF7/PLANEL_Pot_Trim!AF7,0)</f>
        <v>0</v>
      </c>
      <c r="AG33" s="48">
        <f>IF(PLANEL_Pot_Trim!AG7&lt;&gt;0,AG7/PLANEL_Pot_Trim!AG7,0)</f>
        <v>4.3169607350352489E-2</v>
      </c>
      <c r="AH33" s="48">
        <f>IF(PLANEL_Pot_Trim!AH7&lt;&gt;0,AH7/PLANEL_Pot_Trim!AH7,0)</f>
        <v>0.15256319202850996</v>
      </c>
      <c r="AI33" s="48">
        <f>IF(PLANEL_Pot_Trim!AI7&lt;&gt;0,AI7/PLANEL_Pot_Trim!AI7,0)</f>
        <v>4.3169889695387959E-2</v>
      </c>
      <c r="AJ33" s="48">
        <f>IF(PLANEL_Pot_Trim!AJ7&lt;&gt;0,AJ7/PLANEL_Pot_Trim!AJ7,0)</f>
        <v>0</v>
      </c>
      <c r="AK33" s="48">
        <f>IF(PLANEL_Pot_Trim!AK7&lt;&gt;0,AK7/PLANEL_Pot_Trim!AK7,0)</f>
        <v>5.3800233802102602E-3</v>
      </c>
      <c r="AL33" s="48">
        <f>IF(PLANEL_Pot_Trim!AL7&lt;&gt;0,AL7/PLANEL_Pot_Trim!AL7,0)</f>
        <v>0.13927093098368315</v>
      </c>
      <c r="AM33" s="48">
        <f>IF(PLANEL_Pot_Trim!AM7&lt;&gt;0,AM7/PLANEL_Pot_Trim!AM7,0)</f>
        <v>4.1805241019195194E-2</v>
      </c>
      <c r="AN33" s="48">
        <f>IF(PLANEL_Pot_Trim!AN7&lt;&gt;0,AN7/PLANEL_Pot_Trim!AN7,0)</f>
        <v>0</v>
      </c>
      <c r="AO33" s="48">
        <f>IF(PLANEL_Pot_Trim!AO7&lt;&gt;0,AO7/PLANEL_Pot_Trim!AO7,0)</f>
        <v>5.2099548014972966E-3</v>
      </c>
      <c r="AP33" s="48">
        <f>IF(PLANEL_Pot_Trim!AP7&lt;&gt;0,AP7/PLANEL_Pot_Trim!AP7,0)</f>
        <v>0.10091323115863296</v>
      </c>
      <c r="AQ33" s="48">
        <f>IF(PLANEL_Pot_Trim!AQ7&lt;&gt;0,AQ7/PLANEL_Pot_Trim!AQ7,0)</f>
        <v>2.6174879269662464E-2</v>
      </c>
      <c r="AR33" s="48">
        <f>IF(PLANEL_Pot_Trim!AR7&lt;&gt;0,AR7/PLANEL_Pot_Trim!AR7,0)</f>
        <v>0</v>
      </c>
      <c r="AS33" s="48">
        <f>IF(PLANEL_Pot_Trim!AS7&lt;&gt;0,AS7/PLANEL_Pot_Trim!AS7,0)</f>
        <v>2.6174879269662464E-2</v>
      </c>
      <c r="AT33" s="48">
        <f>IF(PLANEL_Pot_Trim!AT7&lt;&gt;0,AT7/PLANEL_Pot_Trim!AT7,0)</f>
        <v>8.0725644699135138E-2</v>
      </c>
      <c r="AU33" s="48">
        <f>IF(PLANEL_Pot_Trim!AU7&lt;&gt;0,AU7/PLANEL_Pot_Trim!AU7,0)</f>
        <v>2.5358434296407967E-2</v>
      </c>
      <c r="AV33" s="48">
        <f>IF(PLANEL_Pot_Trim!AV7&lt;&gt;0,AV7/PLANEL_Pot_Trim!AV7,0)</f>
        <v>0</v>
      </c>
      <c r="AW33" s="48">
        <f>IF(PLANEL_Pot_Trim!AW7&lt;&gt;0,AW7/PLANEL_Pot_Trim!AW7,0)</f>
        <v>2.5358434296407967E-2</v>
      </c>
      <c r="AX33" s="48">
        <f>IF(PLANEL_Pot_Trim!AX7&lt;&gt;0,AX7/PLANEL_Pot_Trim!AX7,0)</f>
        <v>2.5358434296407967E-2</v>
      </c>
      <c r="AY33" s="48">
        <f>IF(PLANEL_Pot_Trim!AY7&lt;&gt;0,AY7/PLANEL_Pot_Trim!AY7,0)</f>
        <v>2.3383465255761689E-2</v>
      </c>
      <c r="AZ33" s="48">
        <f>IF(PLANEL_Pot_Trim!AZ7&lt;&gt;0,AZ7/PLANEL_Pot_Trim!AZ7,0)</f>
        <v>0</v>
      </c>
      <c r="BA33" s="48">
        <f>IF(PLANEL_Pot_Trim!BA7&lt;&gt;0,BA7/PLANEL_Pot_Trim!BA7,0)</f>
        <v>2.3383465255761689E-2</v>
      </c>
      <c r="BB33" s="48">
        <f>IF(PLANEL_Pot_Trim!BB7&lt;&gt;0,BB7/PLANEL_Pot_Trim!BB7,0)</f>
        <v>2.3383465255761689E-2</v>
      </c>
      <c r="BC33" s="48">
        <f>IF(PLANEL_Pot_Trim!BC7&lt;&gt;0,BC7/PLANEL_Pot_Trim!BC7,0)</f>
        <v>2.3230295066665844E-2</v>
      </c>
      <c r="BD33" s="48">
        <f>IF(PLANEL_Pot_Trim!BD7&lt;&gt;0,BD7/PLANEL_Pot_Trim!BD7,0)</f>
        <v>0</v>
      </c>
      <c r="BE33" s="48">
        <f>IF(PLANEL_Pot_Trim!BE7&lt;&gt;0,BE7/PLANEL_Pot_Trim!BE7,0)</f>
        <v>2.3230295066665844E-2</v>
      </c>
      <c r="BF33" s="48">
        <f>IF(PLANEL_Pot_Trim!BF7&lt;&gt;0,BF7/PLANEL_Pot_Trim!BF7,0)</f>
        <v>2.3230295066665844E-2</v>
      </c>
      <c r="BG33" s="48">
        <f>IF(PLANEL_Pot_Trim!BG7&lt;&gt;0,BG7/PLANEL_Pot_Trim!BG7,0)</f>
        <v>2.3054459538211298E-2</v>
      </c>
      <c r="BH33" s="48">
        <f>IF(PLANEL_Pot_Trim!BH7&lt;&gt;0,BH7/PLANEL_Pot_Trim!BH7,0)</f>
        <v>0</v>
      </c>
      <c r="BI33" s="48">
        <f>IF(PLANEL_Pot_Trim!BI7&lt;&gt;0,BI7/PLANEL_Pot_Trim!BI7,0)</f>
        <v>2.3054459538211298E-2</v>
      </c>
      <c r="BJ33" s="48">
        <f>IF(PLANEL_Pot_Trim!BJ7&lt;&gt;0,BJ7/PLANEL_Pot_Trim!BJ7,0)</f>
        <v>2.3054459538211298E-2</v>
      </c>
      <c r="BK33" s="48">
        <f>IF(PLANEL_Pot_Trim!BK7&lt;&gt;0,BK7/PLANEL_Pot_Trim!BK7,0)</f>
        <v>2.3054459538211298E-2</v>
      </c>
      <c r="BL33" s="48">
        <f>IF(PLANEL_Pot_Trim!BL7&lt;&gt;0,BL7/PLANEL_Pot_Trim!BL7,0)</f>
        <v>0</v>
      </c>
      <c r="BM33" s="48">
        <f>IF(PLANEL_Pot_Trim!BM7&lt;&gt;0,BM7/PLANEL_Pot_Trim!BM7,0)</f>
        <v>2.3054459538211298E-2</v>
      </c>
      <c r="BN33" s="48">
        <f>IF(PLANEL_Pot_Trim!BN7&lt;&gt;0,BN7/PLANEL_Pot_Trim!BN7,0)</f>
        <v>2.3054459538211298E-2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0.55193220232454687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0.19354967676767679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0.21115345184723949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0.21636543475854431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0.85016804418262149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0.3084054675141788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0.32882741901693741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0.30365547791133285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9.6325069440517067E-2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0.11407030226100755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3.7273497766054577E-2</v>
      </c>
      <c r="AB41" s="50">
        <f>IF(PLANEL_Pot_Trim!AB14&lt;&gt;0,AB15/PLANEL_Pot_Trim!AB14,0)</f>
        <v>0.38130181098854343</v>
      </c>
      <c r="AC41" s="50">
        <f>IF(PLANEL_Pot_Trim!AC14&lt;&gt;0,AC15/PLANEL_Pot_Trim!AC14,0)</f>
        <v>0.52177343487919836</v>
      </c>
      <c r="AD41" s="50">
        <f>IF(PLANEL_Pot_Trim!AD14&lt;&gt;0,AD15/PLANEL_Pot_Trim!AD14,0)</f>
        <v>0.33250241485351872</v>
      </c>
      <c r="AE41" s="50">
        <f>IF(PLANEL_Pot_Trim!AE14&lt;&gt;0,AE15/PLANEL_Pot_Trim!AE14,0)</f>
        <v>3.7198595702695583E-2</v>
      </c>
      <c r="AF41" s="50">
        <f>IF(PLANEL_Pot_Trim!AF14&lt;&gt;0,AF15/PLANEL_Pot_Trim!AF14,0)</f>
        <v>0.38053557516105257</v>
      </c>
      <c r="AG41" s="50">
        <f>IF(PLANEL_Pot_Trim!AG14&lt;&gt;0,AG15/PLANEL_Pot_Trim!AG14,0)</f>
        <v>0.52072491765403173</v>
      </c>
      <c r="AH41" s="50">
        <f>IF(PLANEL_Pot_Trim!AH14&lt;&gt;0,AH15/PLANEL_Pot_Trim!AH14,0)</f>
        <v>0.33183424265449041</v>
      </c>
      <c r="AI41" s="50">
        <f>IF(PLANEL_Pot_Trim!AI14&lt;&gt;0,AI15/PLANEL_Pot_Trim!AI14,0)</f>
        <v>3.7198595702695583E-2</v>
      </c>
      <c r="AJ41" s="50">
        <f>IF(PLANEL_Pot_Trim!AJ14&lt;&gt;0,AJ15/PLANEL_Pot_Trim!AJ14,0)</f>
        <v>0.38053557516105257</v>
      </c>
      <c r="AK41" s="50">
        <f>IF(PLANEL_Pot_Trim!AK14&lt;&gt;0,AK15/PLANEL_Pot_Trim!AK14,0)</f>
        <v>0.52072491765403173</v>
      </c>
      <c r="AL41" s="50">
        <f>IF(PLANEL_Pot_Trim!AL14&lt;&gt;0,AL15/PLANEL_Pot_Trim!AL14,0)</f>
        <v>0.33183424265449041</v>
      </c>
      <c r="AM41" s="50">
        <f>IF(PLANEL_Pot_Trim!AM14&lt;&gt;0,AM15/PLANEL_Pot_Trim!AM14,0)</f>
        <v>1.5976572485396402E-2</v>
      </c>
      <c r="AN41" s="50">
        <f>IF(PLANEL_Pot_Trim!AN14&lt;&gt;0,AN15/PLANEL_Pot_Trim!AN14,0)</f>
        <v>0.16343773426689259</v>
      </c>
      <c r="AO41" s="50">
        <f>IF(PLANEL_Pot_Trim!AO14&lt;&gt;0,AO15/PLANEL_Pot_Trim!AO14,0)</f>
        <v>0.22364821130471815</v>
      </c>
      <c r="AP41" s="50">
        <f>IF(PLANEL_Pot_Trim!AP14&lt;&gt;0,AP15/PLANEL_Pot_Trim!AP14,0)</f>
        <v>0.14252080566477165</v>
      </c>
      <c r="AQ41" s="50">
        <f>IF(PLANEL_Pot_Trim!AQ14&lt;&gt;0,AQ15/PLANEL_Pot_Trim!AQ14,0)</f>
        <v>1.5976572485396402E-2</v>
      </c>
      <c r="AR41" s="50">
        <f>IF(PLANEL_Pot_Trim!AR14&lt;&gt;0,AR15/PLANEL_Pot_Trim!AR14,0)</f>
        <v>0.16343773426689259</v>
      </c>
      <c r="AS41" s="50">
        <f>IF(PLANEL_Pot_Trim!AS14&lt;&gt;0,AS15/PLANEL_Pot_Trim!AS14,0)</f>
        <v>0.22364821130471815</v>
      </c>
      <c r="AT41" s="50">
        <f>IF(PLANEL_Pot_Trim!AT14&lt;&gt;0,AT15/PLANEL_Pot_Trim!AT14,0)</f>
        <v>0.14252080566477165</v>
      </c>
      <c r="AU41" s="50">
        <f>IF(PLANEL_Pot_Trim!AU14&lt;&gt;0,AU15/PLANEL_Pot_Trim!AU14,0)</f>
        <v>1.5976572485396402E-2</v>
      </c>
      <c r="AV41" s="50">
        <f>IF(PLANEL_Pot_Trim!AV14&lt;&gt;0,AV15/PLANEL_Pot_Trim!AV14,0)</f>
        <v>0.16343773426689259</v>
      </c>
      <c r="AW41" s="50">
        <f>IF(PLANEL_Pot_Trim!AW14&lt;&gt;0,AW15/PLANEL_Pot_Trim!AW14,0)</f>
        <v>0.22364821130471815</v>
      </c>
      <c r="AX41" s="50">
        <f>IF(PLANEL_Pot_Trim!AX14&lt;&gt;0,AX15/PLANEL_Pot_Trim!AX14,0)</f>
        <v>0.14252080566477165</v>
      </c>
      <c r="AY41" s="50">
        <f>IF(PLANEL_Pot_Trim!AY14&lt;&gt;0,AY15/PLANEL_Pot_Trim!AY14,0)</f>
        <v>1.5976572485396402E-2</v>
      </c>
      <c r="AZ41" s="50">
        <f>IF(PLANEL_Pot_Trim!AZ14&lt;&gt;0,AZ15/PLANEL_Pot_Trim!AZ14,0)</f>
        <v>0.16343773426689259</v>
      </c>
      <c r="BA41" s="50">
        <f>IF(PLANEL_Pot_Trim!BA14&lt;&gt;0,BA15/PLANEL_Pot_Trim!BA14,0)</f>
        <v>0.22364821130471815</v>
      </c>
      <c r="BB41" s="50">
        <f>IF(PLANEL_Pot_Trim!BB14&lt;&gt;0,BB15/PLANEL_Pot_Trim!BB14,0)</f>
        <v>0.14252080566477165</v>
      </c>
      <c r="BC41" s="50">
        <f>IF(PLANEL_Pot_Trim!BC14&lt;&gt;0,BC15/PLANEL_Pot_Trim!BC14,0)</f>
        <v>1.5976572485396402E-2</v>
      </c>
      <c r="BD41" s="50">
        <f>IF(PLANEL_Pot_Trim!BD14&lt;&gt;0,BD15/PLANEL_Pot_Trim!BD14,0)</f>
        <v>0.16343773426689259</v>
      </c>
      <c r="BE41" s="50">
        <f>IF(PLANEL_Pot_Trim!BE14&lt;&gt;0,BE15/PLANEL_Pot_Trim!BE14,0)</f>
        <v>0.22364821130471815</v>
      </c>
      <c r="BF41" s="50">
        <f>IF(PLANEL_Pot_Trim!BF14&lt;&gt;0,BF15/PLANEL_Pot_Trim!BF14,0)</f>
        <v>0.14252080566477165</v>
      </c>
      <c r="BG41" s="50">
        <f>IF(PLANEL_Pot_Trim!BG14&lt;&gt;0,BG15/PLANEL_Pot_Trim!BG14,0)</f>
        <v>1.5976572485396402E-2</v>
      </c>
      <c r="BH41" s="50">
        <f>IF(PLANEL_Pot_Trim!BH14&lt;&gt;0,BH15/PLANEL_Pot_Trim!BH14,0)</f>
        <v>0.16343773426689259</v>
      </c>
      <c r="BI41" s="50">
        <f>IF(PLANEL_Pot_Trim!BI14&lt;&gt;0,BI15/PLANEL_Pot_Trim!BI14,0)</f>
        <v>0.22364821130471815</v>
      </c>
      <c r="BJ41" s="50">
        <f>IF(PLANEL_Pot_Trim!BJ14&lt;&gt;0,BJ15/PLANEL_Pot_Trim!BJ14,0)</f>
        <v>0.14252080566477165</v>
      </c>
      <c r="BK41" s="50">
        <f>IF(PLANEL_Pot_Trim!BK14&lt;&gt;0,BK15/PLANEL_Pot_Trim!BK14,0)</f>
        <v>1.5976572485396402E-2</v>
      </c>
      <c r="BL41" s="50">
        <f>IF(PLANEL_Pot_Trim!BL14&lt;&gt;0,BL15/PLANEL_Pot_Trim!BL14,0)</f>
        <v>0.16343773426689259</v>
      </c>
      <c r="BM41" s="50">
        <f>IF(PLANEL_Pot_Trim!BM14&lt;&gt;0,BM15/PLANEL_Pot_Trim!BM14,0)</f>
        <v>0.22364821130471815</v>
      </c>
      <c r="BN41" s="50">
        <f>IF(PLANEL_Pot_Trim!BN14&lt;&gt;0,BN15/PLANEL_Pot_Trim!BN14,0)</f>
        <v>0.14252080566477165</v>
      </c>
      <c r="BO41" s="50">
        <f>IF(PLANEL_Pot_Trim!BO14&lt;&gt;0,BO15/PLANEL_Pot_Trim!BO14,0)</f>
        <v>6.023644792230865E-3</v>
      </c>
      <c r="BP41" s="50">
        <f>IF(PLANEL_Pot_Trim!BP14&lt;&gt;0,BP15/PLANEL_Pot_Trim!BP14,0)</f>
        <v>6.1620905089062393E-2</v>
      </c>
      <c r="BQ41" s="50">
        <f>IF(PLANEL_Pot_Trim!BQ14&lt;&gt;0,BQ15/PLANEL_Pot_Trim!BQ14,0)</f>
        <v>8.4322052481651782E-2</v>
      </c>
      <c r="BR41" s="50">
        <f>IF(PLANEL_Pot_Trim!BR14&lt;&gt;0,BR15/PLANEL_Pot_Trim!BR14,0)</f>
        <v>5.3734598566450714E-2</v>
      </c>
      <c r="BS41" s="50">
        <f>IF(PLANEL_Pot_Trim!BS14&lt;&gt;0,BS15/PLANEL_Pot_Trim!BS14,0)</f>
        <v>6.023644792230865E-3</v>
      </c>
      <c r="BT41" s="50">
        <f>IF(PLANEL_Pot_Trim!BT14&lt;&gt;0,BT15/PLANEL_Pot_Trim!BT14,0)</f>
        <v>6.1620905089062393E-2</v>
      </c>
      <c r="BU41" s="50">
        <f>IF(PLANEL_Pot_Trim!BU14&lt;&gt;0,BU15/PLANEL_Pot_Trim!BU14,0)</f>
        <v>8.4322052481651782E-2</v>
      </c>
      <c r="BV41" s="50">
        <f>IF(PLANEL_Pot_Trim!BV14&lt;&gt;0,BV15/PLANEL_Pot_Trim!BV14,0)</f>
        <v>5.3734598566450714E-2</v>
      </c>
      <c r="BW41" s="50">
        <f>IF(PLANEL_Pot_Trim!BW14&lt;&gt;0,BW15/PLANEL_Pot_Trim!BW14,0)</f>
        <v>6.023644792230865E-3</v>
      </c>
      <c r="BX41" s="50">
        <f>IF(PLANEL_Pot_Trim!BX14&lt;&gt;0,BX15/PLANEL_Pot_Trim!BX14,0)</f>
        <v>6.1620905089062393E-2</v>
      </c>
      <c r="BY41" s="50">
        <f>IF(PLANEL_Pot_Trim!BY14&lt;&gt;0,BY15/PLANEL_Pot_Trim!BY14,0)</f>
        <v>8.4322052481651782E-2</v>
      </c>
      <c r="BZ41" s="50">
        <f>IF(PLANEL_Pot_Trim!BZ14&lt;&gt;0,BZ15/PLANEL_Pot_Trim!BZ14,0)</f>
        <v>5.3734598566450714E-2</v>
      </c>
      <c r="CA41" s="50">
        <f>IF(PLANEL_Pot_Trim!CA14&lt;&gt;0,CA15/PLANEL_Pot_Trim!CA14,0)</f>
        <v>6.023644792230865E-3</v>
      </c>
      <c r="CB41" s="50">
        <f>IF(PLANEL_Pot_Trim!CB14&lt;&gt;0,CB15/PLANEL_Pot_Trim!CB14,0)</f>
        <v>6.1620905089062393E-2</v>
      </c>
      <c r="CC41" s="50">
        <f>IF(PLANEL_Pot_Trim!CC14&lt;&gt;0,CC15/PLANEL_Pot_Trim!CC14,0)</f>
        <v>8.4322052481651782E-2</v>
      </c>
      <c r="CD41" s="50">
        <f>IF(PLANEL_Pot_Trim!CD14&lt;&gt;0,CD15/PLANEL_Pot_Trim!CD14,0)</f>
        <v>5.3734598566450714E-2</v>
      </c>
      <c r="CE41" s="50">
        <f>IF(PLANEL_Pot_Trim!CE14&lt;&gt;0,CE15/PLANEL_Pot_Trim!CE14,0)</f>
        <v>6.023644792230865E-3</v>
      </c>
      <c r="CF41" s="50">
        <f>IF(PLANEL_Pot_Trim!CF14&lt;&gt;0,CF15/PLANEL_Pot_Trim!CF14,0)</f>
        <v>6.1620905089062393E-2</v>
      </c>
      <c r="CG41" s="50">
        <f>IF(PLANEL_Pot_Trim!CG14&lt;&gt;0,CG15/PLANEL_Pot_Trim!CG14,0)</f>
        <v>8.4322052481651782E-2</v>
      </c>
      <c r="CH41" s="50">
        <f>IF(PLANEL_Pot_Trim!CH14&lt;&gt;0,CH15/PLANEL_Pot_Trim!CH14,0)</f>
        <v>5.3734598566450714E-2</v>
      </c>
      <c r="CI41" s="50">
        <f>IF(PLANEL_Pot_Trim!CI14&lt;&gt;0,CI15/PLANEL_Pot_Trim!CI14,0)</f>
        <v>2.8258693144329904E-3</v>
      </c>
      <c r="CJ41" s="50">
        <f>IF(PLANEL_Pot_Trim!CJ14&lt;&gt;0,CJ15/PLANEL_Pot_Trim!CJ14,0)</f>
        <v>2.8908182808352386E-2</v>
      </c>
      <c r="CK41" s="50">
        <f>IF(PLANEL_Pot_Trim!CK14&lt;&gt;0,CK15/PLANEL_Pot_Trim!CK14,0)</f>
        <v>3.9557960142495879E-2</v>
      </c>
      <c r="CL41" s="50">
        <f>IF(PLANEL_Pot_Trim!CL14&lt;&gt;0,CL15/PLANEL_Pot_Trim!CL14,0)</f>
        <v>2.5208483975997481E-2</v>
      </c>
      <c r="CM41" s="50">
        <f>IF(PLANEL_Pot_Trim!CM14&lt;&gt;0,CM15/PLANEL_Pot_Trim!CM14,0)</f>
        <v>2.8258693144329904E-3</v>
      </c>
      <c r="CN41" s="50">
        <f>IF(PLANEL_Pot_Trim!CN14&lt;&gt;0,CN15/PLANEL_Pot_Trim!CN14,0)</f>
        <v>2.8908182808352386E-2</v>
      </c>
      <c r="CO41" s="50">
        <f>IF(PLANEL_Pot_Trim!CO14&lt;&gt;0,CO15/PLANEL_Pot_Trim!CO14,0)</f>
        <v>3.9557960142495879E-2</v>
      </c>
      <c r="CP41" s="50">
        <f>IF(PLANEL_Pot_Trim!CP14&lt;&gt;0,CP15/PLANEL_Pot_Trim!CP14,0)</f>
        <v>2.5208483975997481E-2</v>
      </c>
      <c r="CQ41" s="50">
        <f>IF(PLANEL_Pot_Trim!CQ14&lt;&gt;0,CQ15/PLANEL_Pot_Trim!CQ14,0)</f>
        <v>2.8258693144329904E-3</v>
      </c>
      <c r="CR41" s="50">
        <f>IF(PLANEL_Pot_Trim!CR14&lt;&gt;0,CR15/PLANEL_Pot_Trim!CR14,0)</f>
        <v>2.8908182808352386E-2</v>
      </c>
      <c r="CS41" s="50">
        <f>IF(PLANEL_Pot_Trim!CS14&lt;&gt;0,CS15/PLANEL_Pot_Trim!CS14,0)</f>
        <v>3.9557960142495879E-2</v>
      </c>
      <c r="CT41" s="50">
        <f>IF(PLANEL_Pot_Trim!CT14&lt;&gt;0,CT15/PLANEL_Pot_Trim!CT14,0)</f>
        <v>2.5208483975997481E-2</v>
      </c>
      <c r="CU41" s="50">
        <f>IF(PLANEL_Pot_Trim!CU14&lt;&gt;0,CU15/PLANEL_Pot_Trim!CU14,0)</f>
        <v>2.8258693144329904E-3</v>
      </c>
      <c r="CV41" s="50">
        <f>IF(PLANEL_Pot_Trim!CV14&lt;&gt;0,CV15/PLANEL_Pot_Trim!CV14,0)</f>
        <v>2.8908182808352386E-2</v>
      </c>
      <c r="CW41" s="50">
        <f>IF(PLANEL_Pot_Trim!CW14&lt;&gt;0,CW15/PLANEL_Pot_Trim!CW14,0)</f>
        <v>3.9557960142495879E-2</v>
      </c>
      <c r="CX41" s="50">
        <f>IF(PLANEL_Pot_Trim!CX14&lt;&gt;0,CX15/PLANEL_Pot_Trim!CX14,0)</f>
        <v>2.5208483975997481E-2</v>
      </c>
      <c r="CY41" s="80">
        <f>IF(PLANEL_Pot_Trim!CY14&lt;&gt;0,CY15/PLANEL_Pot_Trim!CY14,0)</f>
        <v>2.8258693144329904E-3</v>
      </c>
      <c r="CZ41" s="80">
        <f>IF(PLANEL_Pot_Trim!CZ14&lt;&gt;0,CZ15/PLANEL_Pot_Trim!CZ14,0)</f>
        <v>2.8908182808352386E-2</v>
      </c>
      <c r="DA41" s="80">
        <f>IF(PLANEL_Pot_Trim!DA14&lt;&gt;0,DA15/PLANEL_Pot_Trim!DA14,0)</f>
        <v>3.9557960142495879E-2</v>
      </c>
      <c r="DB41" s="80">
        <f>IF(PLANEL_Pot_Trim!DB14&lt;&gt;0,DB15/PLANEL_Pot_Trim!DB14,0)</f>
        <v>2.5208483975997481E-2</v>
      </c>
      <c r="DC41" s="50">
        <f>IF(PLANEL_Pot_Trim!DC14&lt;&gt;0,DC15/PLANEL_Pot_Trim!DC14,0)</f>
        <v>2.8258693144329904E-3</v>
      </c>
      <c r="DD41" s="50">
        <f>IF(PLANEL_Pot_Trim!DD14&lt;&gt;0,DD15/PLANEL_Pot_Trim!DD14,0)</f>
        <v>2.8908182808352386E-2</v>
      </c>
      <c r="DE41" s="50">
        <f>IF(PLANEL_Pot_Trim!DE14&lt;&gt;0,DE15/PLANEL_Pot_Trim!DE14,0)</f>
        <v>3.9557960142495879E-2</v>
      </c>
      <c r="DF41" s="50">
        <f>IF(PLANEL_Pot_Trim!DF14&lt;&gt;0,DF15/PLANEL_Pot_Trim!DF14,0)</f>
        <v>2.5208483975997481E-2</v>
      </c>
      <c r="DG41" s="50">
        <f>IF(PLANEL_Pot_Trim!DG14&lt;&gt;0,DG15/PLANEL_Pot_Trim!DG14,0)</f>
        <v>2.8258693144329904E-3</v>
      </c>
      <c r="DH41" s="50">
        <f>IF(PLANEL_Pot_Trim!DH14&lt;&gt;0,DH15/PLANEL_Pot_Trim!DH14,0)</f>
        <v>2.8908182808352386E-2</v>
      </c>
      <c r="DI41" s="50">
        <f>IF(PLANEL_Pot_Trim!DI14&lt;&gt;0,DI15/PLANEL_Pot_Trim!DI14,0)</f>
        <v>3.9557960142495879E-2</v>
      </c>
      <c r="DJ41" s="50">
        <f>IF(PLANEL_Pot_Trim!DJ14&lt;&gt;0,DJ15/PLANEL_Pot_Trim!DJ14,0)</f>
        <v>2.5208483975997481E-2</v>
      </c>
      <c r="DK41" s="50">
        <f>IF(PLANEL_Pot_Trim!DK14&lt;&gt;0,DK15/PLANEL_Pot_Trim!DK14,0)</f>
        <v>2.8258693144329904E-3</v>
      </c>
      <c r="DL41" s="50">
        <f>IF(PLANEL_Pot_Trim!DL14&lt;&gt;0,DL15/PLANEL_Pot_Trim!DL14,0)</f>
        <v>2.8908182808352386E-2</v>
      </c>
      <c r="DM41" s="50">
        <f>IF(PLANEL_Pot_Trim!DM14&lt;&gt;0,DM15/PLANEL_Pot_Trim!DM14,0)</f>
        <v>3.9557960142495879E-2</v>
      </c>
      <c r="DN41" s="50">
        <f>IF(PLANEL_Pot_Trim!DN14&lt;&gt;0,DN15/PLANEL_Pot_Trim!DN14,0)</f>
        <v>2.5208483975997481E-2</v>
      </c>
      <c r="DO41" s="50">
        <f>IF(PLANEL_Pot_Trim!DO14&lt;&gt;0,DO15/PLANEL_Pot_Trim!DO14,0)</f>
        <v>2.8258693144329904E-3</v>
      </c>
      <c r="DP41" s="50">
        <f>IF(PLANEL_Pot_Trim!DP14&lt;&gt;0,DP15/PLANEL_Pot_Trim!DP14,0)</f>
        <v>2.8908182808352386E-2</v>
      </c>
      <c r="DQ41" s="50">
        <f>IF(PLANEL_Pot_Trim!DQ14&lt;&gt;0,DQ15/PLANEL_Pot_Trim!DQ14,0)</f>
        <v>3.9557960142495879E-2</v>
      </c>
      <c r="DR41" s="50">
        <f>IF(PLANEL_Pot_Trim!DR14&lt;&gt;0,DR15/PLANEL_Pot_Trim!DR14,0)</f>
        <v>2.5208483975997481E-2</v>
      </c>
      <c r="DS41" s="50">
        <f>IF(PLANEL_Pot_Trim!DS14&lt;&gt;0,DS15/PLANEL_Pot_Trim!DS14,0)</f>
        <v>2.8258693144329904E-3</v>
      </c>
      <c r="DT41" s="50">
        <f>IF(PLANEL_Pot_Trim!DT14&lt;&gt;0,DT15/PLANEL_Pot_Trim!DT14,0)</f>
        <v>2.8908182808352386E-2</v>
      </c>
      <c r="DU41" s="50">
        <f>IF(PLANEL_Pot_Trim!DU14&lt;&gt;0,DU15/PLANEL_Pot_Trim!DU14,0)</f>
        <v>3.9557960142495879E-2</v>
      </c>
      <c r="DV41" s="50">
        <f>IF(PLANEL_Pot_Trim!DV14&lt;&gt;0,DV15/PLANEL_Pot_Trim!DV14,0)</f>
        <v>2.5208483975997481E-2</v>
      </c>
      <c r="DW41" s="50">
        <f>IF(PLANEL_Pot_Trim!DW14&lt;&gt;0,DW15/PLANEL_Pot_Trim!DW14,0)</f>
        <v>2.7506898359697701E-3</v>
      </c>
      <c r="DX41" s="50">
        <f>IF(PLANEL_Pot_Trim!DX14&lt;&gt;0,DX15/PLANEL_Pot_Trim!DX14,0)</f>
        <v>2.8139108988925802E-2</v>
      </c>
      <c r="DY41" s="50">
        <f>IF(PLANEL_Pot_Trim!DY14&lt;&gt;0,DY15/PLANEL_Pot_Trim!DY14,0)</f>
        <v>3.8505559453832605E-2</v>
      </c>
      <c r="DZ41" s="50">
        <f>IF(PLANEL_Pot_Trim!DZ14&lt;&gt;0,DZ15/PLANEL_Pot_Trim!DZ14,0)</f>
        <v>2.4537837011368049E-2</v>
      </c>
      <c r="EA41" s="50">
        <f>IF(PLANEL_Pot_Trim!EA14&lt;&gt;0,EA15/PLANEL_Pot_Trim!EA14,0)</f>
        <v>2.7506898359697701E-3</v>
      </c>
      <c r="EB41" s="50">
        <f>IF(PLANEL_Pot_Trim!EB14&lt;&gt;0,EB15/PLANEL_Pot_Trim!EB14,0)</f>
        <v>2.8139108988925802E-2</v>
      </c>
      <c r="EC41" s="50">
        <f>IF(PLANEL_Pot_Trim!EC14&lt;&gt;0,EC15/PLANEL_Pot_Trim!EC14,0)</f>
        <v>3.8505559453832605E-2</v>
      </c>
      <c r="ED41" s="50">
        <f>IF(PLANEL_Pot_Trim!ED14&lt;&gt;0,ED15/PLANEL_Pot_Trim!ED14,0)</f>
        <v>2.4537837011368049E-2</v>
      </c>
      <c r="EE41" s="50">
        <f>IF(PLANEL_Pot_Trim!EE14&lt;&gt;0,EE15/PLANEL_Pot_Trim!EE14,0)</f>
        <v>2.7506898359697701E-3</v>
      </c>
      <c r="EF41" s="50">
        <f>IF(PLANEL_Pot_Trim!EF14&lt;&gt;0,EF15/PLANEL_Pot_Trim!EF14,0)</f>
        <v>2.8139108988925802E-2</v>
      </c>
      <c r="EG41" s="50">
        <f>IF(PLANEL_Pot_Trim!EG14&lt;&gt;0,EG15/PLANEL_Pot_Trim!EG14,0)</f>
        <v>3.8505559453832605E-2</v>
      </c>
      <c r="EH41" s="50">
        <f>IF(PLANEL_Pot_Trim!EH14&lt;&gt;0,EH15/PLANEL_Pot_Trim!EH14,0)</f>
        <v>2.4537837011368049E-2</v>
      </c>
      <c r="EI41" s="50">
        <f>IF(PLANEL_Pot_Trim!EI14&lt;&gt;0,EI15/PLANEL_Pot_Trim!EI14,0)</f>
        <v>2.7506898359697701E-3</v>
      </c>
      <c r="EJ41" s="50">
        <f>IF(PLANEL_Pot_Trim!EJ14&lt;&gt;0,EJ15/PLANEL_Pot_Trim!EJ14,0)</f>
        <v>2.8139108988925802E-2</v>
      </c>
      <c r="EK41" s="50">
        <f>IF(PLANEL_Pot_Trim!EK14&lt;&gt;0,EK15/PLANEL_Pot_Trim!EK14,0)</f>
        <v>3.8505559453832605E-2</v>
      </c>
      <c r="EL41" s="50">
        <f>IF(PLANEL_Pot_Trim!EL14&lt;&gt;0,EL15/PLANEL_Pot_Trim!EL14,0)</f>
        <v>2.4537837011368049E-2</v>
      </c>
      <c r="EM41" s="50">
        <f>IF(PLANEL_Pot_Trim!EM14&lt;&gt;0,EM15/PLANEL_Pot_Trim!EM14,0)</f>
        <v>2.7506898359697701E-3</v>
      </c>
      <c r="EN41" s="50">
        <f>IF(PLANEL_Pot_Trim!EN14&lt;&gt;0,EN15/PLANEL_Pot_Trim!EN14,0)</f>
        <v>2.8139108988925802E-2</v>
      </c>
      <c r="EO41" s="50">
        <f>IF(PLANEL_Pot_Trim!EO14&lt;&gt;0,EO15/PLANEL_Pot_Trim!EO14,0)</f>
        <v>3.8505559453832605E-2</v>
      </c>
      <c r="EP41" s="50">
        <f>IF(PLANEL_Pot_Trim!EP14&lt;&gt;0,EP15/PLANEL_Pot_Trim!EP14,0)</f>
        <v>2.4537837011368049E-2</v>
      </c>
    </row>
    <row r="42" spans="2:146" x14ac:dyDescent="0.25">
      <c r="B42" s="21" t="s">
        <v>52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0.7034390749652295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0.35497950561671521</v>
      </c>
      <c r="AF44" s="51">
        <f>IF(PLANEL_Pot_Trim!AF17&lt;&gt;0,AF18/PLANEL_Pot_Trim!AF17,0)</f>
        <v>0.42245629533565976</v>
      </c>
      <c r="AG44" s="51">
        <f>IF(PLANEL_Pot_Trim!AG17&lt;&gt;0,AG18/PLANEL_Pot_Trim!AG17,0)</f>
        <v>0.55664566690879758</v>
      </c>
      <c r="AH44" s="51">
        <f>IF(PLANEL_Pot_Trim!AH17&lt;&gt;0,AH18/PLANEL_Pot_Trim!AH17,0)</f>
        <v>0.46232892932570613</v>
      </c>
      <c r="AI44" s="51">
        <f>IF(PLANEL_Pot_Trim!AI17&lt;&gt;0,AI18/PLANEL_Pot_Trim!AI17,0)</f>
        <v>0.35516135915059982</v>
      </c>
      <c r="AJ44" s="51">
        <f>IF(PLANEL_Pot_Trim!AJ17&lt;&gt;0,AJ18/PLANEL_Pot_Trim!AJ17,0)</f>
        <v>0.42506269179697503</v>
      </c>
      <c r="AK44" s="51">
        <f>IF(PLANEL_Pot_Trim!AK17&lt;&gt;0,AK18/PLANEL_Pot_Trim!AK17,0)</f>
        <v>0.56041723268809429</v>
      </c>
      <c r="AL44" s="51">
        <f>IF(PLANEL_Pot_Trim!AL17&lt;&gt;0,AL18/PLANEL_Pot_Trim!AL17,0)</f>
        <v>0.4639074131430071</v>
      </c>
      <c r="AM44" s="51">
        <f>IF(PLANEL_Pot_Trim!AM17&lt;&gt;0,AM18/PLANEL_Pot_Trim!AM17,0)</f>
        <v>0.35525246966269419</v>
      </c>
      <c r="AN44" s="51">
        <f>IF(PLANEL_Pot_Trim!AN17&lt;&gt;0,AN18/PLANEL_Pot_Trim!AN17,0)</f>
        <v>0.42636852369462375</v>
      </c>
      <c r="AO44" s="51">
        <f>IF(PLANEL_Pot_Trim!AO17&lt;&gt;0,AO18/PLANEL_Pot_Trim!AO17,0)</f>
        <v>0.56230682661499176</v>
      </c>
      <c r="AP44" s="51">
        <f>IF(PLANEL_Pot_Trim!AP17&lt;&gt;0,AP18/PLANEL_Pot_Trim!AP17,0)</f>
        <v>0.46469825001956727</v>
      </c>
      <c r="AQ44" s="51">
        <f>IF(PLANEL_Pot_Trim!AQ17&lt;&gt;0,AQ18/PLANEL_Pot_Trim!AQ17,0)</f>
        <v>0.3553609156297734</v>
      </c>
      <c r="AR44" s="51">
        <f>IF(PLANEL_Pot_Trim!AR17&lt;&gt;0,AR18/PLANEL_Pot_Trim!AR17,0)</f>
        <v>0.42793936835722263</v>
      </c>
      <c r="AS44" s="51">
        <f>IF(PLANEL_Pot_Trim!AS17&lt;&gt;0,AS18/PLANEL_Pot_Trim!AS17,0)</f>
        <v>0.56458306786846513</v>
      </c>
      <c r="AT44" s="51">
        <f>IF(PLANEL_Pot_Trim!AT17&lt;&gt;0,AT18/PLANEL_Pot_Trim!AT17,0)</f>
        <v>0.46565186015529436</v>
      </c>
      <c r="AU44" s="51">
        <f>IF(PLANEL_Pot_Trim!AU17&lt;&gt;0,AU18/PLANEL_Pot_Trim!AU17,0)</f>
        <v>0.3553772853224153</v>
      </c>
      <c r="AV44" s="51">
        <f>IF(PLANEL_Pot_Trim!AV17&lt;&gt;0,AV18/PLANEL_Pot_Trim!AV17,0)</f>
        <v>0.42817327024835844</v>
      </c>
      <c r="AW44" s="51">
        <f>IF(PLANEL_Pot_Trim!AW17&lt;&gt;0,AW18/PLANEL_Pot_Trim!AW17,0)</f>
        <v>0.56492139712173661</v>
      </c>
      <c r="AX44" s="51">
        <f>IF(PLANEL_Pot_Trim!AX17&lt;&gt;0,AX18/PLANEL_Pot_Trim!AX17,0)</f>
        <v>0.46579341713709532</v>
      </c>
      <c r="AY44" s="51">
        <f>IF(PLANEL_Pot_Trim!AY17&lt;&gt;0,AY18/PLANEL_Pot_Trim!AY17,0)</f>
        <v>0.35538951868633617</v>
      </c>
      <c r="AZ44" s="51">
        <f>IF(PLANEL_Pot_Trim!AZ17&lt;&gt;0,AZ18/PLANEL_Pot_Trim!AZ17,0)</f>
        <v>0.42881432312197221</v>
      </c>
      <c r="BA44" s="51">
        <f>IF(PLANEL_Pot_Trim!BA17&lt;&gt;0,BA18/PLANEL_Pot_Trim!BA17,0)</f>
        <v>0.56593800312036946</v>
      </c>
      <c r="BB44" s="51">
        <f>IF(PLANEL_Pot_Trim!BB17&lt;&gt;0,BB18/PLANEL_Pot_Trim!BB17,0)</f>
        <v>0.46624569111156733</v>
      </c>
      <c r="BC44" s="51">
        <f>IF(PLANEL_Pot_Trim!BC17&lt;&gt;0,BC18/PLANEL_Pot_Trim!BC17,0)</f>
        <v>0.35541033752743117</v>
      </c>
      <c r="BD44" s="51">
        <f>IF(PLANEL_Pot_Trim!BD17&lt;&gt;0,BD18/PLANEL_Pot_Trim!BD17,0)</f>
        <v>0.42908449502763385</v>
      </c>
      <c r="BE44" s="51">
        <f>IF(PLANEL_Pot_Trim!BE17&lt;&gt;0,BE18/PLANEL_Pot_Trim!BE17,0)</f>
        <v>0.56632356286876284</v>
      </c>
      <c r="BF44" s="51">
        <f>IF(PLANEL_Pot_Trim!BF17&lt;&gt;0,BF18/PLANEL_Pot_Trim!BF17,0)</f>
        <v>0.46640543265125783</v>
      </c>
      <c r="BG44" s="51">
        <f>IF(PLANEL_Pot_Trim!BG17&lt;&gt;0,BG18/PLANEL_Pot_Trim!BG17,0)</f>
        <v>0.35545259901276449</v>
      </c>
      <c r="BH44" s="51">
        <f>IF(PLANEL_Pot_Trim!BH17&lt;&gt;0,BH18/PLANEL_Pot_Trim!BH17,0)</f>
        <v>0.42959950550388215</v>
      </c>
      <c r="BI44" s="51">
        <f>IF(PLANEL_Pot_Trim!BI17&lt;&gt;0,BI18/PLANEL_Pot_Trim!BI17,0)</f>
        <v>0.56705147741412998</v>
      </c>
      <c r="BJ44" s="51">
        <f>IF(PLANEL_Pot_Trim!BJ17&lt;&gt;0,BJ18/PLANEL_Pot_Trim!BJ17,0)</f>
        <v>0.46670486160119296</v>
      </c>
      <c r="BK44" s="51">
        <f>IF(PLANEL_Pot_Trim!BK17&lt;&gt;0,BK18/PLANEL_Pot_Trim!BK17,0)</f>
        <v>0.35548193699415537</v>
      </c>
      <c r="BL44" s="51">
        <f>IF(PLANEL_Pot_Trim!BL17&lt;&gt;0,BL18/PLANEL_Pot_Trim!BL17,0)</f>
        <v>0.42990354430024935</v>
      </c>
      <c r="BM44" s="51">
        <f>IF(PLANEL_Pot_Trim!BM17&lt;&gt;0,BM18/PLANEL_Pot_Trim!BM17,0)</f>
        <v>0.56746918778292943</v>
      </c>
      <c r="BN44" s="51">
        <f>IF(PLANEL_Pot_Trim!BN17&lt;&gt;0,BN18/PLANEL_Pot_Trim!BN17,0)</f>
        <v>0.46687298134239896</v>
      </c>
      <c r="BO44" s="51">
        <f>IF(PLANEL_Pot_Trim!BO17&lt;&gt;0,BO18/PLANEL_Pot_Trim!BO17,0)</f>
        <v>0.35549892651490039</v>
      </c>
      <c r="BP44" s="51">
        <f>IF(PLANEL_Pot_Trim!BP17&lt;&gt;0,BP18/PLANEL_Pot_Trim!BP17,0)</f>
        <v>0.43012763035359697</v>
      </c>
      <c r="BQ44" s="51">
        <f>IF(PLANEL_Pot_Trim!BQ17&lt;&gt;0,BQ18/PLANEL_Pot_Trim!BQ17,0)</f>
        <v>0.56778974066739796</v>
      </c>
      <c r="BR44" s="51">
        <f>IF(PLANEL_Pot_Trim!BR17&lt;&gt;0,BR18/PLANEL_Pot_Trim!BR17,0)</f>
        <v>0.46700602253704787</v>
      </c>
      <c r="BS44" s="51">
        <f>IF(PLANEL_Pot_Trim!BS17&lt;&gt;0,BS18/PLANEL_Pot_Trim!BS17,0)</f>
        <v>0.3555021714291785</v>
      </c>
      <c r="BT44" s="51">
        <f>IF(PLANEL_Pot_Trim!BT17&lt;&gt;0,BT18/PLANEL_Pot_Trim!BT17,0)</f>
        <v>0.43071884048423786</v>
      </c>
      <c r="BU44" s="51">
        <f>IF(PLANEL_Pot_Trim!BU17&lt;&gt;0,BU18/PLANEL_Pot_Trim!BU17,0)</f>
        <v>0.56874931137275209</v>
      </c>
      <c r="BV44" s="51">
        <f>IF(PLANEL_Pot_Trim!BV17&lt;&gt;0,BV18/PLANEL_Pot_Trim!BV17,0)</f>
        <v>0.46743897124047873</v>
      </c>
      <c r="BW44" s="51">
        <f>IF(PLANEL_Pot_Trim!BW17&lt;&gt;0,BW18/PLANEL_Pot_Trim!BW17,0)</f>
        <v>0.35554092241357144</v>
      </c>
      <c r="BX44" s="51">
        <f>IF(PLANEL_Pot_Trim!BX17&lt;&gt;0,BX18/PLANEL_Pot_Trim!BX17,0)</f>
        <v>0.43116069698266213</v>
      </c>
      <c r="BY44" s="51">
        <f>IF(PLANEL_Pot_Trim!BY17&lt;&gt;0,BY18/PLANEL_Pot_Trim!BY17,0)</f>
        <v>0.56936700508006344</v>
      </c>
      <c r="BZ44" s="51">
        <f>IF(PLANEL_Pot_Trim!BZ17&lt;&gt;0,BZ18/PLANEL_Pot_Trim!BZ17,0)</f>
        <v>0.4676909557832864</v>
      </c>
      <c r="CA44" s="51">
        <f>IF(PLANEL_Pot_Trim!CA17&lt;&gt;0,CA18/PLANEL_Pot_Trim!CA17,0)</f>
        <v>0.35556712962043419</v>
      </c>
      <c r="CB44" s="51">
        <f>IF(PLANEL_Pot_Trim!CB17&lt;&gt;0,CB18/PLANEL_Pot_Trim!CB17,0)</f>
        <v>0.4316254511558274</v>
      </c>
      <c r="CC44" s="51">
        <f>IF(PLANEL_Pot_Trim!CC17&lt;&gt;0,CC18/PLANEL_Pot_Trim!CC17,0)</f>
        <v>0.57005655466081817</v>
      </c>
      <c r="CD44" s="51">
        <f>IF(PLANEL_Pot_Trim!CD17&lt;&gt;0,CD18/PLANEL_Pot_Trim!CD17,0)</f>
        <v>0.46798467762807805</v>
      </c>
      <c r="CE44" s="51">
        <f>IF(PLANEL_Pot_Trim!CE17&lt;&gt;0,CE18/PLANEL_Pot_Trim!CE17,0)</f>
        <v>0.35556555234316256</v>
      </c>
      <c r="CF44" s="51">
        <f>IF(PLANEL_Pot_Trim!CF17&lt;&gt;0,CF18/PLANEL_Pot_Trim!CF17,0)</f>
        <v>0.43232534006401152</v>
      </c>
      <c r="CG44" s="51">
        <f>IF(PLANEL_Pot_Trim!CG17&lt;&gt;0,CG18/PLANEL_Pot_Trim!CG17,0)</f>
        <v>0.57120735520393928</v>
      </c>
      <c r="CH44" s="51">
        <f>IF(PLANEL_Pot_Trim!CH17&lt;&gt;0,CH18/PLANEL_Pot_Trim!CH17,0)</f>
        <v>0.46850789201999971</v>
      </c>
      <c r="CI44" s="51">
        <f>IF(PLANEL_Pot_Trim!CI17&lt;&gt;0,CI18/PLANEL_Pot_Trim!CI17,0)</f>
        <v>0.3555855747124877</v>
      </c>
      <c r="CJ44" s="51">
        <f>IF(PLANEL_Pot_Trim!CJ17&lt;&gt;0,CJ18/PLANEL_Pot_Trim!CJ17,0)</f>
        <v>0.43245920349639699</v>
      </c>
      <c r="CK44" s="51">
        <f>IF(PLANEL_Pot_Trim!CK17&lt;&gt;0,CK18/PLANEL_Pot_Trim!CK17,0)</f>
        <v>0.57137181074741838</v>
      </c>
      <c r="CL44" s="51">
        <f>IF(PLANEL_Pot_Trim!CL17&lt;&gt;0,CL18/PLANEL_Pot_Trim!CL17,0)</f>
        <v>0.46856790927775582</v>
      </c>
      <c r="CM44" s="51">
        <f>IF(PLANEL_Pot_Trim!CM17&lt;&gt;0,CM18/PLANEL_Pot_Trim!CM17,0)</f>
        <v>0.355642557965971</v>
      </c>
      <c r="CN44" s="51">
        <f>IF(PLANEL_Pot_Trim!CN17&lt;&gt;0,CN18/PLANEL_Pot_Trim!CN17,0)</f>
        <v>0.43287405641952914</v>
      </c>
      <c r="CO44" s="51">
        <f>IF(PLANEL_Pot_Trim!CO17&lt;&gt;0,CO18/PLANEL_Pot_Trim!CO17,0)</f>
        <v>0.57189534684658005</v>
      </c>
      <c r="CP44" s="51">
        <f>IF(PLANEL_Pot_Trim!CP17&lt;&gt;0,CP18/PLANEL_Pot_Trim!CP17,0)</f>
        <v>0.4687638944682162</v>
      </c>
      <c r="CQ44" s="51">
        <f>IF(PLANEL_Pot_Trim!CQ17&lt;&gt;0,CQ18/PLANEL_Pot_Trim!CQ17,0)</f>
        <v>0.35568575749786469</v>
      </c>
      <c r="CR44" s="51">
        <f>IF(PLANEL_Pot_Trim!CR17&lt;&gt;0,CR18/PLANEL_Pot_Trim!CR17,0)</f>
        <v>0.43211157902054032</v>
      </c>
      <c r="CS44" s="51">
        <f>IF(PLANEL_Pot_Trim!CS17&lt;&gt;0,CS18/PLANEL_Pot_Trim!CS17,0)</f>
        <v>0.57052980954949362</v>
      </c>
      <c r="CT44" s="51">
        <f>IF(PLANEL_Pot_Trim!CT17&lt;&gt;0,CT18/PLANEL_Pot_Trim!CT17,0)</f>
        <v>0.46810561962220354</v>
      </c>
      <c r="CU44" s="51">
        <f>IF(PLANEL_Pot_Trim!CU17&lt;&gt;0,CU18/PLANEL_Pot_Trim!CU17,0)</f>
        <v>0.35593750619335573</v>
      </c>
      <c r="CV44" s="51">
        <f>IF(PLANEL_Pot_Trim!CV17&lt;&gt;0,CV18/PLANEL_Pot_Trim!CV17,0)</f>
        <v>0.42809142059994648</v>
      </c>
      <c r="CW44" s="51">
        <f>IF(PLANEL_Pot_Trim!CW17&lt;&gt;0,CW18/PLANEL_Pot_Trim!CW17,0)</f>
        <v>0.5632647003394452</v>
      </c>
      <c r="CX44" s="51">
        <f>IF(PLANEL_Pot_Trim!CX17&lt;&gt;0,CX18/PLANEL_Pot_Trim!CX17,0)</f>
        <v>0.4645863544613561</v>
      </c>
      <c r="CY44" s="81">
        <f>IF(PLANEL_Pot_Trim!CY17&lt;&gt;0,CY18/PLANEL_Pot_Trim!CY17,0)</f>
        <v>0.35593574102478637</v>
      </c>
      <c r="CZ44" s="81">
        <f>IF(PLANEL_Pot_Trim!CZ17&lt;&gt;0,CZ18/PLANEL_Pot_Trim!CZ17,0)</f>
        <v>0.4286169433855922</v>
      </c>
      <c r="DA44" s="81">
        <f>IF(PLANEL_Pot_Trim!DA17&lt;&gt;0,DA18/PLANEL_Pot_Trim!DA17,0)</f>
        <v>0.56412935267707598</v>
      </c>
      <c r="DB44" s="81">
        <f>IF(PLANEL_Pot_Trim!DB17&lt;&gt;0,DB18/PLANEL_Pot_Trim!DB17,0)</f>
        <v>0.4649842012114952</v>
      </c>
      <c r="DC44" s="51">
        <f>IF(PLANEL_Pot_Trim!DC17&lt;&gt;0,DC18/PLANEL_Pot_Trim!DC17,0)</f>
        <v>0.35593318336679253</v>
      </c>
      <c r="DD44" s="51">
        <f>IF(PLANEL_Pot_Trim!DD17&lt;&gt;0,DD18/PLANEL_Pot_Trim!DD17,0)</f>
        <v>0.42871959895271622</v>
      </c>
      <c r="DE44" s="51">
        <f>IF(PLANEL_Pot_Trim!DE17&lt;&gt;0,DE18/PLANEL_Pot_Trim!DE17,0)</f>
        <v>0.56430429819215677</v>
      </c>
      <c r="DF44" s="51">
        <f>IF(PLANEL_Pot_Trim!DF17&lt;&gt;0,DF18/PLANEL_Pot_Trim!DF17,0)</f>
        <v>0.46506633249080243</v>
      </c>
      <c r="DG44" s="51">
        <f>IF(PLANEL_Pot_Trim!DG17&lt;&gt;0,DG18/PLANEL_Pot_Trim!DG17,0)</f>
        <v>0.35592938103350663</v>
      </c>
      <c r="DH44" s="51">
        <f>IF(PLANEL_Pot_Trim!DH17&lt;&gt;0,DH18/PLANEL_Pot_Trim!DH17,0)</f>
        <v>0.428810854744132</v>
      </c>
      <c r="DI44" s="51">
        <f>IF(PLANEL_Pot_Trim!DI17&lt;&gt;0,DI18/PLANEL_Pot_Trim!DI17,0)</f>
        <v>0.56446399582686724</v>
      </c>
      <c r="DJ44" s="51">
        <f>IF(PLANEL_Pot_Trim!DJ17&lt;&gt;0,DJ18/PLANEL_Pot_Trim!DJ17,0)</f>
        <v>0.46514237897632726</v>
      </c>
      <c r="DK44" s="51">
        <f>IF(PLANEL_Pot_Trim!DK17&lt;&gt;0,DK18/PLANEL_Pot_Trim!DK17,0)</f>
        <v>0.35592235314898879</v>
      </c>
      <c r="DL44" s="51">
        <f>IF(PLANEL_Pot_Trim!DL17&lt;&gt;0,DL18/PLANEL_Pot_Trim!DL17,0)</f>
        <v>0.42897952385743959</v>
      </c>
      <c r="DM44" s="51">
        <f>IF(PLANEL_Pot_Trim!DM17&lt;&gt;0,DM18/PLANEL_Pot_Trim!DM17,0)</f>
        <v>0.56475916678744231</v>
      </c>
      <c r="DN44" s="51">
        <f>IF(PLANEL_Pot_Trim!DN17&lt;&gt;0,DN18/PLANEL_Pot_Trim!DN17,0)</f>
        <v>0.46528293656842651</v>
      </c>
      <c r="DO44" s="51">
        <f>IF(PLANEL_Pot_Trim!DO17&lt;&gt;0,DO18/PLANEL_Pot_Trim!DO17,0)</f>
        <v>0.35591621778732668</v>
      </c>
      <c r="DP44" s="51">
        <f>IF(PLANEL_Pot_Trim!DP17&lt;&gt;0,DP18/PLANEL_Pot_Trim!DP17,0)</f>
        <v>0.42912677259645782</v>
      </c>
      <c r="DQ44" s="51">
        <f>IF(PLANEL_Pot_Trim!DQ17&lt;&gt;0,DQ18/PLANEL_Pot_Trim!DQ17,0)</f>
        <v>0.56501685213619224</v>
      </c>
      <c r="DR44" s="51">
        <f>IF(PLANEL_Pot_Trim!DR17&lt;&gt;0,DR18/PLANEL_Pot_Trim!DR17,0)</f>
        <v>0.46540564389228412</v>
      </c>
      <c r="DS44" s="51">
        <f>IF(PLANEL_Pot_Trim!DS17&lt;&gt;0,DS18/PLANEL_Pot_Trim!DS17,0)</f>
        <v>0.35590888539851995</v>
      </c>
      <c r="DT44" s="51">
        <f>IF(PLANEL_Pot_Trim!DT17&lt;&gt;0,DT18/PLANEL_Pot_Trim!DT17,0)</f>
        <v>0.42930274916025196</v>
      </c>
      <c r="DU44" s="51">
        <f>IF(PLANEL_Pot_Trim!DU17&lt;&gt;0,DU18/PLANEL_Pot_Trim!DU17,0)</f>
        <v>0.56532481105496313</v>
      </c>
      <c r="DV44" s="51">
        <f>IF(PLANEL_Pot_Trim!DV17&lt;&gt;0,DV18/PLANEL_Pot_Trim!DV17,0)</f>
        <v>0.46555229099908352</v>
      </c>
      <c r="DW44" s="51">
        <f>IF(PLANEL_Pot_Trim!DW17&lt;&gt;0,DW18/PLANEL_Pot_Trim!DW17,0)</f>
        <v>0.3559023779681682</v>
      </c>
      <c r="DX44" s="51">
        <f>IF(PLANEL_Pot_Trim!DX17&lt;&gt;0,DX18/PLANEL_Pot_Trim!DX17,0)</f>
        <v>0.4294589286552683</v>
      </c>
      <c r="DY44" s="51">
        <f>IF(PLANEL_Pot_Trim!DY17&lt;&gt;0,DY18/PLANEL_Pot_Trim!DY17,0)</f>
        <v>0.56559812521217212</v>
      </c>
      <c r="DZ44" s="51">
        <f>IF(PLANEL_Pot_Trim!DZ17&lt;&gt;0,DZ18/PLANEL_Pot_Trim!DZ17,0)</f>
        <v>0.46568244054911423</v>
      </c>
      <c r="EA44" s="51">
        <f>IF(PLANEL_Pot_Trim!EA17&lt;&gt;0,EA18/PLANEL_Pot_Trim!EA17,0)</f>
        <v>0.35589691902072063</v>
      </c>
      <c r="EB44" s="51">
        <f>IF(PLANEL_Pot_Trim!EB17&lt;&gt;0,EB18/PLANEL_Pot_Trim!EB17,0)</f>
        <v>0.42958994314057886</v>
      </c>
      <c r="EC44" s="51">
        <f>IF(PLANEL_Pot_Trim!EC17&lt;&gt;0,EC18/PLANEL_Pot_Trim!EC17,0)</f>
        <v>0.56582740051663849</v>
      </c>
      <c r="ED44" s="51">
        <f>IF(PLANEL_Pot_Trim!ED17&lt;&gt;0,ED18/PLANEL_Pot_Trim!ED17,0)</f>
        <v>0.4657916193104783</v>
      </c>
      <c r="EE44" s="51">
        <f>IF(PLANEL_Pot_Trim!EE17&lt;&gt;0,EE18/PLANEL_Pot_Trim!EE17,0)</f>
        <v>0.35589138199273518</v>
      </c>
      <c r="EF44" s="51">
        <f>IF(PLANEL_Pot_Trim!EF17&lt;&gt;0,EF18/PLANEL_Pot_Trim!EF17,0)</f>
        <v>0.42972283223488478</v>
      </c>
      <c r="EG44" s="51">
        <f>IF(PLANEL_Pot_Trim!EG17&lt;&gt;0,EG18/PLANEL_Pot_Trim!EG17,0)</f>
        <v>0.5660599563929879</v>
      </c>
      <c r="EH44" s="51">
        <f>IF(PLANEL_Pot_Trim!EH17&lt;&gt;0,EH18/PLANEL_Pot_Trim!EH17,0)</f>
        <v>0.46590236018830483</v>
      </c>
      <c r="EI44" s="51">
        <f>IF(PLANEL_Pot_Trim!EI17&lt;&gt;0,EI18/PLANEL_Pot_Trim!EI17,0)</f>
        <v>0.35588639788184062</v>
      </c>
      <c r="EJ44" s="51">
        <f>IF(PLANEL_Pot_Trim!EJ17&lt;&gt;0,EJ18/PLANEL_Pot_Trim!EJ17,0)</f>
        <v>0.42984245021245104</v>
      </c>
      <c r="EK44" s="51">
        <f>IF(PLANEL_Pot_Trim!EK17&lt;&gt;0,EK18/PLANEL_Pot_Trim!EK17,0)</f>
        <v>0.56626928792923692</v>
      </c>
      <c r="EL44" s="51">
        <f>IF(PLANEL_Pot_Trim!EL17&lt;&gt;0,EL18/PLANEL_Pot_Trim!EL17,0)</f>
        <v>0.46600204189743966</v>
      </c>
      <c r="EM44" s="51">
        <f>IF(PLANEL_Pot_Trim!EM17&lt;&gt;0,EM18/PLANEL_Pot_Trim!EM17,0)</f>
        <v>0.35588533751024526</v>
      </c>
      <c r="EN44" s="51">
        <f>IF(PLANEL_Pot_Trim!EN17&lt;&gt;0,EN18/PLANEL_Pot_Trim!EN17,0)</f>
        <v>0.42986789951875776</v>
      </c>
      <c r="EO44" s="51">
        <f>IF(PLANEL_Pot_Trim!EO17&lt;&gt;0,EO18/PLANEL_Pot_Trim!EO17,0)</f>
        <v>0.56631382420117715</v>
      </c>
      <c r="EP44" s="51">
        <f>IF(PLANEL_Pot_Trim!EP17&lt;&gt;0,EP18/PLANEL_Pot_Trim!EP17,0)</f>
        <v>0.46602324960635105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0.28406300714205646</v>
      </c>
      <c r="CJ47" s="52">
        <f>IF(PLANEL_Pot_Trim!CJ20&lt;&gt;0,CJ21/PLANEL_Pot_Trim!CJ20,0)</f>
        <v>0.27776999735524183</v>
      </c>
      <c r="CK47" s="52">
        <f>IF(PLANEL_Pot_Trim!CK20&lt;&gt;0,CK21/PLANEL_Pot_Trim!CK20,0)</f>
        <v>0.27292947106247167</v>
      </c>
      <c r="CL47" s="52">
        <f>IF(PLANEL_Pot_Trim!CL20&lt;&gt;0,CL21/PLANEL_Pot_Trim!CL20,0)</f>
        <v>0.28220624741948636</v>
      </c>
      <c r="CM47" s="52">
        <f>IF(PLANEL_Pot_Trim!CM20&lt;&gt;0,CM21/PLANEL_Pot_Trim!CM20,0)</f>
        <v>0.28406300714205646</v>
      </c>
      <c r="CN47" s="52">
        <f>IF(PLANEL_Pot_Trim!CN20&lt;&gt;0,CN21/PLANEL_Pot_Trim!CN20,0)</f>
        <v>0.27776999735524183</v>
      </c>
      <c r="CO47" s="52">
        <f>IF(PLANEL_Pot_Trim!CO20&lt;&gt;0,CO21/PLANEL_Pot_Trim!CO20,0)</f>
        <v>0.27292947106247167</v>
      </c>
      <c r="CP47" s="52">
        <f>IF(PLANEL_Pot_Trim!CP20&lt;&gt;0,CP21/PLANEL_Pot_Trim!CP20,0)</f>
        <v>0.28220624741948636</v>
      </c>
      <c r="CQ47" s="52">
        <f>IF(PLANEL_Pot_Trim!CQ20&lt;&gt;0,CQ21/PLANEL_Pot_Trim!CQ20,0)</f>
        <v>0.28420331506734858</v>
      </c>
      <c r="CR47" s="52">
        <f>IF(PLANEL_Pot_Trim!CR20&lt;&gt;0,CR21/PLANEL_Pot_Trim!CR20,0)</f>
        <v>0.27972290463536376</v>
      </c>
      <c r="CS47" s="52">
        <f>IF(PLANEL_Pot_Trim!CS20&lt;&gt;0,CS21/PLANEL_Pot_Trim!CS20,0)</f>
        <v>0.27412321351024127</v>
      </c>
      <c r="CT47" s="52">
        <f>IF(PLANEL_Pot_Trim!CT20&lt;&gt;0,CT21/PLANEL_Pot_Trim!CT20,0)</f>
        <v>0.28232519130148309</v>
      </c>
      <c r="CU47" s="52">
        <f>IF(PLANEL_Pot_Trim!CU20&lt;&gt;0,CU21/PLANEL_Pot_Trim!CU20,0)</f>
        <v>0.28435535215893337</v>
      </c>
      <c r="CV47" s="52">
        <f>IF(PLANEL_Pot_Trim!CV20&lt;&gt;0,CV21/PLANEL_Pot_Trim!CV20,0)</f>
        <v>0.28187963564220087</v>
      </c>
      <c r="CW47" s="52">
        <f>IF(PLANEL_Pot_Trim!CW20&lt;&gt;0,CW21/PLANEL_Pot_Trim!CW20,0)</f>
        <v>0.27551898288698412</v>
      </c>
      <c r="CX47" s="52">
        <f>IF(PLANEL_Pot_Trim!CX20&lt;&gt;0,CX21/PLANEL_Pot_Trim!CX20,0)</f>
        <v>0.2824538688009986</v>
      </c>
      <c r="CY47" s="82">
        <f>IF(PLANEL_Pot_Trim!CY20&lt;&gt;0,CY21/PLANEL_Pot_Trim!CY20,0)</f>
        <v>0.284397960012921</v>
      </c>
      <c r="CZ47" s="82">
        <f>IF(PLANEL_Pot_Trim!CZ20&lt;&gt;0,CZ21/PLANEL_Pot_Trim!CZ20,0)</f>
        <v>0.2824898999816029</v>
      </c>
      <c r="DA47" s="82">
        <f>IF(PLANEL_Pot_Trim!DA20&lt;&gt;0,DA21/PLANEL_Pot_Trim!DA20,0)</f>
        <v>0.2759248799823748</v>
      </c>
      <c r="DB47" s="82">
        <f>IF(PLANEL_Pot_Trim!DB20&lt;&gt;0,DB21/PLANEL_Pot_Trim!DB20,0)</f>
        <v>0.2824898999816029</v>
      </c>
      <c r="DC47" s="52">
        <f>IF(PLANEL_Pot_Trim!DC20&lt;&gt;0,DC21/PLANEL_Pot_Trim!DC20,0)</f>
        <v>0.2843979599989212</v>
      </c>
      <c r="DD47" s="52">
        <f>IF(PLANEL_Pot_Trim!DD20&lt;&gt;0,DD21/PLANEL_Pot_Trim!DD20,0)</f>
        <v>0.28248990000307728</v>
      </c>
      <c r="DE47" s="52">
        <f>IF(PLANEL_Pot_Trim!DE20&lt;&gt;0,DE21/PLANEL_Pot_Trim!DE20,0)</f>
        <v>0.27592488000524301</v>
      </c>
      <c r="DF47" s="52">
        <f>IF(PLANEL_Pot_Trim!DF20&lt;&gt;0,DF21/PLANEL_Pot_Trim!DF20,0)</f>
        <v>0.28248990000307728</v>
      </c>
      <c r="DG47" s="52">
        <f>IF(PLANEL_Pot_Trim!DG20&lt;&gt;0,DG21/PLANEL_Pot_Trim!DG20,0)</f>
        <v>0.28439796003573375</v>
      </c>
      <c r="DH47" s="52">
        <f>IF(PLANEL_Pot_Trim!DH20&lt;&gt;0,DH21/PLANEL_Pot_Trim!DH20,0)</f>
        <v>0.28248990002005697</v>
      </c>
      <c r="DI47" s="52">
        <f>IF(PLANEL_Pot_Trim!DI20&lt;&gt;0,DI21/PLANEL_Pot_Trim!DI20,0)</f>
        <v>0.27592488002036192</v>
      </c>
      <c r="DJ47" s="52">
        <f>IF(PLANEL_Pot_Trim!DJ20&lt;&gt;0,DJ21/PLANEL_Pot_Trim!DJ20,0)</f>
        <v>0.28248990002005697</v>
      </c>
      <c r="DK47" s="52">
        <f>IF(PLANEL_Pot_Trim!DK20&lt;&gt;0,DK21/PLANEL_Pot_Trim!DK20,0)</f>
        <v>0.28439796002580381</v>
      </c>
      <c r="DL47" s="13">
        <f>IF(PLANEL_Pot_Trim!DL20&lt;&gt;0,DL21/PLANEL_Pot_Trim!DL20,0)</f>
        <v>0.28248990001778179</v>
      </c>
      <c r="DM47" s="52">
        <f>IF(PLANEL_Pot_Trim!DM20&lt;&gt;0,DM21/PLANEL_Pot_Trim!DM20,0)</f>
        <v>0.27592488003069932</v>
      </c>
      <c r="DN47" s="52">
        <f>IF(PLANEL_Pot_Trim!DN20&lt;&gt;0,DN21/PLANEL_Pot_Trim!DN20,0)</f>
        <v>0.28248990001778179</v>
      </c>
      <c r="DO47" s="52">
        <f>IF(PLANEL_Pot_Trim!DO20&lt;&gt;0,DO21/PLANEL_Pot_Trim!DO20,0)</f>
        <v>0.28439796001572115</v>
      </c>
      <c r="DP47" s="52">
        <f>IF(PLANEL_Pot_Trim!DP20&lt;&gt;0,DP21/PLANEL_Pot_Trim!DP20,0)</f>
        <v>0.28248990002013719</v>
      </c>
      <c r="DQ47" s="52">
        <f>IF(PLANEL_Pot_Trim!DQ20&lt;&gt;0,DQ21/PLANEL_Pot_Trim!DQ20,0)</f>
        <v>0.27592488000192122</v>
      </c>
      <c r="DR47" s="52">
        <f>IF(PLANEL_Pot_Trim!DR20&lt;&gt;0,DR21/PLANEL_Pot_Trim!DR20,0)</f>
        <v>0.28248990002013719</v>
      </c>
      <c r="DS47" s="52">
        <f>IF(PLANEL_Pot_Trim!DS20&lt;&gt;0,DS21/PLANEL_Pot_Trim!DS20,0)</f>
        <v>0.28439795998006345</v>
      </c>
      <c r="DT47" s="52">
        <f>IF(PLANEL_Pot_Trim!DT20&lt;&gt;0,DT21/PLANEL_Pot_Trim!DT20,0)</f>
        <v>0.28248989998090251</v>
      </c>
      <c r="DU47" s="52">
        <f>IF(PLANEL_Pot_Trim!DU20&lt;&gt;0,DU21/PLANEL_Pot_Trim!DU20,0)</f>
        <v>0.27592487996574983</v>
      </c>
      <c r="DV47" s="52">
        <f>IF(PLANEL_Pot_Trim!DV20&lt;&gt;0,DV21/PLANEL_Pot_Trim!DV20,0)</f>
        <v>0.28248989998090251</v>
      </c>
      <c r="DW47" s="52">
        <f>IF(PLANEL_Pot_Trim!DW20&lt;&gt;0,DW21/PLANEL_Pot_Trim!DW20,0)</f>
        <v>0.28439795999648304</v>
      </c>
      <c r="DX47" s="52">
        <f>IF(PLANEL_Pot_Trim!DX20&lt;&gt;0,DX21/PLANEL_Pot_Trim!DX20,0)</f>
        <v>0.28248990000035307</v>
      </c>
      <c r="DY47" s="52">
        <f>IF(PLANEL_Pot_Trim!DY20&lt;&gt;0,DY21/PLANEL_Pot_Trim!DY20,0)</f>
        <v>0.27592487999059756</v>
      </c>
      <c r="DZ47" s="52">
        <f>IF(PLANEL_Pot_Trim!DZ20&lt;&gt;0,DZ21/PLANEL_Pot_Trim!DZ20,0)</f>
        <v>0.28248990000035307</v>
      </c>
      <c r="EA47" s="52">
        <f>IF(PLANEL_Pot_Trim!EA20&lt;&gt;0,EA21/PLANEL_Pot_Trim!EA20,0)</f>
        <v>0.28439795999694972</v>
      </c>
      <c r="EB47" s="52">
        <f>IF(PLANEL_Pot_Trim!EB20&lt;&gt;0,EB21/PLANEL_Pot_Trim!EB20,0)</f>
        <v>0.28248989999819579</v>
      </c>
      <c r="EC47" s="52">
        <f>IF(PLANEL_Pot_Trim!EC20&lt;&gt;0,EC21/PLANEL_Pot_Trim!EC20,0)</f>
        <v>0.27592487999602616</v>
      </c>
      <c r="ED47" s="52">
        <f>IF(PLANEL_Pot_Trim!ED20&lt;&gt;0,ED21/PLANEL_Pot_Trim!ED20,0)</f>
        <v>0.28248989999819579</v>
      </c>
      <c r="EE47" s="52">
        <f>IF(PLANEL_Pot_Trim!EE20&lt;&gt;0,EE21/PLANEL_Pot_Trim!EE20,0)</f>
        <v>0.28439796002331597</v>
      </c>
      <c r="EF47" s="52">
        <f>IF(PLANEL_Pot_Trim!EF20&lt;&gt;0,EF21/PLANEL_Pot_Trim!EF20,0)</f>
        <v>0.28248990001335089</v>
      </c>
      <c r="EG47" s="52">
        <f>IF(PLANEL_Pot_Trim!EG20&lt;&gt;0,EG21/PLANEL_Pot_Trim!EG20,0)</f>
        <v>0.27592488001411791</v>
      </c>
      <c r="EH47" s="52">
        <f>IF(PLANEL_Pot_Trim!EH20&lt;&gt;0,EH21/PLANEL_Pot_Trim!EH20,0)</f>
        <v>0.28248990001335089</v>
      </c>
      <c r="EI47" s="52">
        <f>IF(PLANEL_Pot_Trim!EI20&lt;&gt;0,EI21/PLANEL_Pot_Trim!EI20,0)</f>
        <v>0.28439795998659717</v>
      </c>
      <c r="EJ47" s="52">
        <f>IF(PLANEL_Pot_Trim!EJ20&lt;&gt;0,EJ21/PLANEL_Pot_Trim!EJ20,0)</f>
        <v>0.28248989995649915</v>
      </c>
      <c r="EK47" s="52">
        <f>IF(PLANEL_Pot_Trim!EK20&lt;&gt;0,EK21/PLANEL_Pot_Trim!EK20,0)</f>
        <v>0.27592487997741333</v>
      </c>
      <c r="EL47" s="52">
        <f>IF(PLANEL_Pot_Trim!EL20&lt;&gt;0,EL21/PLANEL_Pot_Trim!EL20,0)</f>
        <v>0.28248989995649915</v>
      </c>
      <c r="EM47" s="52">
        <f>IF(PLANEL_Pot_Trim!EM20&lt;&gt;0,EM21/PLANEL_Pot_Trim!EM20,0)</f>
        <v>0.28439796004946472</v>
      </c>
      <c r="EN47" s="52">
        <f>IF(PLANEL_Pot_Trim!EN20&lt;&gt;0,EN21/PLANEL_Pot_Trim!EN20,0)</f>
        <v>0.28248990005295277</v>
      </c>
      <c r="EO47" s="52">
        <f>IF(PLANEL_Pot_Trim!EO20&lt;&gt;0,EO21/PLANEL_Pot_Trim!EO20,0)</f>
        <v>0.27592487993872478</v>
      </c>
      <c r="EP47" s="52">
        <f>IF(PLANEL_Pot_Trim!EP20&lt;&gt;0,EP21/PLANEL_Pot_Trim!EP20,0)</f>
        <v>0.28248990005295277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227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36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4825.4431249999998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3726.7559849999998</v>
      </c>
      <c r="AL6" s="65">
        <v>5425.1321559999997</v>
      </c>
      <c r="AM6" s="65">
        <v>3415.82395</v>
      </c>
      <c r="AN6" s="65">
        <v>417.9512239</v>
      </c>
      <c r="AO6" s="65">
        <v>4075.024433</v>
      </c>
      <c r="AP6" s="65">
        <v>5642.3415230000001</v>
      </c>
      <c r="AQ6" s="65">
        <v>3552.585403</v>
      </c>
      <c r="AR6" s="65">
        <v>446.4251008</v>
      </c>
      <c r="AS6" s="65">
        <v>4352.6447330000001</v>
      </c>
      <c r="AT6" s="65">
        <v>5856.0601640000004</v>
      </c>
      <c r="AU6" s="65">
        <v>3794.6133570000002</v>
      </c>
      <c r="AV6" s="65">
        <v>446.4251008</v>
      </c>
      <c r="AW6" s="65">
        <v>4352.6447330000001</v>
      </c>
      <c r="AX6" s="65">
        <v>6026.7388609999998</v>
      </c>
      <c r="AY6" s="65">
        <v>3794.6133570000002</v>
      </c>
      <c r="AZ6" s="65">
        <v>192.69571099999999</v>
      </c>
      <c r="BA6" s="65">
        <v>1878.7831819999999</v>
      </c>
      <c r="BB6" s="65">
        <v>2601.3920979999998</v>
      </c>
      <c r="BC6" s="65">
        <v>1637.9135429999999</v>
      </c>
      <c r="BD6" s="65">
        <v>192.69571099999999</v>
      </c>
      <c r="BE6" s="65">
        <v>1878.7831819999999</v>
      </c>
      <c r="BF6" s="65">
        <v>2601.3920979999998</v>
      </c>
      <c r="BG6" s="65">
        <v>1637.9135429999999</v>
      </c>
      <c r="BH6" s="65">
        <v>192.69571099999999</v>
      </c>
      <c r="BI6" s="65">
        <v>1878.7831819999999</v>
      </c>
      <c r="BJ6" s="65">
        <v>2601.3920979999998</v>
      </c>
      <c r="BK6" s="65">
        <v>1637.9135429999999</v>
      </c>
      <c r="BL6" s="65">
        <v>192.69571099999999</v>
      </c>
      <c r="BM6" s="65">
        <v>1878.7831819999999</v>
      </c>
      <c r="BN6" s="65">
        <v>2601.3920979999998</v>
      </c>
      <c r="BO6" s="65">
        <v>1637.9135429999999</v>
      </c>
      <c r="BP6" s="65">
        <v>192.69571099999999</v>
      </c>
      <c r="BQ6" s="65">
        <v>1878.7831819999999</v>
      </c>
      <c r="BR6" s="65">
        <v>2601.3920979999998</v>
      </c>
      <c r="BS6" s="65">
        <v>1637.9135429999999</v>
      </c>
      <c r="BT6" s="65">
        <v>192.69571099999999</v>
      </c>
      <c r="BU6" s="65">
        <v>1878.7831819999999</v>
      </c>
      <c r="BV6" s="65">
        <v>2601.3920979999998</v>
      </c>
      <c r="BW6" s="65">
        <v>1637.9135429999999</v>
      </c>
      <c r="BX6" s="65">
        <v>192.69571099999999</v>
      </c>
      <c r="BY6" s="65">
        <v>1878.7831819999999</v>
      </c>
      <c r="BZ6" s="65">
        <v>2601.3920979999998</v>
      </c>
      <c r="CA6" s="65">
        <v>1637.9135429999999</v>
      </c>
      <c r="CB6" s="65">
        <v>76.700274969999995</v>
      </c>
      <c r="CC6" s="65">
        <v>747.82768090000002</v>
      </c>
      <c r="CD6" s="65">
        <v>641.20700690000001</v>
      </c>
      <c r="CE6" s="65">
        <v>651.95233719999999</v>
      </c>
      <c r="CF6" s="65">
        <v>76.700274969999995</v>
      </c>
      <c r="CG6" s="65">
        <v>747.82768090000002</v>
      </c>
      <c r="CH6" s="65">
        <v>1035.453712</v>
      </c>
      <c r="CI6" s="65">
        <v>651.95233719999999</v>
      </c>
      <c r="CJ6" s="65">
        <v>76.700274969999995</v>
      </c>
      <c r="CK6" s="65">
        <v>747.82768090000002</v>
      </c>
      <c r="CL6" s="65">
        <v>1035.453712</v>
      </c>
      <c r="CM6" s="65">
        <v>651.95233719999999</v>
      </c>
      <c r="CN6" s="65">
        <v>76.700274969999995</v>
      </c>
      <c r="CO6" s="65">
        <v>747.82768090000002</v>
      </c>
      <c r="CP6" s="65">
        <v>1035.453712</v>
      </c>
      <c r="CQ6" s="65">
        <v>651.95233719999999</v>
      </c>
      <c r="CR6" s="65">
        <v>76.700274969999995</v>
      </c>
      <c r="CS6" s="65">
        <v>747.82768090000002</v>
      </c>
      <c r="CT6" s="65">
        <v>1035.453712</v>
      </c>
      <c r="CU6" s="65">
        <v>651.95233719999999</v>
      </c>
      <c r="CV6" s="65">
        <v>44.563459639999998</v>
      </c>
      <c r="CW6" s="65">
        <v>434.49373150000002</v>
      </c>
      <c r="CX6" s="65">
        <v>601.60670519999996</v>
      </c>
      <c r="CY6" s="65">
        <v>378.78940699999998</v>
      </c>
      <c r="CZ6" s="65">
        <v>44.563459639999998</v>
      </c>
      <c r="DA6" s="65">
        <v>434.49373150000002</v>
      </c>
      <c r="DB6" s="65">
        <v>601.60670519999996</v>
      </c>
      <c r="DC6" s="65">
        <v>378.78940699999998</v>
      </c>
      <c r="DD6" s="65">
        <v>44.563459639999998</v>
      </c>
      <c r="DE6" s="65">
        <v>434.49373150000002</v>
      </c>
      <c r="DF6" s="65">
        <v>601.60670519999996</v>
      </c>
      <c r="DG6" s="65">
        <v>378.78940699999998</v>
      </c>
      <c r="DH6" s="65">
        <v>44.563459639999998</v>
      </c>
      <c r="DI6" s="65">
        <v>434.49373150000002</v>
      </c>
      <c r="DJ6" s="65">
        <v>601.60670519999996</v>
      </c>
      <c r="DK6" s="65">
        <v>378.78940699999998</v>
      </c>
      <c r="DL6" s="65">
        <v>44.563459639999998</v>
      </c>
      <c r="DM6" s="65">
        <v>434.49373150000002</v>
      </c>
      <c r="DN6" s="65">
        <v>601.60670519999996</v>
      </c>
      <c r="DO6" s="65">
        <v>378.78940699999998</v>
      </c>
      <c r="DP6" s="65">
        <v>44.563459639999998</v>
      </c>
      <c r="DQ6" s="65">
        <v>434.49373150000002</v>
      </c>
      <c r="DR6" s="65">
        <v>601.60670519999996</v>
      </c>
      <c r="DS6" s="65">
        <v>378.78940699999998</v>
      </c>
      <c r="DT6" s="65">
        <v>44.563459639999998</v>
      </c>
      <c r="DU6" s="65">
        <v>434.49373150000002</v>
      </c>
      <c r="DV6" s="65">
        <v>601.60670519999996</v>
      </c>
      <c r="DW6" s="65">
        <v>378.78940699999998</v>
      </c>
      <c r="DX6" s="65">
        <v>44.563459639999998</v>
      </c>
      <c r="DY6" s="65">
        <v>434.49373150000002</v>
      </c>
      <c r="DZ6" s="65">
        <v>601.60670519999996</v>
      </c>
      <c r="EA6" s="65">
        <v>378.78940699999998</v>
      </c>
      <c r="EB6" s="65">
        <v>44.563459639999998</v>
      </c>
      <c r="EC6" s="65">
        <v>434.49373150000002</v>
      </c>
      <c r="ED6" s="65">
        <v>601.60670519999996</v>
      </c>
      <c r="EE6" s="65">
        <v>378.78940699999998</v>
      </c>
      <c r="EF6" s="65">
        <v>44.563459639999998</v>
      </c>
      <c r="EG6" s="65">
        <v>434.49373150000002</v>
      </c>
      <c r="EH6" s="65">
        <v>601.60670519999996</v>
      </c>
      <c r="EI6" s="65">
        <v>378.78940699999998</v>
      </c>
      <c r="EJ6" s="65">
        <v>44.563459639999998</v>
      </c>
      <c r="EK6" s="65">
        <v>434.49373150000002</v>
      </c>
      <c r="EL6" s="65">
        <v>394.24670520000001</v>
      </c>
      <c r="EM6" s="65">
        <v>378.78940699999998</v>
      </c>
      <c r="EN6" s="65">
        <v>44.563459639999998</v>
      </c>
      <c r="EO6" s="65">
        <v>434.49373150000002</v>
      </c>
      <c r="EP6" s="65">
        <v>601.60670519999996</v>
      </c>
      <c r="EQ6" s="65">
        <v>378.78940699999998</v>
      </c>
      <c r="ER6" s="65">
        <v>44.563459639999998</v>
      </c>
      <c r="ES6" s="65">
        <v>434.49373150000002</v>
      </c>
      <c r="ET6" s="65">
        <v>601.60670519999996</v>
      </c>
      <c r="EU6" s="65">
        <v>378.78940699999998</v>
      </c>
      <c r="EV6" s="65">
        <v>44.563459639999998</v>
      </c>
      <c r="EW6" s="65">
        <v>434.49373150000002</v>
      </c>
      <c r="EX6" s="65">
        <v>601.60670519999996</v>
      </c>
      <c r="EY6" s="65">
        <v>378.78940699999998</v>
      </c>
      <c r="EZ6" s="65">
        <v>44.563459639999998</v>
      </c>
      <c r="FA6" s="65">
        <v>434.49373150000002</v>
      </c>
      <c r="FB6" s="65">
        <v>601.60670519999996</v>
      </c>
      <c r="FC6" s="65">
        <v>378.78940699999998</v>
      </c>
    </row>
    <row r="7" spans="1:159" x14ac:dyDescent="0.2">
      <c r="B7" s="65" t="s">
        <v>14</v>
      </c>
      <c r="C7" s="65" t="s">
        <v>37</v>
      </c>
      <c r="D7" s="65">
        <v>30.42916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401.46111999999999</v>
      </c>
      <c r="AF7" s="65">
        <v>49.79072</v>
      </c>
      <c r="AG7" s="65">
        <v>485.45952</v>
      </c>
      <c r="AH7" s="65">
        <v>672.17471999999998</v>
      </c>
      <c r="AI7" s="65">
        <v>401.46111999999999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672.17471999999998</v>
      </c>
      <c r="AQ7" s="65">
        <v>423.22111999999998</v>
      </c>
      <c r="AR7" s="65">
        <v>49.79072</v>
      </c>
      <c r="AS7" s="65">
        <v>460.49952000000002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38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379.18701160000001</v>
      </c>
      <c r="T8" s="65">
        <v>46.046236649999997</v>
      </c>
      <c r="U8" s="65">
        <v>275.36960740000001</v>
      </c>
      <c r="V8" s="65">
        <v>477.53697670000003</v>
      </c>
      <c r="W8" s="65">
        <v>139.4659934</v>
      </c>
      <c r="X8" s="65">
        <v>32.615287270000003</v>
      </c>
      <c r="Y8" s="65">
        <v>455.50280739999999</v>
      </c>
      <c r="Z8" s="65">
        <v>635.09547029999999</v>
      </c>
      <c r="AA8" s="65">
        <v>238.57803340000001</v>
      </c>
      <c r="AB8" s="65">
        <v>21.81648393</v>
      </c>
      <c r="AC8" s="65">
        <v>239.65577999999999</v>
      </c>
      <c r="AD8" s="65">
        <v>307.35597669999999</v>
      </c>
      <c r="AE8" s="65">
        <v>239.75301160000001</v>
      </c>
      <c r="AF8" s="65">
        <v>36.03903665</v>
      </c>
      <c r="AG8" s="65">
        <v>359.7188074</v>
      </c>
      <c r="AH8" s="65">
        <v>140.55768</v>
      </c>
      <c r="AI8" s="65">
        <v>280.0560218</v>
      </c>
      <c r="AJ8" s="65">
        <v>47.198236649999998</v>
      </c>
      <c r="AK8" s="65">
        <v>347.91669830000001</v>
      </c>
      <c r="AL8" s="65">
        <v>249.30081820000001</v>
      </c>
      <c r="AM8" s="65">
        <v>395.46682970000001</v>
      </c>
      <c r="AN8" s="65">
        <v>41.381509379999997</v>
      </c>
      <c r="AO8" s="65">
        <v>349.35572739999998</v>
      </c>
      <c r="AP8" s="65">
        <v>337.66739999999999</v>
      </c>
      <c r="AQ8" s="65">
        <v>379.4250116</v>
      </c>
      <c r="AR8" s="65">
        <v>35.37424</v>
      </c>
      <c r="AS8" s="65">
        <v>448.8728074</v>
      </c>
      <c r="AT8" s="65">
        <v>479.59015479999999</v>
      </c>
      <c r="AU8" s="65">
        <v>332.2765316</v>
      </c>
      <c r="AV8" s="65">
        <v>47.198236649999998</v>
      </c>
      <c r="AW8" s="65">
        <v>438.73280740000001</v>
      </c>
      <c r="AX8" s="65">
        <v>458.3520982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132.90891830000001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115.29</v>
      </c>
      <c r="BO8" s="65">
        <v>136.2937934</v>
      </c>
      <c r="BP8" s="65">
        <v>16.034563930000001</v>
      </c>
      <c r="BQ8" s="65">
        <v>156.3369983</v>
      </c>
      <c r="BR8" s="65">
        <v>142.8299548</v>
      </c>
      <c r="BS8" s="65">
        <v>136.2937934</v>
      </c>
      <c r="BT8" s="65">
        <v>16.034563930000001</v>
      </c>
      <c r="BU8" s="65">
        <v>156.3369983</v>
      </c>
      <c r="BV8" s="65">
        <v>58.698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40</v>
      </c>
    </row>
    <row r="11" spans="1:159" x14ac:dyDescent="0.2">
      <c r="B11" s="65" t="s">
        <v>14</v>
      </c>
      <c r="C11" s="65" t="s">
        <v>41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J11" s="65">
        <v>12.96</v>
      </c>
      <c r="BK11" s="65">
        <v>8.16</v>
      </c>
      <c r="BL11" s="65">
        <v>0.96</v>
      </c>
      <c r="BN11" s="65">
        <v>12.96</v>
      </c>
      <c r="BO11" s="65">
        <v>8.16</v>
      </c>
      <c r="BP11" s="65">
        <v>0.96</v>
      </c>
      <c r="BQ11" s="65">
        <v>9.36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42</v>
      </c>
    </row>
    <row r="13" spans="1:159" x14ac:dyDescent="0.2">
      <c r="B13" s="65" t="s">
        <v>14</v>
      </c>
      <c r="C13" s="65" t="s">
        <v>43</v>
      </c>
    </row>
    <row r="14" spans="1:159" x14ac:dyDescent="0.2">
      <c r="B14" s="65" t="s">
        <v>14</v>
      </c>
      <c r="C14" s="65" t="s">
        <v>44</v>
      </c>
    </row>
    <row r="15" spans="1:159" x14ac:dyDescent="0.2">
      <c r="B15" s="65" t="s">
        <v>14</v>
      </c>
      <c r="C15" s="65" t="s">
        <v>45</v>
      </c>
    </row>
    <row r="16" spans="1:159" x14ac:dyDescent="0.2">
      <c r="B16" s="65" t="s">
        <v>14</v>
      </c>
      <c r="C16" s="65" t="s">
        <v>46</v>
      </c>
    </row>
    <row r="17" spans="2:159" x14ac:dyDescent="0.2">
      <c r="B17" s="65" t="s">
        <v>14</v>
      </c>
      <c r="C17" s="65" t="s">
        <v>15</v>
      </c>
      <c r="D17" s="65">
        <v>405.61687599999999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3957.180922</v>
      </c>
      <c r="T17" s="65">
        <v>498.07201670000001</v>
      </c>
      <c r="U17" s="65">
        <v>4654.5966770000005</v>
      </c>
      <c r="V17" s="65">
        <v>6364.16615</v>
      </c>
      <c r="W17" s="65">
        <v>3959.9251239999999</v>
      </c>
      <c r="X17" s="65">
        <v>488.85466730000002</v>
      </c>
      <c r="Y17" s="65">
        <v>4888.2367629999999</v>
      </c>
      <c r="Z17" s="65">
        <v>6664.0203730000003</v>
      </c>
      <c r="AA17" s="65">
        <v>4103.0127640000001</v>
      </c>
      <c r="AB17" s="65">
        <v>480.47284509999997</v>
      </c>
      <c r="AC17" s="65">
        <v>4720.9153020000003</v>
      </c>
      <c r="AD17" s="65">
        <v>5877.9278219999997</v>
      </c>
      <c r="AE17" s="65">
        <v>4124.7320820000004</v>
      </c>
      <c r="AF17" s="65">
        <v>494.69539789999999</v>
      </c>
      <c r="AG17" s="65">
        <v>4840.9783289999996</v>
      </c>
      <c r="AH17" s="65">
        <v>6345.3785559999997</v>
      </c>
      <c r="AI17" s="65">
        <v>4165.0350920000001</v>
      </c>
      <c r="AJ17" s="65">
        <v>505.85459789999999</v>
      </c>
      <c r="AK17" s="65">
        <v>4612.8212030000004</v>
      </c>
      <c r="AL17" s="65">
        <v>6359.5676940000003</v>
      </c>
      <c r="AM17" s="65">
        <v>4302.2058999999999</v>
      </c>
      <c r="AN17" s="65">
        <v>517.08745329999999</v>
      </c>
      <c r="AO17" s="65">
        <v>4962.5286800000003</v>
      </c>
      <c r="AP17" s="65">
        <v>6759.6976430000004</v>
      </c>
      <c r="AQ17" s="65">
        <v>4422.9255350000003</v>
      </c>
      <c r="AR17" s="65">
        <v>539.5540608</v>
      </c>
      <c r="AS17" s="65">
        <v>5339.6660609999999</v>
      </c>
      <c r="AT17" s="65">
        <v>7115.3390390000004</v>
      </c>
      <c r="AU17" s="65">
        <v>4617.8050089999997</v>
      </c>
      <c r="AV17" s="65">
        <v>551.37805749999995</v>
      </c>
      <c r="AW17" s="65">
        <v>5354.4860609999996</v>
      </c>
      <c r="AX17" s="65">
        <v>7264.7796799999996</v>
      </c>
      <c r="AY17" s="65">
        <v>4686.7134889999998</v>
      </c>
      <c r="AZ17" s="65">
        <v>238.35323489999999</v>
      </c>
      <c r="BA17" s="65">
        <v>2323.9440399999999</v>
      </c>
      <c r="BB17" s="65">
        <v>3217.7686709999998</v>
      </c>
      <c r="BC17" s="65">
        <v>2026.0024969999999</v>
      </c>
      <c r="BD17" s="65">
        <v>238.35323489999999</v>
      </c>
      <c r="BE17" s="65">
        <v>2300.5159600000002</v>
      </c>
      <c r="BF17" s="65">
        <v>3217.7686709999998</v>
      </c>
      <c r="BG17" s="65">
        <v>2026.0024969999999</v>
      </c>
      <c r="BH17" s="65">
        <v>238.35323489999999</v>
      </c>
      <c r="BI17" s="65">
        <v>2314.5840400000002</v>
      </c>
      <c r="BJ17" s="65">
        <v>3217.7686709999998</v>
      </c>
      <c r="BK17" s="65">
        <v>2026.0024969999999</v>
      </c>
      <c r="BL17" s="65">
        <v>238.35323489999999</v>
      </c>
      <c r="BM17" s="65">
        <v>2314.5840400000002</v>
      </c>
      <c r="BN17" s="65">
        <v>3116.5920580000002</v>
      </c>
      <c r="BO17" s="65">
        <v>2026.0024969999999</v>
      </c>
      <c r="BP17" s="65">
        <v>238.35323489999999</v>
      </c>
      <c r="BQ17" s="65">
        <v>2323.9440399999999</v>
      </c>
      <c r="BR17" s="65">
        <v>3131.1720129999999</v>
      </c>
      <c r="BS17" s="65">
        <v>2026.0024969999999</v>
      </c>
      <c r="BT17" s="65">
        <v>238.35323489999999</v>
      </c>
      <c r="BU17" s="65">
        <v>2323.9440399999999</v>
      </c>
      <c r="BV17" s="65">
        <v>3060.0000580000001</v>
      </c>
      <c r="BW17" s="65">
        <v>2026.0024969999999</v>
      </c>
      <c r="BX17" s="65">
        <v>238.35323489999999</v>
      </c>
      <c r="BY17" s="65">
        <v>2323.9440399999999</v>
      </c>
      <c r="BZ17" s="65">
        <v>3217.7686709999998</v>
      </c>
      <c r="CA17" s="65">
        <v>2026.0024969999999</v>
      </c>
      <c r="CB17" s="65">
        <v>92.916994970000005</v>
      </c>
      <c r="CC17" s="65">
        <v>905.94070090000002</v>
      </c>
      <c r="CD17" s="65">
        <v>860.13272689999997</v>
      </c>
      <c r="CE17" s="65">
        <v>789.79445720000001</v>
      </c>
      <c r="CF17" s="65">
        <v>92.916994970000005</v>
      </c>
      <c r="CG17" s="65">
        <v>905.94070090000002</v>
      </c>
      <c r="CH17" s="65">
        <v>1254.379432</v>
      </c>
      <c r="CI17" s="65">
        <v>789.79445720000001</v>
      </c>
      <c r="CJ17" s="65">
        <v>92.916994970000005</v>
      </c>
      <c r="CK17" s="65">
        <v>905.94070090000002</v>
      </c>
      <c r="CL17" s="65">
        <v>1254.379432</v>
      </c>
      <c r="CM17" s="65">
        <v>789.79445720000001</v>
      </c>
      <c r="CN17" s="65">
        <v>92.916994970000005</v>
      </c>
      <c r="CO17" s="65">
        <v>905.94070090000002</v>
      </c>
      <c r="CP17" s="65">
        <v>1254.379432</v>
      </c>
      <c r="CQ17" s="65">
        <v>789.79445720000001</v>
      </c>
      <c r="CR17" s="65">
        <v>92.916994970000005</v>
      </c>
      <c r="CS17" s="65">
        <v>905.94070090000002</v>
      </c>
      <c r="CT17" s="65">
        <v>1254.379432</v>
      </c>
      <c r="CU17" s="65">
        <v>789.79445720000001</v>
      </c>
      <c r="CV17" s="65">
        <v>44.563459639999998</v>
      </c>
      <c r="CW17" s="65">
        <v>434.49373150000002</v>
      </c>
      <c r="CX17" s="65">
        <v>601.60670519999996</v>
      </c>
      <c r="CY17" s="65">
        <v>378.78940699999998</v>
      </c>
      <c r="CZ17" s="65">
        <v>44.563459639999998</v>
      </c>
      <c r="DA17" s="65">
        <v>434.49373150000002</v>
      </c>
      <c r="DB17" s="65">
        <v>601.60670519999996</v>
      </c>
      <c r="DC17" s="65">
        <v>378.78940699999998</v>
      </c>
      <c r="DD17" s="65">
        <v>44.563459639999998</v>
      </c>
      <c r="DE17" s="65">
        <v>434.49373150000002</v>
      </c>
      <c r="DF17" s="65">
        <v>601.60670519999996</v>
      </c>
      <c r="DG17" s="65">
        <v>378.78940699999998</v>
      </c>
      <c r="DH17" s="65">
        <v>44.563459639999998</v>
      </c>
      <c r="DI17" s="65">
        <v>434.49373150000002</v>
      </c>
      <c r="DJ17" s="65">
        <v>601.60670519999996</v>
      </c>
      <c r="DK17" s="65">
        <v>378.78940699999998</v>
      </c>
      <c r="DL17" s="65">
        <v>44.563459639999998</v>
      </c>
      <c r="DM17" s="65">
        <v>434.49373150000002</v>
      </c>
      <c r="DN17" s="65">
        <v>601.60670519999996</v>
      </c>
      <c r="DO17" s="65">
        <v>378.78940699999998</v>
      </c>
      <c r="DP17" s="65">
        <v>44.563459639999998</v>
      </c>
      <c r="DQ17" s="65">
        <v>434.49373150000002</v>
      </c>
      <c r="DR17" s="65">
        <v>601.60670519999996</v>
      </c>
      <c r="DS17" s="65">
        <v>378.78940699999998</v>
      </c>
      <c r="DT17" s="65">
        <v>44.563459639999998</v>
      </c>
      <c r="DU17" s="65">
        <v>434.49373150000002</v>
      </c>
      <c r="DV17" s="65">
        <v>601.60670519999996</v>
      </c>
      <c r="DW17" s="65">
        <v>378.78940699999998</v>
      </c>
      <c r="DX17" s="65">
        <v>44.563459639999998</v>
      </c>
      <c r="DY17" s="65">
        <v>434.49373150000002</v>
      </c>
      <c r="DZ17" s="65">
        <v>601.60670519999996</v>
      </c>
      <c r="EA17" s="65">
        <v>378.78940699999998</v>
      </c>
      <c r="EB17" s="65">
        <v>44.563459639999998</v>
      </c>
      <c r="EC17" s="65">
        <v>434.49373150000002</v>
      </c>
      <c r="ED17" s="65">
        <v>601.60670519999996</v>
      </c>
      <c r="EE17" s="65">
        <v>378.78940699999998</v>
      </c>
      <c r="EF17" s="65">
        <v>44.563459639999998</v>
      </c>
      <c r="EG17" s="65">
        <v>434.49373150000002</v>
      </c>
      <c r="EH17" s="65">
        <v>601.60670519999996</v>
      </c>
      <c r="EI17" s="65">
        <v>378.78940699999998</v>
      </c>
      <c r="EJ17" s="65">
        <v>44.563459639999998</v>
      </c>
      <c r="EK17" s="65">
        <v>434.49373150000002</v>
      </c>
      <c r="EL17" s="65">
        <v>394.24670520000001</v>
      </c>
      <c r="EM17" s="65">
        <v>378.78940699999998</v>
      </c>
      <c r="EN17" s="65">
        <v>44.563459639999998</v>
      </c>
      <c r="EO17" s="65">
        <v>434.49373150000002</v>
      </c>
      <c r="EP17" s="65">
        <v>601.60670519999996</v>
      </c>
      <c r="EQ17" s="65">
        <v>378.78940699999998</v>
      </c>
      <c r="ER17" s="65">
        <v>44.563459639999998</v>
      </c>
      <c r="ES17" s="65">
        <v>434.49373150000002</v>
      </c>
      <c r="ET17" s="65">
        <v>601.60670519999996</v>
      </c>
      <c r="EU17" s="65">
        <v>378.78940699999998</v>
      </c>
      <c r="EV17" s="65">
        <v>44.563459639999998</v>
      </c>
      <c r="EW17" s="65">
        <v>434.49373150000002</v>
      </c>
      <c r="EX17" s="65">
        <v>601.60670519999996</v>
      </c>
      <c r="EY17" s="65">
        <v>378.78940699999998</v>
      </c>
      <c r="EZ17" s="65">
        <v>44.563459639999998</v>
      </c>
      <c r="FA17" s="65">
        <v>434.49373150000002</v>
      </c>
      <c r="FB17" s="65">
        <v>601.60670519999996</v>
      </c>
      <c r="FC17" s="65">
        <v>378.78940699999998</v>
      </c>
    </row>
    <row r="18" spans="2:159" x14ac:dyDescent="0.2">
      <c r="B18" s="65" t="s">
        <v>16</v>
      </c>
      <c r="C18" s="65" t="s">
        <v>36</v>
      </c>
    </row>
    <row r="19" spans="2:159" x14ac:dyDescent="0.2">
      <c r="B19" s="65" t="s">
        <v>16</v>
      </c>
      <c r="C19" s="65" t="s">
        <v>37</v>
      </c>
    </row>
    <row r="20" spans="2:159" x14ac:dyDescent="0.2">
      <c r="B20" s="65" t="s">
        <v>16</v>
      </c>
      <c r="C20" s="65" t="s">
        <v>38</v>
      </c>
    </row>
    <row r="21" spans="2:159" x14ac:dyDescent="0.2">
      <c r="B21" s="65" t="s">
        <v>16</v>
      </c>
      <c r="C21" s="65" t="s">
        <v>39</v>
      </c>
    </row>
    <row r="22" spans="2:159" x14ac:dyDescent="0.2">
      <c r="B22" s="65" t="s">
        <v>16</v>
      </c>
      <c r="C22" s="65" t="s">
        <v>40</v>
      </c>
    </row>
    <row r="23" spans="2:159" x14ac:dyDescent="0.2">
      <c r="B23" s="65" t="s">
        <v>16</v>
      </c>
      <c r="C23" s="65" t="s">
        <v>41</v>
      </c>
    </row>
    <row r="24" spans="2:159" x14ac:dyDescent="0.2">
      <c r="B24" s="65" t="s">
        <v>16</v>
      </c>
      <c r="C24" s="65" t="s">
        <v>42</v>
      </c>
    </row>
    <row r="25" spans="2:159" x14ac:dyDescent="0.2">
      <c r="B25" s="65" t="s">
        <v>16</v>
      </c>
      <c r="C25" s="65" t="s">
        <v>43</v>
      </c>
    </row>
    <row r="26" spans="2:159" x14ac:dyDescent="0.2">
      <c r="B26" s="65" t="s">
        <v>16</v>
      </c>
      <c r="C26" s="65" t="s">
        <v>44</v>
      </c>
    </row>
    <row r="27" spans="2:159" x14ac:dyDescent="0.2">
      <c r="B27" s="65" t="s">
        <v>16</v>
      </c>
      <c r="C27" s="65" t="s">
        <v>45</v>
      </c>
    </row>
    <row r="28" spans="2:159" x14ac:dyDescent="0.2">
      <c r="B28" s="65" t="s">
        <v>16</v>
      </c>
      <c r="C28" s="65" t="s">
        <v>46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36</v>
      </c>
    </row>
    <row r="31" spans="2:159" x14ac:dyDescent="0.2">
      <c r="B31" s="65" t="s">
        <v>17</v>
      </c>
      <c r="C31" s="65" t="s">
        <v>37</v>
      </c>
    </row>
    <row r="32" spans="2:159" x14ac:dyDescent="0.2">
      <c r="B32" s="65" t="s">
        <v>17</v>
      </c>
      <c r="C32" s="65" t="s">
        <v>38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540.22500000000002</v>
      </c>
      <c r="AD32" s="65">
        <v>540.22500000000002</v>
      </c>
      <c r="AE32" s="65">
        <v>273.75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813.97500000000002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Q32" s="65">
        <v>813.97500000000002</v>
      </c>
      <c r="AS32" s="65">
        <v>633.75966189999997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39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K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14.38549613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40</v>
      </c>
    </row>
    <row r="35" spans="2:159" x14ac:dyDescent="0.2">
      <c r="B35" s="65" t="s">
        <v>17</v>
      </c>
      <c r="C35" s="65" t="s">
        <v>41</v>
      </c>
    </row>
    <row r="36" spans="2:159" x14ac:dyDescent="0.2">
      <c r="B36" s="65" t="s">
        <v>17</v>
      </c>
      <c r="C36" s="65" t="s">
        <v>42</v>
      </c>
    </row>
    <row r="37" spans="2:159" x14ac:dyDescent="0.2">
      <c r="B37" s="65" t="s">
        <v>17</v>
      </c>
      <c r="C37" s="65" t="s">
        <v>43</v>
      </c>
    </row>
    <row r="38" spans="2:159" x14ac:dyDescent="0.2">
      <c r="B38" s="65" t="s">
        <v>17</v>
      </c>
      <c r="C38" s="65" t="s">
        <v>44</v>
      </c>
    </row>
    <row r="39" spans="2:159" x14ac:dyDescent="0.2">
      <c r="B39" s="65" t="s">
        <v>17</v>
      </c>
      <c r="C39" s="65" t="s">
        <v>45</v>
      </c>
    </row>
    <row r="40" spans="2:159" x14ac:dyDescent="0.2">
      <c r="B40" s="65" t="s">
        <v>17</v>
      </c>
      <c r="C40" s="65" t="s">
        <v>46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543.82500000000005</v>
      </c>
      <c r="AB41" s="65">
        <v>543.82500000000005</v>
      </c>
      <c r="AC41" s="65">
        <v>540.22500000000002</v>
      </c>
      <c r="AD41" s="65">
        <v>810.3</v>
      </c>
      <c r="AE41" s="65">
        <v>543.82500000000005</v>
      </c>
      <c r="AF41" s="65">
        <v>543.82500000000005</v>
      </c>
      <c r="AG41" s="65">
        <v>813.97500000000002</v>
      </c>
      <c r="AH41" s="65">
        <v>810.3</v>
      </c>
      <c r="AI41" s="65">
        <v>1084.05</v>
      </c>
      <c r="AJ41" s="65">
        <v>813.97500000000002</v>
      </c>
      <c r="AK41" s="65">
        <v>1084.05</v>
      </c>
      <c r="AL41" s="65">
        <v>273.75</v>
      </c>
      <c r="AM41" s="65">
        <v>273.75</v>
      </c>
      <c r="AN41" s="65">
        <v>270.07499999999999</v>
      </c>
      <c r="AO41" s="65">
        <v>1084.05</v>
      </c>
      <c r="AP41" s="65">
        <v>270.07499999999999</v>
      </c>
      <c r="AQ41" s="65">
        <v>1084.05</v>
      </c>
      <c r="AR41" s="65">
        <v>270.07499999999999</v>
      </c>
      <c r="AS41" s="65">
        <v>903.83466190000001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828.36049609999998</v>
      </c>
      <c r="BN41" s="65">
        <v>543.82500000000005</v>
      </c>
      <c r="BO41" s="65">
        <v>1084.05</v>
      </c>
      <c r="BP41" s="65">
        <v>1084.05</v>
      </c>
      <c r="BQ41" s="65">
        <v>813.97500000000002</v>
      </c>
      <c r="BR41" s="65">
        <v>270.07499999999999</v>
      </c>
      <c r="BS41" s="65">
        <v>1084.05</v>
      </c>
      <c r="BT41" s="65">
        <v>1084.05</v>
      </c>
      <c r="BU41" s="65">
        <v>813.97500000000002</v>
      </c>
      <c r="BV41" s="65">
        <v>270.07499999999999</v>
      </c>
      <c r="BW41" s="65">
        <v>1084.05</v>
      </c>
      <c r="BX41" s="65">
        <v>1084.05</v>
      </c>
      <c r="BY41" s="65">
        <v>1084.05</v>
      </c>
      <c r="BZ41" s="65">
        <v>813.97500000000002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36</v>
      </c>
    </row>
    <row r="43" spans="2:159" x14ac:dyDescent="0.2">
      <c r="B43" s="65" t="s">
        <v>18</v>
      </c>
      <c r="C43" s="65" t="s">
        <v>37</v>
      </c>
    </row>
    <row r="44" spans="2:159" x14ac:dyDescent="0.2">
      <c r="B44" s="65" t="s">
        <v>18</v>
      </c>
      <c r="C44" s="65" t="s">
        <v>38</v>
      </c>
    </row>
    <row r="45" spans="2:159" x14ac:dyDescent="0.2">
      <c r="B45" s="65" t="s">
        <v>18</v>
      </c>
      <c r="C45" s="65" t="s">
        <v>39</v>
      </c>
    </row>
    <row r="46" spans="2:159" x14ac:dyDescent="0.2">
      <c r="B46" s="65" t="s">
        <v>18</v>
      </c>
      <c r="C46" s="65" t="s">
        <v>40</v>
      </c>
    </row>
    <row r="47" spans="2:159" x14ac:dyDescent="0.2">
      <c r="B47" s="65" t="s">
        <v>18</v>
      </c>
      <c r="C47" s="65" t="s">
        <v>41</v>
      </c>
    </row>
    <row r="48" spans="2:159" x14ac:dyDescent="0.2">
      <c r="B48" s="65" t="s">
        <v>18</v>
      </c>
      <c r="C48" s="65" t="s">
        <v>42</v>
      </c>
    </row>
    <row r="49" spans="2:159" x14ac:dyDescent="0.2">
      <c r="B49" s="65" t="s">
        <v>18</v>
      </c>
      <c r="C49" s="65" t="s">
        <v>43</v>
      </c>
    </row>
    <row r="50" spans="2:159" x14ac:dyDescent="0.2">
      <c r="B50" s="65" t="s">
        <v>18</v>
      </c>
      <c r="C50" s="65" t="s">
        <v>44</v>
      </c>
    </row>
    <row r="51" spans="2:159" x14ac:dyDescent="0.2">
      <c r="B51" s="65" t="s">
        <v>18</v>
      </c>
      <c r="C51" s="65" t="s">
        <v>45</v>
      </c>
    </row>
    <row r="52" spans="2:159" x14ac:dyDescent="0.2">
      <c r="B52" s="65" t="s">
        <v>18</v>
      </c>
      <c r="C52" s="65" t="s">
        <v>46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761</v>
      </c>
      <c r="C54" s="65" t="s">
        <v>36</v>
      </c>
    </row>
    <row r="55" spans="2:159" x14ac:dyDescent="0.2">
      <c r="B55" s="65" t="s">
        <v>761</v>
      </c>
      <c r="C55" s="65" t="s">
        <v>37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1196.7145849999999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1355.372515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S55" s="65">
        <v>255</v>
      </c>
      <c r="DT55" s="65">
        <v>255</v>
      </c>
      <c r="DU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761</v>
      </c>
      <c r="C56" s="65" t="s">
        <v>38</v>
      </c>
    </row>
    <row r="57" spans="2:159" x14ac:dyDescent="0.2">
      <c r="B57" s="65" t="s">
        <v>761</v>
      </c>
      <c r="C57" s="65" t="s">
        <v>39</v>
      </c>
    </row>
    <row r="58" spans="2:159" x14ac:dyDescent="0.2">
      <c r="B58" s="65" t="s">
        <v>761</v>
      </c>
      <c r="C58" s="65" t="s">
        <v>40</v>
      </c>
    </row>
    <row r="59" spans="2:159" x14ac:dyDescent="0.2">
      <c r="B59" s="65" t="s">
        <v>761</v>
      </c>
      <c r="C59" s="65" t="s">
        <v>41</v>
      </c>
    </row>
    <row r="60" spans="2:159" x14ac:dyDescent="0.2">
      <c r="B60" s="65" t="s">
        <v>761</v>
      </c>
      <c r="C60" s="65" t="s">
        <v>42</v>
      </c>
    </row>
    <row r="61" spans="2:159" x14ac:dyDescent="0.2">
      <c r="B61" s="65" t="s">
        <v>761</v>
      </c>
      <c r="C61" s="65" t="s">
        <v>43</v>
      </c>
    </row>
    <row r="62" spans="2:159" x14ac:dyDescent="0.2">
      <c r="B62" s="65" t="s">
        <v>761</v>
      </c>
      <c r="C62" s="65" t="s">
        <v>44</v>
      </c>
    </row>
    <row r="63" spans="2:159" x14ac:dyDescent="0.2">
      <c r="B63" s="65" t="s">
        <v>761</v>
      </c>
      <c r="C63" s="65" t="s">
        <v>45</v>
      </c>
    </row>
    <row r="64" spans="2:159" x14ac:dyDescent="0.2">
      <c r="B64" s="65" t="s">
        <v>761</v>
      </c>
      <c r="C64" s="65" t="s">
        <v>46</v>
      </c>
    </row>
    <row r="65" spans="2:159" x14ac:dyDescent="0.2">
      <c r="B65" s="65" t="s">
        <v>761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1196.7145849999999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1355.372515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0</v>
      </c>
      <c r="DS65" s="65">
        <v>255</v>
      </c>
      <c r="DT65" s="65">
        <v>255</v>
      </c>
      <c r="DU65" s="65">
        <v>255</v>
      </c>
      <c r="DV65" s="65">
        <v>0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36</v>
      </c>
    </row>
    <row r="67" spans="2:159" x14ac:dyDescent="0.2">
      <c r="B67" s="65" t="s">
        <v>19</v>
      </c>
      <c r="C67" s="65" t="s">
        <v>37</v>
      </c>
    </row>
    <row r="68" spans="2:159" x14ac:dyDescent="0.2">
      <c r="B68" s="65" t="s">
        <v>19</v>
      </c>
      <c r="C68" s="65" t="s">
        <v>38</v>
      </c>
    </row>
    <row r="69" spans="2:159" x14ac:dyDescent="0.2">
      <c r="B69" s="65" t="s">
        <v>19</v>
      </c>
      <c r="C69" s="65" t="s">
        <v>39</v>
      </c>
    </row>
    <row r="70" spans="2:159" x14ac:dyDescent="0.2">
      <c r="B70" s="65" t="s">
        <v>19</v>
      </c>
      <c r="C70" s="65" t="s">
        <v>40</v>
      </c>
    </row>
    <row r="71" spans="2:159" x14ac:dyDescent="0.2">
      <c r="B71" s="65" t="s">
        <v>19</v>
      </c>
      <c r="C71" s="65" t="s">
        <v>41</v>
      </c>
    </row>
    <row r="72" spans="2:159" x14ac:dyDescent="0.2">
      <c r="B72" s="65" t="s">
        <v>19</v>
      </c>
      <c r="C72" s="65" t="s">
        <v>42</v>
      </c>
    </row>
    <row r="73" spans="2:159" x14ac:dyDescent="0.2">
      <c r="B73" s="65" t="s">
        <v>19</v>
      </c>
      <c r="C73" s="65" t="s">
        <v>43</v>
      </c>
    </row>
    <row r="74" spans="2:159" x14ac:dyDescent="0.2">
      <c r="B74" s="65" t="s">
        <v>19</v>
      </c>
      <c r="C74" s="65" t="s">
        <v>44</v>
      </c>
    </row>
    <row r="75" spans="2:159" x14ac:dyDescent="0.2">
      <c r="B75" s="65" t="s">
        <v>19</v>
      </c>
      <c r="C75" s="65" t="s">
        <v>45</v>
      </c>
    </row>
    <row r="76" spans="2:159" x14ac:dyDescent="0.2">
      <c r="B76" s="65" t="s">
        <v>19</v>
      </c>
      <c r="C76" s="65" t="s">
        <v>46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762</v>
      </c>
      <c r="C78" s="65" t="s">
        <v>36</v>
      </c>
    </row>
    <row r="79" spans="2:159" x14ac:dyDescent="0.2">
      <c r="B79" s="65" t="s">
        <v>762</v>
      </c>
      <c r="C79" s="65" t="s">
        <v>37</v>
      </c>
    </row>
    <row r="80" spans="2:159" x14ac:dyDescent="0.2">
      <c r="B80" s="65" t="s">
        <v>762</v>
      </c>
      <c r="C80" s="65" t="s">
        <v>38</v>
      </c>
    </row>
    <row r="81" spans="2:159" x14ac:dyDescent="0.2">
      <c r="B81" s="65" t="s">
        <v>762</v>
      </c>
      <c r="C81" s="65" t="s">
        <v>39</v>
      </c>
    </row>
    <row r="82" spans="2:159" x14ac:dyDescent="0.2">
      <c r="B82" s="65" t="s">
        <v>762</v>
      </c>
      <c r="C82" s="65" t="s">
        <v>40</v>
      </c>
    </row>
    <row r="83" spans="2:159" x14ac:dyDescent="0.2">
      <c r="B83" s="65" t="s">
        <v>762</v>
      </c>
      <c r="C83" s="65" t="s">
        <v>41</v>
      </c>
    </row>
    <row r="84" spans="2:159" x14ac:dyDescent="0.2">
      <c r="B84" s="65" t="s">
        <v>762</v>
      </c>
      <c r="C84" s="65" t="s">
        <v>42</v>
      </c>
    </row>
    <row r="85" spans="2:159" x14ac:dyDescent="0.2">
      <c r="B85" s="65" t="s">
        <v>762</v>
      </c>
      <c r="C85" s="65" t="s">
        <v>43</v>
      </c>
    </row>
    <row r="86" spans="2:159" x14ac:dyDescent="0.2">
      <c r="B86" s="65" t="s">
        <v>762</v>
      </c>
      <c r="C86" s="65" t="s">
        <v>44</v>
      </c>
    </row>
    <row r="87" spans="2:159" x14ac:dyDescent="0.2">
      <c r="B87" s="65" t="s">
        <v>762</v>
      </c>
      <c r="C87" s="65" t="s">
        <v>45</v>
      </c>
    </row>
    <row r="88" spans="2:159" x14ac:dyDescent="0.2">
      <c r="B88" s="65" t="s">
        <v>762</v>
      </c>
      <c r="C88" s="65" t="s">
        <v>46</v>
      </c>
    </row>
    <row r="89" spans="2:159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673</v>
      </c>
      <c r="C90" s="65" t="s">
        <v>36</v>
      </c>
      <c r="AZ90" s="65">
        <v>1426.395808</v>
      </c>
      <c r="BA90" s="65">
        <v>1426.395808</v>
      </c>
      <c r="BB90" s="65">
        <v>1426.395808</v>
      </c>
      <c r="BC90" s="65">
        <v>1426.395808</v>
      </c>
      <c r="BD90" s="65">
        <v>4175.4166889999997</v>
      </c>
      <c r="BE90" s="65">
        <v>4175.4166889999997</v>
      </c>
      <c r="BF90" s="65">
        <v>4175.4166889999997</v>
      </c>
      <c r="BG90" s="65">
        <v>4175.4166889999997</v>
      </c>
      <c r="BH90" s="65">
        <v>5739.4996780000001</v>
      </c>
      <c r="BI90" s="65">
        <v>5739.4996780000001</v>
      </c>
      <c r="BJ90" s="65">
        <v>5739.4996780000001</v>
      </c>
      <c r="BK90" s="65">
        <v>5739.4996780000001</v>
      </c>
      <c r="BL90" s="65">
        <v>9401.9982600000003</v>
      </c>
      <c r="BM90" s="65">
        <v>9401.9982600000003</v>
      </c>
      <c r="BN90" s="65">
        <v>9401.9982600000003</v>
      </c>
      <c r="BO90" s="65">
        <v>9401.9982600000003</v>
      </c>
      <c r="BP90" s="65">
        <v>10553.839690000001</v>
      </c>
      <c r="BQ90" s="65">
        <v>10553.839690000001</v>
      </c>
      <c r="BR90" s="65">
        <v>10553.839690000001</v>
      </c>
      <c r="BS90" s="65">
        <v>10553.839690000001</v>
      </c>
      <c r="BT90" s="65">
        <v>11121.54112</v>
      </c>
      <c r="BU90" s="65">
        <v>11121.54112</v>
      </c>
      <c r="BV90" s="65">
        <v>11121.54112</v>
      </c>
      <c r="BW90" s="65">
        <v>11121.54112</v>
      </c>
      <c r="BX90" s="65">
        <v>11121.54112</v>
      </c>
      <c r="BY90" s="65">
        <v>11121.54112</v>
      </c>
      <c r="BZ90" s="65">
        <v>11121.54112</v>
      </c>
      <c r="CA90" s="65">
        <v>11121.54112</v>
      </c>
      <c r="CB90" s="65">
        <v>11121.54112</v>
      </c>
      <c r="CC90" s="65">
        <v>11121.54112</v>
      </c>
      <c r="CD90" s="65">
        <v>11121.54112</v>
      </c>
      <c r="CE90" s="65">
        <v>11121.54112</v>
      </c>
      <c r="CF90" s="65">
        <v>11121.54112</v>
      </c>
      <c r="CG90" s="65">
        <v>11121.54112</v>
      </c>
      <c r="CH90" s="65">
        <v>11121.54112</v>
      </c>
      <c r="CI90" s="65">
        <v>11121.54112</v>
      </c>
      <c r="CJ90" s="65">
        <v>11121.54112</v>
      </c>
      <c r="CK90" s="65">
        <v>11121.54112</v>
      </c>
      <c r="CL90" s="65">
        <v>11121.54112</v>
      </c>
      <c r="CM90" s="65">
        <v>11121.54112</v>
      </c>
      <c r="CN90" s="65">
        <v>11121.54112</v>
      </c>
      <c r="CO90" s="65">
        <v>11121.54112</v>
      </c>
      <c r="CP90" s="65">
        <v>11121.54112</v>
      </c>
      <c r="CQ90" s="65">
        <v>11121.54112</v>
      </c>
      <c r="CR90" s="65">
        <v>11121.54112</v>
      </c>
      <c r="CS90" s="65">
        <v>11121.54112</v>
      </c>
      <c r="CT90" s="65">
        <v>11121.54112</v>
      </c>
      <c r="CU90" s="65">
        <v>11121.54112</v>
      </c>
      <c r="CV90" s="65">
        <v>11121.54112</v>
      </c>
      <c r="CW90" s="65">
        <v>11121.54112</v>
      </c>
      <c r="CX90" s="65">
        <v>11121.54112</v>
      </c>
      <c r="CY90" s="65">
        <v>11121.54112</v>
      </c>
      <c r="CZ90" s="65">
        <v>11121.54112</v>
      </c>
      <c r="DA90" s="65">
        <v>11121.54112</v>
      </c>
      <c r="DB90" s="65">
        <v>11121.54112</v>
      </c>
      <c r="DC90" s="65">
        <v>11121.54112</v>
      </c>
      <c r="DD90" s="65">
        <v>11121.54112</v>
      </c>
      <c r="DE90" s="65">
        <v>11121.54112</v>
      </c>
      <c r="DF90" s="65">
        <v>11121.54112</v>
      </c>
      <c r="DG90" s="65">
        <v>11121.54112</v>
      </c>
      <c r="DH90" s="65">
        <v>11121.54112</v>
      </c>
      <c r="DI90" s="65">
        <v>11121.54112</v>
      </c>
      <c r="DJ90" s="65">
        <v>11121.54112</v>
      </c>
      <c r="DK90" s="65">
        <v>11121.54112</v>
      </c>
      <c r="DL90" s="65">
        <v>11121.54112</v>
      </c>
      <c r="DM90" s="65">
        <v>11121.54112</v>
      </c>
      <c r="DN90" s="65">
        <v>11121.54112</v>
      </c>
      <c r="DO90" s="65">
        <v>11121.54112</v>
      </c>
      <c r="DP90" s="65">
        <v>11121.54112</v>
      </c>
      <c r="DQ90" s="65">
        <v>11121.54112</v>
      </c>
      <c r="DR90" s="65">
        <v>11121.54112</v>
      </c>
      <c r="DS90" s="65">
        <v>11121.54112</v>
      </c>
      <c r="DT90" s="65">
        <v>11121.54112</v>
      </c>
      <c r="DU90" s="65">
        <v>11121.54112</v>
      </c>
      <c r="DV90" s="65">
        <v>11121.54112</v>
      </c>
      <c r="DW90" s="65">
        <v>11121.54112</v>
      </c>
      <c r="DX90" s="65">
        <v>11121.54112</v>
      </c>
      <c r="DY90" s="65">
        <v>11121.54112</v>
      </c>
      <c r="DZ90" s="65">
        <v>11121.54112</v>
      </c>
      <c r="EA90" s="65">
        <v>11121.54112</v>
      </c>
      <c r="EB90" s="65">
        <v>11121.54112</v>
      </c>
      <c r="EC90" s="65">
        <v>11121.54112</v>
      </c>
      <c r="ED90" s="65">
        <v>11121.54112</v>
      </c>
      <c r="EE90" s="65">
        <v>11121.54112</v>
      </c>
      <c r="EF90" s="65">
        <v>11121.54112</v>
      </c>
      <c r="EG90" s="65">
        <v>11121.54112</v>
      </c>
      <c r="EH90" s="65">
        <v>11121.54112</v>
      </c>
      <c r="EI90" s="65">
        <v>11121.54112</v>
      </c>
      <c r="EJ90" s="65">
        <v>11121.54112</v>
      </c>
      <c r="EK90" s="65">
        <v>11121.54112</v>
      </c>
      <c r="EL90" s="65">
        <v>11121.54112</v>
      </c>
      <c r="EM90" s="65">
        <v>11121.54112</v>
      </c>
      <c r="EN90" s="65">
        <v>11121.54112</v>
      </c>
      <c r="EO90" s="65">
        <v>11121.54112</v>
      </c>
      <c r="EP90" s="65">
        <v>11121.54112</v>
      </c>
      <c r="EQ90" s="65">
        <v>11121.54112</v>
      </c>
      <c r="ER90" s="65">
        <v>11121.54112</v>
      </c>
      <c r="ES90" s="65">
        <v>11121.54112</v>
      </c>
      <c r="ET90" s="65">
        <v>11121.54112</v>
      </c>
      <c r="EU90" s="65">
        <v>11121.54112</v>
      </c>
      <c r="EV90" s="65">
        <v>11121.54112</v>
      </c>
      <c r="EW90" s="65">
        <v>11121.54112</v>
      </c>
      <c r="EX90" s="65">
        <v>11121.54112</v>
      </c>
      <c r="EY90" s="65">
        <v>11121.54112</v>
      </c>
      <c r="EZ90" s="65">
        <v>11121.54112</v>
      </c>
      <c r="FA90" s="65">
        <v>11121.54112</v>
      </c>
      <c r="FB90" s="65">
        <v>11121.54112</v>
      </c>
      <c r="FC90" s="65">
        <v>11121.54112</v>
      </c>
    </row>
    <row r="91" spans="2:159" x14ac:dyDescent="0.2">
      <c r="B91" s="65" t="s">
        <v>673</v>
      </c>
      <c r="C91" s="65" t="s">
        <v>37</v>
      </c>
      <c r="AZ91" s="65">
        <v>159.77959619999999</v>
      </c>
      <c r="BC91" s="65">
        <v>159.77959619999999</v>
      </c>
      <c r="BD91" s="65">
        <v>1680.5372689999999</v>
      </c>
      <c r="BE91" s="65">
        <v>1680.5372689999999</v>
      </c>
      <c r="BF91" s="65">
        <v>1680.5372689999999</v>
      </c>
      <c r="BG91" s="65">
        <v>1680.5372689999999</v>
      </c>
      <c r="BH91" s="65">
        <v>1680.5372689999999</v>
      </c>
      <c r="BI91" s="65">
        <v>1680.5372689999999</v>
      </c>
      <c r="BJ91" s="65">
        <v>1680.5372689999999</v>
      </c>
      <c r="BK91" s="65">
        <v>1680.5372689999999</v>
      </c>
      <c r="BL91" s="65">
        <v>1680.5372689999999</v>
      </c>
      <c r="BM91" s="65">
        <v>1680.5372689999999</v>
      </c>
      <c r="BN91" s="65">
        <v>1680.5372689999999</v>
      </c>
      <c r="BO91" s="65">
        <v>1680.5372689999999</v>
      </c>
      <c r="BP91" s="65">
        <v>1680.5372689999999</v>
      </c>
      <c r="BQ91" s="65">
        <v>1680.5372689999999</v>
      </c>
      <c r="BR91" s="65">
        <v>1680.5372689999999</v>
      </c>
      <c r="BS91" s="65">
        <v>1680.5372689999999</v>
      </c>
      <c r="BT91" s="65">
        <v>3074.3013700000001</v>
      </c>
      <c r="BU91" s="65">
        <v>3074.3013700000001</v>
      </c>
      <c r="BV91" s="65">
        <v>3074.3013700000001</v>
      </c>
      <c r="BW91" s="65">
        <v>3074.3013700000001</v>
      </c>
      <c r="BX91" s="65">
        <v>3074.3013700000001</v>
      </c>
      <c r="BY91" s="65">
        <v>3074.3013700000001</v>
      </c>
      <c r="BZ91" s="65">
        <v>3074.3013700000001</v>
      </c>
      <c r="CA91" s="65">
        <v>3074.3013700000001</v>
      </c>
      <c r="CB91" s="65">
        <v>3074.3013700000001</v>
      </c>
      <c r="CC91" s="65">
        <v>3074.3013700000001</v>
      </c>
      <c r="CD91" s="65">
        <v>3074.3013700000001</v>
      </c>
      <c r="CE91" s="65">
        <v>3074.3013700000001</v>
      </c>
      <c r="CF91" s="65">
        <v>3074.3013700000001</v>
      </c>
      <c r="CG91" s="65">
        <v>3074.3013700000001</v>
      </c>
      <c r="CH91" s="65">
        <v>3074.3013700000001</v>
      </c>
      <c r="CI91" s="65">
        <v>3074.3013700000001</v>
      </c>
      <c r="CJ91" s="65">
        <v>3074.3013700000001</v>
      </c>
      <c r="CK91" s="65">
        <v>3074.3013700000001</v>
      </c>
      <c r="CL91" s="65">
        <v>3074.3013700000001</v>
      </c>
      <c r="CM91" s="65">
        <v>3074.3013700000001</v>
      </c>
      <c r="CN91" s="65">
        <v>3074.3013700000001</v>
      </c>
      <c r="CO91" s="65">
        <v>3074.3013700000001</v>
      </c>
      <c r="CP91" s="65">
        <v>3074.3013700000001</v>
      </c>
      <c r="CQ91" s="65">
        <v>3074.3013700000001</v>
      </c>
      <c r="CR91" s="65">
        <v>3074.3013700000001</v>
      </c>
      <c r="CS91" s="65">
        <v>3074.3013700000001</v>
      </c>
      <c r="CT91" s="65">
        <v>3074.3013700000001</v>
      </c>
      <c r="CU91" s="65">
        <v>3074.3013700000001</v>
      </c>
      <c r="CV91" s="65">
        <v>3074.3013700000001</v>
      </c>
      <c r="CW91" s="65">
        <v>3074.3013700000001</v>
      </c>
      <c r="CX91" s="65">
        <v>3074.3013700000001</v>
      </c>
      <c r="CY91" s="65">
        <v>3074.3013700000001</v>
      </c>
      <c r="CZ91" s="65">
        <v>3074.3013700000001</v>
      </c>
      <c r="DA91" s="65">
        <v>3074.3013700000001</v>
      </c>
      <c r="DB91" s="65">
        <v>3074.3013700000001</v>
      </c>
      <c r="DC91" s="65">
        <v>3074.3013700000001</v>
      </c>
      <c r="DD91" s="65">
        <v>3074.3013700000001</v>
      </c>
      <c r="DE91" s="65">
        <v>3074.3013700000001</v>
      </c>
      <c r="DF91" s="65">
        <v>3074.3013700000001</v>
      </c>
      <c r="DG91" s="65">
        <v>3074.3013700000001</v>
      </c>
      <c r="DH91" s="65">
        <v>3074.3013700000001</v>
      </c>
      <c r="DI91" s="65">
        <v>3074.3013700000001</v>
      </c>
      <c r="DJ91" s="65">
        <v>3074.3013700000001</v>
      </c>
      <c r="DK91" s="65">
        <v>3074.3013700000001</v>
      </c>
      <c r="DL91" s="65">
        <v>3074.3013700000001</v>
      </c>
      <c r="DM91" s="65">
        <v>3074.3013700000001</v>
      </c>
      <c r="DN91" s="65">
        <v>3074.3013700000001</v>
      </c>
      <c r="DO91" s="65">
        <v>3074.3013700000001</v>
      </c>
      <c r="DP91" s="65">
        <v>3074.3013700000001</v>
      </c>
      <c r="DQ91" s="65">
        <v>3074.3013700000001</v>
      </c>
      <c r="DR91" s="65">
        <v>3074.3013700000001</v>
      </c>
      <c r="DS91" s="65">
        <v>3074.3013700000001</v>
      </c>
      <c r="DT91" s="65">
        <v>3074.3013700000001</v>
      </c>
      <c r="DU91" s="65">
        <v>3074.3013700000001</v>
      </c>
      <c r="DV91" s="65">
        <v>3074.3013700000001</v>
      </c>
      <c r="DW91" s="65">
        <v>3074.3013700000001</v>
      </c>
      <c r="DX91" s="65">
        <v>3074.3013700000001</v>
      </c>
      <c r="DY91" s="65">
        <v>3074.3013700000001</v>
      </c>
      <c r="DZ91" s="65">
        <v>3074.3013700000001</v>
      </c>
      <c r="EA91" s="65">
        <v>3074.3013700000001</v>
      </c>
      <c r="EB91" s="65">
        <v>3074.3013700000001</v>
      </c>
      <c r="EC91" s="65">
        <v>3074.3013700000001</v>
      </c>
      <c r="ED91" s="65">
        <v>3074.3013700000001</v>
      </c>
      <c r="EE91" s="65">
        <v>3074.3013700000001</v>
      </c>
      <c r="EF91" s="65">
        <v>3074.3013700000001</v>
      </c>
      <c r="EG91" s="65">
        <v>3074.3013700000001</v>
      </c>
      <c r="EH91" s="65">
        <v>3074.3013700000001</v>
      </c>
      <c r="EI91" s="65">
        <v>3074.3013700000001</v>
      </c>
      <c r="EJ91" s="65">
        <v>3074.3013700000001</v>
      </c>
      <c r="EK91" s="65">
        <v>3074.3013700000001</v>
      </c>
      <c r="EL91" s="65">
        <v>3074.3013700000001</v>
      </c>
      <c r="EM91" s="65">
        <v>3074.3013700000001</v>
      </c>
      <c r="EN91" s="65">
        <v>3074.3013700000001</v>
      </c>
      <c r="EO91" s="65">
        <v>3074.3013700000001</v>
      </c>
      <c r="EP91" s="65">
        <v>3074.3013700000001</v>
      </c>
      <c r="EQ91" s="65">
        <v>3074.3013700000001</v>
      </c>
      <c r="ER91" s="65">
        <v>3074.3013700000001</v>
      </c>
      <c r="ES91" s="65">
        <v>3074.3013700000001</v>
      </c>
      <c r="ET91" s="65">
        <v>3074.3013700000001</v>
      </c>
      <c r="EU91" s="65">
        <v>3074.3013700000001</v>
      </c>
      <c r="EV91" s="65">
        <v>3074.3013700000001</v>
      </c>
      <c r="EW91" s="65">
        <v>3074.3013700000001</v>
      </c>
      <c r="EX91" s="65">
        <v>3074.3013700000001</v>
      </c>
      <c r="EY91" s="65">
        <v>3074.3013700000001</v>
      </c>
      <c r="EZ91" s="65">
        <v>3074.3013700000001</v>
      </c>
      <c r="FA91" s="65">
        <v>3074.3013700000001</v>
      </c>
      <c r="FB91" s="65">
        <v>3074.3013700000001</v>
      </c>
      <c r="FC91" s="65">
        <v>3074.3013700000001</v>
      </c>
    </row>
    <row r="92" spans="2:159" x14ac:dyDescent="0.2">
      <c r="B92" s="65" t="s">
        <v>673</v>
      </c>
      <c r="C92" s="65" t="s">
        <v>38</v>
      </c>
    </row>
    <row r="93" spans="2:159" x14ac:dyDescent="0.2">
      <c r="B93" s="65" t="s">
        <v>673</v>
      </c>
      <c r="C93" s="65" t="s">
        <v>39</v>
      </c>
    </row>
    <row r="94" spans="2:159" x14ac:dyDescent="0.2">
      <c r="B94" s="65" t="s">
        <v>673</v>
      </c>
      <c r="C94" s="65" t="s">
        <v>40</v>
      </c>
    </row>
    <row r="95" spans="2:159" x14ac:dyDescent="0.2">
      <c r="B95" s="65" t="s">
        <v>673</v>
      </c>
      <c r="C95" s="65" t="s">
        <v>41</v>
      </c>
    </row>
    <row r="96" spans="2:159" x14ac:dyDescent="0.2">
      <c r="B96" s="65" t="s">
        <v>673</v>
      </c>
      <c r="C96" s="65" t="s">
        <v>42</v>
      </c>
    </row>
    <row r="97" spans="2:159" x14ac:dyDescent="0.2">
      <c r="B97" s="65" t="s">
        <v>673</v>
      </c>
      <c r="C97" s="65" t="s">
        <v>43</v>
      </c>
    </row>
    <row r="98" spans="2:159" x14ac:dyDescent="0.2">
      <c r="B98" s="65" t="s">
        <v>673</v>
      </c>
      <c r="C98" s="65" t="s">
        <v>44</v>
      </c>
    </row>
    <row r="99" spans="2:159" x14ac:dyDescent="0.2">
      <c r="B99" s="65" t="s">
        <v>673</v>
      </c>
      <c r="C99" s="65" t="s">
        <v>45</v>
      </c>
    </row>
    <row r="100" spans="2:159" x14ac:dyDescent="0.2">
      <c r="B100" s="65" t="s">
        <v>673</v>
      </c>
      <c r="C100" s="65" t="s">
        <v>46</v>
      </c>
    </row>
    <row r="101" spans="2:159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1586.1754040000001</v>
      </c>
      <c r="BA101" s="65">
        <v>1426.395808</v>
      </c>
      <c r="BB101" s="65">
        <v>1426.395808</v>
      </c>
      <c r="BC101" s="65">
        <v>1586.1754040000001</v>
      </c>
      <c r="BD101" s="65">
        <v>5855.9539590000004</v>
      </c>
      <c r="BE101" s="65">
        <v>5855.9539590000004</v>
      </c>
      <c r="BF101" s="65">
        <v>5855.9539590000004</v>
      </c>
      <c r="BG101" s="65">
        <v>5855.9539590000004</v>
      </c>
      <c r="BH101" s="65">
        <v>7420.0369469999996</v>
      </c>
      <c r="BI101" s="65">
        <v>7420.0369469999996</v>
      </c>
      <c r="BJ101" s="65">
        <v>7420.0369469999996</v>
      </c>
      <c r="BK101" s="65">
        <v>7420.0369469999996</v>
      </c>
      <c r="BL101" s="65">
        <v>11082.535529999999</v>
      </c>
      <c r="BM101" s="65">
        <v>11082.535529999999</v>
      </c>
      <c r="BN101" s="65">
        <v>11082.535529999999</v>
      </c>
      <c r="BO101" s="65">
        <v>11082.535529999999</v>
      </c>
      <c r="BP101" s="65">
        <v>12234.37696</v>
      </c>
      <c r="BQ101" s="65">
        <v>12234.37696</v>
      </c>
      <c r="BR101" s="65">
        <v>12234.37696</v>
      </c>
      <c r="BS101" s="65">
        <v>12234.37696</v>
      </c>
      <c r="BT101" s="65">
        <v>14195.842490000001</v>
      </c>
      <c r="BU101" s="65">
        <v>14195.842490000001</v>
      </c>
      <c r="BV101" s="65">
        <v>14195.842490000001</v>
      </c>
      <c r="BW101" s="65">
        <v>14195.842490000001</v>
      </c>
      <c r="BX101" s="65">
        <v>14195.842490000001</v>
      </c>
      <c r="BY101" s="65">
        <v>14195.842490000001</v>
      </c>
      <c r="BZ101" s="65">
        <v>14195.842490000001</v>
      </c>
      <c r="CA101" s="65">
        <v>14195.842490000001</v>
      </c>
      <c r="CB101" s="65">
        <v>14195.842490000001</v>
      </c>
      <c r="CC101" s="65">
        <v>14195.842490000001</v>
      </c>
      <c r="CD101" s="65">
        <v>14195.842490000001</v>
      </c>
      <c r="CE101" s="65">
        <v>14195.842490000001</v>
      </c>
      <c r="CF101" s="65">
        <v>14195.842490000001</v>
      </c>
      <c r="CG101" s="65">
        <v>14195.842490000001</v>
      </c>
      <c r="CH101" s="65">
        <v>14195.842490000001</v>
      </c>
      <c r="CI101" s="65">
        <v>14195.842490000001</v>
      </c>
      <c r="CJ101" s="65">
        <v>14195.842490000001</v>
      </c>
      <c r="CK101" s="65">
        <v>14195.842490000001</v>
      </c>
      <c r="CL101" s="65">
        <v>14195.842490000001</v>
      </c>
      <c r="CM101" s="65">
        <v>14195.842490000001</v>
      </c>
      <c r="CN101" s="65">
        <v>14195.842490000001</v>
      </c>
      <c r="CO101" s="65">
        <v>14195.842490000001</v>
      </c>
      <c r="CP101" s="65">
        <v>14195.842490000001</v>
      </c>
      <c r="CQ101" s="65">
        <v>14195.842490000001</v>
      </c>
      <c r="CR101" s="65">
        <v>14195.842490000001</v>
      </c>
      <c r="CS101" s="65">
        <v>14195.842490000001</v>
      </c>
      <c r="CT101" s="65">
        <v>14195.842490000001</v>
      </c>
      <c r="CU101" s="65">
        <v>14195.842490000001</v>
      </c>
      <c r="CV101" s="65">
        <v>14195.842490000001</v>
      </c>
      <c r="CW101" s="65">
        <v>14195.842490000001</v>
      </c>
      <c r="CX101" s="65">
        <v>14195.842490000001</v>
      </c>
      <c r="CY101" s="65">
        <v>14195.842490000001</v>
      </c>
      <c r="CZ101" s="65">
        <v>14195.842490000001</v>
      </c>
      <c r="DA101" s="65">
        <v>14195.842490000001</v>
      </c>
      <c r="DB101" s="65">
        <v>14195.842490000001</v>
      </c>
      <c r="DC101" s="65">
        <v>14195.842490000001</v>
      </c>
      <c r="DD101" s="65">
        <v>14195.842490000001</v>
      </c>
      <c r="DE101" s="65">
        <v>14195.842490000001</v>
      </c>
      <c r="DF101" s="65">
        <v>14195.842490000001</v>
      </c>
      <c r="DG101" s="65">
        <v>14195.842490000001</v>
      </c>
      <c r="DH101" s="65">
        <v>14195.842490000001</v>
      </c>
      <c r="DI101" s="65">
        <v>14195.842490000001</v>
      </c>
      <c r="DJ101" s="65">
        <v>14195.842490000001</v>
      </c>
      <c r="DK101" s="65">
        <v>14195.842490000001</v>
      </c>
      <c r="DL101" s="65">
        <v>14195.842490000001</v>
      </c>
      <c r="DM101" s="65">
        <v>14195.842490000001</v>
      </c>
      <c r="DN101" s="65">
        <v>14195.842490000001</v>
      </c>
      <c r="DO101" s="65">
        <v>14195.842490000001</v>
      </c>
      <c r="DP101" s="65">
        <v>14195.842490000001</v>
      </c>
      <c r="DQ101" s="65">
        <v>14195.842490000001</v>
      </c>
      <c r="DR101" s="65">
        <v>14195.842490000001</v>
      </c>
      <c r="DS101" s="65">
        <v>14195.842490000001</v>
      </c>
      <c r="DT101" s="65">
        <v>14195.842490000001</v>
      </c>
      <c r="DU101" s="65">
        <v>14195.842490000001</v>
      </c>
      <c r="DV101" s="65">
        <v>14195.842490000001</v>
      </c>
      <c r="DW101" s="65">
        <v>14195.842490000001</v>
      </c>
      <c r="DX101" s="65">
        <v>14195.842490000001</v>
      </c>
      <c r="DY101" s="65">
        <v>14195.842490000001</v>
      </c>
      <c r="DZ101" s="65">
        <v>14195.842490000001</v>
      </c>
      <c r="EA101" s="65">
        <v>14195.842490000001</v>
      </c>
      <c r="EB101" s="65">
        <v>14195.842490000001</v>
      </c>
      <c r="EC101" s="65">
        <v>14195.842490000001</v>
      </c>
      <c r="ED101" s="65">
        <v>14195.842490000001</v>
      </c>
      <c r="EE101" s="65">
        <v>14195.842490000001</v>
      </c>
      <c r="EF101" s="65">
        <v>14195.842490000001</v>
      </c>
      <c r="EG101" s="65">
        <v>14195.842490000001</v>
      </c>
      <c r="EH101" s="65">
        <v>14195.842490000001</v>
      </c>
      <c r="EI101" s="65">
        <v>14195.842490000001</v>
      </c>
      <c r="EJ101" s="65">
        <v>14195.842490000001</v>
      </c>
      <c r="EK101" s="65">
        <v>14195.842490000001</v>
      </c>
      <c r="EL101" s="65">
        <v>14195.842490000001</v>
      </c>
      <c r="EM101" s="65">
        <v>14195.842490000001</v>
      </c>
      <c r="EN101" s="65">
        <v>14195.842490000001</v>
      </c>
      <c r="EO101" s="65">
        <v>14195.842490000001</v>
      </c>
      <c r="EP101" s="65">
        <v>14195.842490000001</v>
      </c>
      <c r="EQ101" s="65">
        <v>14195.842490000001</v>
      </c>
      <c r="ER101" s="65">
        <v>14195.842490000001</v>
      </c>
      <c r="ES101" s="65">
        <v>14195.842490000001</v>
      </c>
      <c r="ET101" s="65">
        <v>14195.842490000001</v>
      </c>
      <c r="EU101" s="65">
        <v>14195.842490000001</v>
      </c>
      <c r="EV101" s="65">
        <v>14195.842490000001</v>
      </c>
      <c r="EW101" s="65">
        <v>14195.842490000001</v>
      </c>
      <c r="EX101" s="65">
        <v>14195.842490000001</v>
      </c>
      <c r="EY101" s="65">
        <v>14195.842490000001</v>
      </c>
      <c r="EZ101" s="65">
        <v>14195.842490000001</v>
      </c>
      <c r="FA101" s="65">
        <v>14195.842490000001</v>
      </c>
      <c r="FB101" s="65">
        <v>14195.842490000001</v>
      </c>
      <c r="FC101" s="65">
        <v>14195.842490000001</v>
      </c>
    </row>
    <row r="102" spans="2:159" x14ac:dyDescent="0.2">
      <c r="B102" s="65" t="s">
        <v>763</v>
      </c>
      <c r="C102" s="65" t="s">
        <v>36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2099.2179879999999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763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208.6364427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  <c r="AR103" s="65">
        <v>1130.959263</v>
      </c>
      <c r="AT103" s="65">
        <v>1130.959263</v>
      </c>
      <c r="AU103" s="65">
        <v>1130.959263</v>
      </c>
      <c r="AV103" s="65">
        <v>1130.959263</v>
      </c>
      <c r="AX103" s="65">
        <v>1130.959263</v>
      </c>
      <c r="AY103" s="65">
        <v>1130.959263</v>
      </c>
      <c r="AZ103" s="65">
        <v>1151.6721230000001</v>
      </c>
      <c r="BA103" s="65">
        <v>1151.6721230000001</v>
      </c>
      <c r="BB103" s="65">
        <v>1151.6721230000001</v>
      </c>
      <c r="BC103" s="65">
        <v>1151.6721230000001</v>
      </c>
      <c r="BD103" s="65">
        <v>1151.6721230000001</v>
      </c>
      <c r="BE103" s="65">
        <v>1151.6721230000001</v>
      </c>
      <c r="BF103" s="65">
        <v>1151.6721230000001</v>
      </c>
      <c r="BG103" s="65">
        <v>1151.6721230000001</v>
      </c>
      <c r="BH103" s="65">
        <v>1519.5076039999999</v>
      </c>
      <c r="BI103" s="65">
        <v>1519.5076039999999</v>
      </c>
      <c r="BJ103" s="65">
        <v>1519.5076039999999</v>
      </c>
      <c r="BK103" s="65">
        <v>1519.5076039999999</v>
      </c>
      <c r="BL103" s="65">
        <v>2627.9300250000001</v>
      </c>
      <c r="BM103" s="65">
        <v>2627.9300250000001</v>
      </c>
      <c r="BN103" s="65">
        <v>2627.9300250000001</v>
      </c>
      <c r="BO103" s="65">
        <v>2627.9300250000001</v>
      </c>
      <c r="BP103" s="65">
        <v>2654.7431240000001</v>
      </c>
      <c r="BQ103" s="65">
        <v>2115.5097730000002</v>
      </c>
      <c r="BR103" s="65">
        <v>2654.7431240000001</v>
      </c>
      <c r="BS103" s="65">
        <v>2654.7431240000001</v>
      </c>
      <c r="BT103" s="65">
        <v>2654.7431240000001</v>
      </c>
      <c r="BU103" s="65">
        <v>2654.7431240000001</v>
      </c>
      <c r="BV103" s="65">
        <v>2654.7431240000001</v>
      </c>
      <c r="BW103" s="65">
        <v>2654.7431240000001</v>
      </c>
      <c r="BX103" s="65">
        <v>2654.7431240000001</v>
      </c>
      <c r="BY103" s="65">
        <v>2654.7431240000001</v>
      </c>
      <c r="BZ103" s="65">
        <v>2654.7431240000001</v>
      </c>
      <c r="CA103" s="65">
        <v>2654.7431240000001</v>
      </c>
      <c r="CB103" s="65">
        <v>2654.7431240000001</v>
      </c>
      <c r="CC103" s="65">
        <v>1016.366425</v>
      </c>
      <c r="CD103" s="65">
        <v>2654.7431240000001</v>
      </c>
      <c r="CE103" s="65">
        <v>2654.7431240000001</v>
      </c>
      <c r="CF103" s="65">
        <v>2654.7431240000001</v>
      </c>
      <c r="CG103" s="65">
        <v>2654.7431240000001</v>
      </c>
      <c r="CH103" s="65">
        <v>2654.7431240000001</v>
      </c>
      <c r="CI103" s="65">
        <v>2654.7431240000001</v>
      </c>
      <c r="CJ103" s="65">
        <v>2654.7431240000001</v>
      </c>
      <c r="CK103" s="65">
        <v>2654.7431240000001</v>
      </c>
      <c r="CL103" s="65">
        <v>2654.7431240000001</v>
      </c>
      <c r="CM103" s="65">
        <v>2654.7431240000001</v>
      </c>
      <c r="CN103" s="65">
        <v>2654.7431240000001</v>
      </c>
      <c r="CO103" s="65">
        <v>2654.7431240000001</v>
      </c>
      <c r="CP103" s="65">
        <v>2654.7431240000001</v>
      </c>
      <c r="CQ103" s="65">
        <v>2654.7431240000001</v>
      </c>
      <c r="CR103" s="65">
        <v>2654.7431240000001</v>
      </c>
      <c r="CS103" s="65">
        <v>2654.7431240000001</v>
      </c>
      <c r="CT103" s="65">
        <v>2654.7431240000001</v>
      </c>
      <c r="CU103" s="65">
        <v>2654.7431240000001</v>
      </c>
      <c r="CV103" s="65">
        <v>2654.7431240000001</v>
      </c>
      <c r="CW103" s="65">
        <v>2654.7431240000001</v>
      </c>
      <c r="CX103" s="65">
        <v>2654.7431240000001</v>
      </c>
      <c r="CY103" s="65">
        <v>2654.7431240000001</v>
      </c>
      <c r="CZ103" s="65">
        <v>2654.7431240000001</v>
      </c>
      <c r="DA103" s="65">
        <v>2654.7431240000001</v>
      </c>
      <c r="DB103" s="65">
        <v>2654.7431240000001</v>
      </c>
      <c r="DC103" s="65">
        <v>2654.7431240000001</v>
      </c>
      <c r="DD103" s="65">
        <v>2654.7431240000001</v>
      </c>
      <c r="DE103" s="65">
        <v>2654.7431240000001</v>
      </c>
      <c r="DF103" s="65">
        <v>2654.7431240000001</v>
      </c>
      <c r="DG103" s="65">
        <v>2654.7431240000001</v>
      </c>
      <c r="DH103" s="65">
        <v>2654.7431240000001</v>
      </c>
      <c r="DI103" s="65">
        <v>2654.7431240000001</v>
      </c>
      <c r="DJ103" s="65">
        <v>2654.7431240000001</v>
      </c>
      <c r="DK103" s="65">
        <v>2654.7431240000001</v>
      </c>
      <c r="DL103" s="65">
        <v>2654.7431240000001</v>
      </c>
      <c r="DM103" s="65">
        <v>2654.7431240000001</v>
      </c>
      <c r="DN103" s="65">
        <v>2654.7431240000001</v>
      </c>
      <c r="DO103" s="65">
        <v>2654.7431240000001</v>
      </c>
      <c r="DP103" s="65">
        <v>2654.7431240000001</v>
      </c>
      <c r="DQ103" s="65">
        <v>2654.7431240000001</v>
      </c>
      <c r="DR103" s="65">
        <v>2654.7431240000001</v>
      </c>
      <c r="DS103" s="65">
        <v>2654.7431240000001</v>
      </c>
      <c r="DT103" s="65">
        <v>2654.7431240000001</v>
      </c>
      <c r="DU103" s="65">
        <v>2654.7431240000001</v>
      </c>
      <c r="DV103" s="65">
        <v>2654.7431240000001</v>
      </c>
      <c r="DW103" s="65">
        <v>2654.7431240000001</v>
      </c>
      <c r="DX103" s="65">
        <v>2654.7431240000001</v>
      </c>
      <c r="DY103" s="65">
        <v>2654.7431240000001</v>
      </c>
      <c r="DZ103" s="65">
        <v>2654.7431240000001</v>
      </c>
      <c r="EA103" s="65">
        <v>2654.7431240000001</v>
      </c>
      <c r="EB103" s="65">
        <v>2654.7431240000001</v>
      </c>
      <c r="EC103" s="65">
        <v>2654.7431240000001</v>
      </c>
      <c r="ED103" s="65">
        <v>2654.7431240000001</v>
      </c>
      <c r="EE103" s="65">
        <v>2654.7431240000001</v>
      </c>
      <c r="EF103" s="65">
        <v>2654.7431240000001</v>
      </c>
      <c r="EG103" s="65">
        <v>2654.7431240000001</v>
      </c>
      <c r="EH103" s="65">
        <v>2654.7431240000001</v>
      </c>
      <c r="EI103" s="65">
        <v>2654.7431240000001</v>
      </c>
      <c r="EJ103" s="65">
        <v>2654.7431240000001</v>
      </c>
      <c r="EK103" s="65">
        <v>2654.7431240000001</v>
      </c>
      <c r="EL103" s="65">
        <v>2654.7431240000001</v>
      </c>
      <c r="EM103" s="65">
        <v>2654.7431240000001</v>
      </c>
      <c r="EN103" s="65">
        <v>2654.7431240000001</v>
      </c>
      <c r="EO103" s="65">
        <v>2654.7431240000001</v>
      </c>
      <c r="EP103" s="65">
        <v>2654.7431240000001</v>
      </c>
      <c r="EQ103" s="65">
        <v>2654.7431240000001</v>
      </c>
      <c r="ER103" s="65">
        <v>2654.7431240000001</v>
      </c>
      <c r="ES103" s="65">
        <v>2654.7431240000001</v>
      </c>
      <c r="ET103" s="65">
        <v>2654.7431240000001</v>
      </c>
      <c r="EU103" s="65">
        <v>2654.7431240000001</v>
      </c>
      <c r="EV103" s="65">
        <v>2654.7431240000001</v>
      </c>
      <c r="EW103" s="65">
        <v>2654.7431240000001</v>
      </c>
      <c r="EX103" s="65">
        <v>2654.7431240000001</v>
      </c>
      <c r="EY103" s="65">
        <v>2654.7431240000001</v>
      </c>
      <c r="EZ103" s="65">
        <v>2654.7431240000001</v>
      </c>
      <c r="FA103" s="65">
        <v>2654.7431240000001</v>
      </c>
      <c r="FB103" s="65">
        <v>2654.7431240000001</v>
      </c>
      <c r="FC103" s="65">
        <v>2654.7431240000001</v>
      </c>
    </row>
    <row r="104" spans="2:159" x14ac:dyDescent="0.2">
      <c r="B104" s="65" t="s">
        <v>763</v>
      </c>
      <c r="C104" s="65" t="s">
        <v>38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1469.7178839999999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1160.273672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1509.67147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26.529203679999998</v>
      </c>
      <c r="BV104" s="65">
        <v>26.529203679999998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354.13737659999998</v>
      </c>
      <c r="CT104" s="65">
        <v>1171.2643419999999</v>
      </c>
      <c r="CU104" s="65">
        <v>1171.2643419999999</v>
      </c>
      <c r="CV104" s="65">
        <v>1171.2643419999999</v>
      </c>
      <c r="CW104" s="65">
        <v>277.11991289999997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26.529203679999998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763</v>
      </c>
      <c r="C105" s="65" t="s">
        <v>39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1353.463123</v>
      </c>
      <c r="X105" s="65">
        <v>1113.5159630000001</v>
      </c>
      <c r="Y105" s="65">
        <v>927.27635699999996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693.07544610000002</v>
      </c>
      <c r="AH105" s="65">
        <v>482.12377020000002</v>
      </c>
      <c r="AI105" s="65">
        <v>28.648164189999999</v>
      </c>
      <c r="AJ105" s="65">
        <v>1189.834785</v>
      </c>
      <c r="AK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572.43241209999996</v>
      </c>
      <c r="AX105" s="65">
        <v>1358.674217</v>
      </c>
      <c r="AY105" s="65">
        <v>1358.674217</v>
      </c>
      <c r="AZ105" s="65">
        <v>1702.7958880000001</v>
      </c>
      <c r="BA105" s="65">
        <v>349.33276419999999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512.9611026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1037.1971169999999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317.24501049999998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763</v>
      </c>
      <c r="C106" s="65" t="s">
        <v>40</v>
      </c>
    </row>
    <row r="107" spans="2:159" x14ac:dyDescent="0.2">
      <c r="B107" s="65" t="s">
        <v>763</v>
      </c>
      <c r="C107" s="65" t="s">
        <v>41</v>
      </c>
    </row>
    <row r="108" spans="2:159" x14ac:dyDescent="0.2">
      <c r="B108" s="65" t="s">
        <v>763</v>
      </c>
      <c r="C108" s="65" t="s">
        <v>42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532.19944069999997</v>
      </c>
      <c r="AA108" s="65">
        <v>533.15264830000001</v>
      </c>
      <c r="AB108" s="65">
        <v>926.15344990000006</v>
      </c>
      <c r="AC108" s="65">
        <v>773.70527589999995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543.18334689999995</v>
      </c>
      <c r="AL108" s="65">
        <v>926.15344990000006</v>
      </c>
      <c r="AM108" s="65">
        <v>546.06703889999994</v>
      </c>
      <c r="AN108" s="65">
        <v>1038.020929</v>
      </c>
      <c r="AO108" s="65">
        <v>632.78464980000001</v>
      </c>
      <c r="AP108" s="65">
        <v>1038.020929</v>
      </c>
      <c r="AQ108" s="65">
        <v>1038.020929</v>
      </c>
      <c r="AR108" s="65">
        <v>1401.7876389999999</v>
      </c>
      <c r="AS108" s="65">
        <v>1401.7876389999999</v>
      </c>
      <c r="AT108" s="65">
        <v>1208.6203190000001</v>
      </c>
      <c r="AU108" s="65">
        <v>1401.7876389999999</v>
      </c>
      <c r="AV108" s="65">
        <v>1401.7876389999999</v>
      </c>
      <c r="AW108" s="65">
        <v>1401.7876389999999</v>
      </c>
      <c r="AX108" s="65">
        <v>1401.7876389999999</v>
      </c>
      <c r="AY108" s="65">
        <v>1401.7876389999999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1509.362971</v>
      </c>
      <c r="BE108" s="65">
        <v>1509.362971</v>
      </c>
      <c r="BF108" s="65">
        <v>1509.362971</v>
      </c>
      <c r="BG108" s="65">
        <v>1509.362971</v>
      </c>
      <c r="BH108" s="65">
        <v>1622.8882619999999</v>
      </c>
      <c r="BI108" s="65">
        <v>1622.8882619999999</v>
      </c>
      <c r="BJ108" s="65">
        <v>1622.8882619999999</v>
      </c>
      <c r="BK108" s="65">
        <v>1622.8882619999999</v>
      </c>
      <c r="BL108" s="65">
        <v>1818.642004</v>
      </c>
      <c r="BM108" s="65">
        <v>1203.1915309999999</v>
      </c>
      <c r="BN108" s="65">
        <v>1818.642004</v>
      </c>
      <c r="BO108" s="65">
        <v>1818.642004</v>
      </c>
      <c r="BP108" s="65">
        <v>1902.4308169999999</v>
      </c>
      <c r="BQ108" s="65">
        <v>1902.4308169999999</v>
      </c>
      <c r="BR108" s="65">
        <v>1902.4308169999999</v>
      </c>
      <c r="BS108" s="65">
        <v>1902.4308169999999</v>
      </c>
      <c r="BT108" s="65">
        <v>2030.9903340000001</v>
      </c>
      <c r="BU108" s="65">
        <v>2030.9903340000001</v>
      </c>
      <c r="BV108" s="65">
        <v>2030.9903340000001</v>
      </c>
      <c r="BW108" s="65">
        <v>2030.9903340000001</v>
      </c>
      <c r="BX108" s="65">
        <v>2030.9903340000001</v>
      </c>
      <c r="BY108" s="65">
        <v>2030.9903340000001</v>
      </c>
      <c r="BZ108" s="65">
        <v>2030.9903340000001</v>
      </c>
      <c r="CA108" s="65">
        <v>2030.9903340000001</v>
      </c>
      <c r="CB108" s="65">
        <v>1664.6030820000001</v>
      </c>
      <c r="CC108" s="65">
        <v>1664.6030820000001</v>
      </c>
      <c r="CD108" s="65">
        <v>1664.6030820000001</v>
      </c>
      <c r="CE108" s="65">
        <v>1664.6030820000001</v>
      </c>
      <c r="CF108" s="65">
        <v>1664.6030820000001</v>
      </c>
      <c r="CG108" s="65">
        <v>1664.6030820000001</v>
      </c>
      <c r="CH108" s="65">
        <v>1664.6030820000001</v>
      </c>
      <c r="CI108" s="65">
        <v>1664.6030820000001</v>
      </c>
      <c r="CJ108" s="65">
        <v>1664.6030820000001</v>
      </c>
      <c r="CK108" s="65">
        <v>1664.6030820000001</v>
      </c>
      <c r="CL108" s="65">
        <v>1664.6030820000001</v>
      </c>
      <c r="CM108" s="65">
        <v>1664.6030820000001</v>
      </c>
      <c r="CN108" s="65">
        <v>1664.6030820000001</v>
      </c>
      <c r="CO108" s="65">
        <v>1664.6030820000001</v>
      </c>
      <c r="CP108" s="65">
        <v>1664.6030820000001</v>
      </c>
      <c r="CQ108" s="65">
        <v>1664.6030820000001</v>
      </c>
      <c r="CR108" s="65">
        <v>1664.6030820000001</v>
      </c>
      <c r="CS108" s="65">
        <v>1664.6030820000001</v>
      </c>
      <c r="CT108" s="65">
        <v>1664.6030820000001</v>
      </c>
      <c r="CU108" s="65">
        <v>1664.6030820000001</v>
      </c>
      <c r="CV108" s="65">
        <v>1664.6030820000001</v>
      </c>
      <c r="CW108" s="65">
        <v>1664.6030820000001</v>
      </c>
      <c r="CX108" s="65">
        <v>1664.6030820000001</v>
      </c>
      <c r="CY108" s="65">
        <v>1664.6030820000001</v>
      </c>
      <c r="CZ108" s="65">
        <v>1104.8368840000001</v>
      </c>
      <c r="DA108" s="65">
        <v>1104.8368840000001</v>
      </c>
      <c r="DB108" s="65">
        <v>198.0562195</v>
      </c>
      <c r="DC108" s="65">
        <v>1104.8368840000001</v>
      </c>
      <c r="DD108" s="65">
        <v>1104.8368840000001</v>
      </c>
      <c r="DE108" s="65">
        <v>1104.8368840000001</v>
      </c>
      <c r="DF108" s="65">
        <v>1104.8368840000001</v>
      </c>
      <c r="DG108" s="65">
        <v>1104.8368840000001</v>
      </c>
      <c r="DH108" s="65">
        <v>1104.8368840000001</v>
      </c>
      <c r="DI108" s="65">
        <v>1104.8368840000001</v>
      </c>
      <c r="DJ108" s="65">
        <v>1104.8368840000001</v>
      </c>
      <c r="DK108" s="65">
        <v>1104.8368840000001</v>
      </c>
      <c r="DL108" s="65">
        <v>1104.8368840000001</v>
      </c>
      <c r="DM108" s="65">
        <v>1104.8368840000001</v>
      </c>
      <c r="DN108" s="65">
        <v>1104.8368840000001</v>
      </c>
      <c r="DO108" s="65">
        <v>1104.8368840000001</v>
      </c>
      <c r="DP108" s="65">
        <v>1104.8368840000001</v>
      </c>
      <c r="DQ108" s="65">
        <v>1104.8368840000001</v>
      </c>
      <c r="DR108" s="65">
        <v>1104.8368840000001</v>
      </c>
      <c r="DS108" s="65">
        <v>1104.8368840000001</v>
      </c>
      <c r="DT108" s="65">
        <v>1104.8368840000001</v>
      </c>
      <c r="DU108" s="65">
        <v>748.69130800000005</v>
      </c>
      <c r="DV108" s="65">
        <v>1104.8368840000001</v>
      </c>
      <c r="DW108" s="65">
        <v>1104.8368840000001</v>
      </c>
      <c r="DX108" s="65">
        <v>1104.8368840000001</v>
      </c>
      <c r="DY108" s="65">
        <v>1104.8368840000001</v>
      </c>
      <c r="DZ108" s="65">
        <v>1104.8368840000001</v>
      </c>
      <c r="EA108" s="65">
        <v>1104.8368840000001</v>
      </c>
      <c r="EB108" s="65">
        <v>1104.8368840000001</v>
      </c>
      <c r="EC108" s="65">
        <v>1104.8368840000001</v>
      </c>
      <c r="ED108" s="65">
        <v>1104.8368840000001</v>
      </c>
      <c r="EE108" s="65">
        <v>1104.8368840000001</v>
      </c>
      <c r="EF108" s="65">
        <v>1104.8368840000001</v>
      </c>
      <c r="EG108" s="65">
        <v>1104.8368840000001</v>
      </c>
      <c r="EH108" s="65">
        <v>1104.8368840000001</v>
      </c>
      <c r="EI108" s="65">
        <v>1104.8368840000001</v>
      </c>
      <c r="EJ108" s="65">
        <v>1104.8368840000001</v>
      </c>
      <c r="EK108" s="65">
        <v>1104.8368840000001</v>
      </c>
      <c r="EL108" s="65">
        <v>1104.8368840000001</v>
      </c>
      <c r="EM108" s="65">
        <v>1104.8368840000001</v>
      </c>
      <c r="EN108" s="65">
        <v>1104.8368840000001</v>
      </c>
      <c r="EO108" s="65">
        <v>1104.8368840000001</v>
      </c>
      <c r="EP108" s="65">
        <v>1104.8368840000001</v>
      </c>
      <c r="EQ108" s="65">
        <v>1104.8368840000001</v>
      </c>
      <c r="ER108" s="65">
        <v>1104.8368840000001</v>
      </c>
      <c r="ES108" s="65">
        <v>1104.8368840000001</v>
      </c>
      <c r="ET108" s="65">
        <v>1104.8368840000001</v>
      </c>
      <c r="EU108" s="65">
        <v>1104.8368840000001</v>
      </c>
      <c r="EV108" s="65">
        <v>1104.8368840000001</v>
      </c>
      <c r="EW108" s="65">
        <v>1104.8368840000001</v>
      </c>
      <c r="EX108" s="65">
        <v>1104.8368840000001</v>
      </c>
      <c r="EY108" s="65">
        <v>1104.8368840000001</v>
      </c>
      <c r="EZ108" s="65">
        <v>1104.8368840000001</v>
      </c>
      <c r="FA108" s="65">
        <v>1104.8368840000001</v>
      </c>
      <c r="FB108" s="65">
        <v>1104.8368840000001</v>
      </c>
      <c r="FC108" s="65">
        <v>1104.8368840000001</v>
      </c>
    </row>
    <row r="109" spans="2:159" x14ac:dyDescent="0.2">
      <c r="B109" s="65" t="s">
        <v>763</v>
      </c>
      <c r="C109" s="65" t="s">
        <v>43</v>
      </c>
    </row>
    <row r="110" spans="2:159" x14ac:dyDescent="0.2">
      <c r="B110" s="65" t="s">
        <v>763</v>
      </c>
      <c r="C110" s="65" t="s">
        <v>44</v>
      </c>
    </row>
    <row r="111" spans="2:159" x14ac:dyDescent="0.2">
      <c r="B111" s="65" t="s">
        <v>763</v>
      </c>
      <c r="C111" s="65" t="s">
        <v>45</v>
      </c>
    </row>
    <row r="112" spans="2:159" x14ac:dyDescent="0.2">
      <c r="B112" s="65" t="s">
        <v>763</v>
      </c>
      <c r="C112" s="65" t="s">
        <v>46</v>
      </c>
    </row>
    <row r="113" spans="2:159" x14ac:dyDescent="0.2">
      <c r="B113" s="65" t="s">
        <v>763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6345.975015</v>
      </c>
      <c r="T113" s="65">
        <v>7115.5832840000003</v>
      </c>
      <c r="U113" s="65">
        <v>6486.3819899999999</v>
      </c>
      <c r="V113" s="65">
        <v>5334.3596299999999</v>
      </c>
      <c r="W113" s="65">
        <v>7397.2894580000002</v>
      </c>
      <c r="X113" s="65">
        <v>7157.3422970000001</v>
      </c>
      <c r="Y113" s="65">
        <v>6575.9831450000001</v>
      </c>
      <c r="Z113" s="65">
        <v>5445.218468</v>
      </c>
      <c r="AA113" s="65">
        <v>6694.8444440000003</v>
      </c>
      <c r="AB113" s="65">
        <v>7114.3744500000003</v>
      </c>
      <c r="AC113" s="65">
        <v>6279.5604629999998</v>
      </c>
      <c r="AD113" s="65">
        <v>6878.83302</v>
      </c>
      <c r="AE113" s="65">
        <v>6839.7024439999996</v>
      </c>
      <c r="AF113" s="65">
        <v>7114.3744500000003</v>
      </c>
      <c r="AG113" s="65">
        <v>3891.8341799999998</v>
      </c>
      <c r="AH113" s="65">
        <v>6552.4793079999999</v>
      </c>
      <c r="AI113" s="65">
        <v>5792.1176640000003</v>
      </c>
      <c r="AJ113" s="65">
        <v>7273.614705</v>
      </c>
      <c r="AK113" s="65">
        <v>6610.2227339999999</v>
      </c>
      <c r="AL113" s="65">
        <v>6630.9744600000004</v>
      </c>
      <c r="AM113" s="65">
        <v>7048.9433440000003</v>
      </c>
      <c r="AN113" s="65">
        <v>7540.897234</v>
      </c>
      <c r="AO113" s="65">
        <v>5586.9239429999998</v>
      </c>
      <c r="AP113" s="65">
        <v>7540.897234</v>
      </c>
      <c r="AQ113" s="65">
        <v>7540.897234</v>
      </c>
      <c r="AR113" s="65">
        <v>9420.1071649999994</v>
      </c>
      <c r="AS113" s="65">
        <v>7013.6616889999996</v>
      </c>
      <c r="AT113" s="65">
        <v>9226.9398450000008</v>
      </c>
      <c r="AU113" s="65">
        <v>9420.1071649999994</v>
      </c>
      <c r="AV113" s="65">
        <v>8551.3405879999991</v>
      </c>
      <c r="AW113" s="65">
        <v>6847.9489130000002</v>
      </c>
      <c r="AX113" s="65">
        <v>9337.5823920000003</v>
      </c>
      <c r="AY113" s="65">
        <v>9337.5823920000003</v>
      </c>
      <c r="AZ113" s="65">
        <v>9038.1819230000001</v>
      </c>
      <c r="BA113" s="65">
        <v>7684.7187999999996</v>
      </c>
      <c r="BB113" s="65">
        <v>9038.1819230000001</v>
      </c>
      <c r="BC113" s="65">
        <v>9038.1819230000001</v>
      </c>
      <c r="BD113" s="65">
        <v>6426.0975799999997</v>
      </c>
      <c r="BE113" s="65">
        <v>5281.3624410000002</v>
      </c>
      <c r="BF113" s="65">
        <v>6426.0975799999997</v>
      </c>
      <c r="BG113" s="65">
        <v>6426.0975799999997</v>
      </c>
      <c r="BH113" s="65">
        <v>6714.1741540000003</v>
      </c>
      <c r="BI113" s="65">
        <v>5524.3393690000003</v>
      </c>
      <c r="BJ113" s="65">
        <v>6714.1741540000003</v>
      </c>
      <c r="BK113" s="65">
        <v>6714.1741540000003</v>
      </c>
      <c r="BL113" s="65">
        <v>8018.350316</v>
      </c>
      <c r="BM113" s="65">
        <v>4555.3688160000002</v>
      </c>
      <c r="BN113" s="65">
        <v>6873.6151769999997</v>
      </c>
      <c r="BO113" s="65">
        <v>8018.350316</v>
      </c>
      <c r="BP113" s="65">
        <v>7960.1127960000003</v>
      </c>
      <c r="BQ113" s="65">
        <v>5886.9229889999997</v>
      </c>
      <c r="BR113" s="65">
        <v>6815.377657</v>
      </c>
      <c r="BS113" s="65">
        <v>7960.1127960000003</v>
      </c>
      <c r="BT113" s="65">
        <v>8088.672313</v>
      </c>
      <c r="BU113" s="65">
        <v>5409.9807179999998</v>
      </c>
      <c r="BV113" s="65">
        <v>6943.9371739999997</v>
      </c>
      <c r="BW113" s="65">
        <v>8088.672313</v>
      </c>
      <c r="BX113" s="65">
        <v>8088.672313</v>
      </c>
      <c r="BY113" s="65">
        <v>8088.672313</v>
      </c>
      <c r="BZ113" s="65">
        <v>7591.9129739999998</v>
      </c>
      <c r="CA113" s="65">
        <v>8088.672313</v>
      </c>
      <c r="CB113" s="65">
        <v>6833.651484</v>
      </c>
      <c r="CC113" s="65">
        <v>5195.2747859999999</v>
      </c>
      <c r="CD113" s="65">
        <v>6833.651484</v>
      </c>
      <c r="CE113" s="65">
        <v>6833.651484</v>
      </c>
      <c r="CF113" s="65">
        <v>6833.651484</v>
      </c>
      <c r="CG113" s="65">
        <v>6833.651484</v>
      </c>
      <c r="CH113" s="65">
        <v>6833.651484</v>
      </c>
      <c r="CI113" s="65">
        <v>6833.651484</v>
      </c>
      <c r="CJ113" s="65">
        <v>6833.651484</v>
      </c>
      <c r="CK113" s="65">
        <v>6833.651484</v>
      </c>
      <c r="CL113" s="65">
        <v>6833.651484</v>
      </c>
      <c r="CM113" s="65">
        <v>6833.651484</v>
      </c>
      <c r="CN113" s="65">
        <v>5839.9433120000003</v>
      </c>
      <c r="CO113" s="65">
        <v>5839.9433120000003</v>
      </c>
      <c r="CP113" s="65">
        <v>5839.9433120000003</v>
      </c>
      <c r="CQ113" s="65">
        <v>5839.9433120000003</v>
      </c>
      <c r="CR113" s="65">
        <v>5839.9433120000003</v>
      </c>
      <c r="CS113" s="65">
        <v>5022.8163459999996</v>
      </c>
      <c r="CT113" s="65">
        <v>5839.9433120000003</v>
      </c>
      <c r="CU113" s="65">
        <v>5839.9433120000003</v>
      </c>
      <c r="CV113" s="65">
        <v>5839.9433120000003</v>
      </c>
      <c r="CW113" s="65">
        <v>4945.7988830000004</v>
      </c>
      <c r="CX113" s="65">
        <v>5839.9433120000003</v>
      </c>
      <c r="CY113" s="65">
        <v>5839.9433120000003</v>
      </c>
      <c r="CZ113" s="65">
        <v>5280.1771150000004</v>
      </c>
      <c r="DA113" s="65">
        <v>5280.1771150000004</v>
      </c>
      <c r="DB113" s="65">
        <v>4024.063686</v>
      </c>
      <c r="DC113" s="65">
        <v>5280.1771150000004</v>
      </c>
      <c r="DD113" s="65">
        <v>5280.1771150000004</v>
      </c>
      <c r="DE113" s="65">
        <v>5280.1771150000004</v>
      </c>
      <c r="DF113" s="65">
        <v>4135.4419760000001</v>
      </c>
      <c r="DG113" s="65">
        <v>5280.1771150000004</v>
      </c>
      <c r="DH113" s="65">
        <v>5253.647911</v>
      </c>
      <c r="DI113" s="65">
        <v>5253.647911</v>
      </c>
      <c r="DJ113" s="65">
        <v>5253.647911</v>
      </c>
      <c r="DK113" s="65">
        <v>5253.647911</v>
      </c>
      <c r="DL113" s="65">
        <v>5253.647911</v>
      </c>
      <c r="DM113" s="65">
        <v>5221.5601569999999</v>
      </c>
      <c r="DN113" s="65">
        <v>4904.3151470000003</v>
      </c>
      <c r="DO113" s="65">
        <v>5253.647911</v>
      </c>
      <c r="DP113" s="65">
        <v>4103.7016789999998</v>
      </c>
      <c r="DQ113" s="65">
        <v>4103.7016789999998</v>
      </c>
      <c r="DR113" s="65">
        <v>4103.7016789999998</v>
      </c>
      <c r="DS113" s="65">
        <v>4103.7016789999998</v>
      </c>
      <c r="DT113" s="65">
        <v>4103.7016789999998</v>
      </c>
      <c r="DU113" s="65">
        <v>3747.556102</v>
      </c>
      <c r="DV113" s="65">
        <v>4103.7016789999998</v>
      </c>
      <c r="DW113" s="65">
        <v>4103.7016789999998</v>
      </c>
      <c r="DX113" s="65">
        <v>4103.7016789999998</v>
      </c>
      <c r="DY113" s="65">
        <v>4103.7016789999998</v>
      </c>
      <c r="DZ113" s="65">
        <v>4103.7016789999998</v>
      </c>
      <c r="EA113" s="65">
        <v>4103.7016789999998</v>
      </c>
      <c r="EB113" s="65">
        <v>4103.7016789999998</v>
      </c>
      <c r="EC113" s="65">
        <v>4103.7016789999998</v>
      </c>
      <c r="ED113" s="65">
        <v>4103.7016789999998</v>
      </c>
      <c r="EE113" s="65">
        <v>4103.7016789999998</v>
      </c>
      <c r="EF113" s="65">
        <v>3759.5800079999999</v>
      </c>
      <c r="EG113" s="65">
        <v>3759.5800079999999</v>
      </c>
      <c r="EH113" s="65">
        <v>3759.5800079999999</v>
      </c>
      <c r="EI113" s="65">
        <v>3759.5800079999999</v>
      </c>
      <c r="EJ113" s="65">
        <v>3759.5800079999999</v>
      </c>
      <c r="EK113" s="65">
        <v>3759.5800079999999</v>
      </c>
      <c r="EL113" s="65">
        <v>3759.5800079999999</v>
      </c>
      <c r="EM113" s="65">
        <v>3759.5800079999999</v>
      </c>
      <c r="EN113" s="65">
        <v>3759.5800079999999</v>
      </c>
      <c r="EO113" s="65">
        <v>3759.5800079999999</v>
      </c>
      <c r="EP113" s="65">
        <v>3759.5800079999999</v>
      </c>
      <c r="EQ113" s="65">
        <v>3759.5800079999999</v>
      </c>
      <c r="ER113" s="65">
        <v>3759.5800079999999</v>
      </c>
      <c r="ES113" s="65">
        <v>3759.5800079999999</v>
      </c>
      <c r="ET113" s="65">
        <v>3759.5800079999999</v>
      </c>
      <c r="EU113" s="65">
        <v>3759.5800079999999</v>
      </c>
      <c r="EV113" s="65">
        <v>3759.5800079999999</v>
      </c>
      <c r="EW113" s="65">
        <v>3759.5800079999999</v>
      </c>
      <c r="EX113" s="65">
        <v>3759.5800079999999</v>
      </c>
      <c r="EY113" s="65">
        <v>3759.5800079999999</v>
      </c>
      <c r="EZ113" s="65">
        <v>3759.5800079999999</v>
      </c>
      <c r="FA113" s="65">
        <v>3759.5800079999999</v>
      </c>
      <c r="FB113" s="65">
        <v>3759.5800079999999</v>
      </c>
      <c r="FC113" s="65">
        <v>3759.5800079999999</v>
      </c>
    </row>
    <row r="114" spans="2:159" x14ac:dyDescent="0.2">
      <c r="B114" s="65" t="s">
        <v>764</v>
      </c>
      <c r="C114" s="65" t="s">
        <v>36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1786.1817080000001</v>
      </c>
      <c r="EC114" s="65">
        <v>1786.1817080000001</v>
      </c>
      <c r="ED114" s="65">
        <v>1786.1817080000001</v>
      </c>
      <c r="EE114" s="65">
        <v>1786.1817080000001</v>
      </c>
      <c r="EF114" s="65">
        <v>2411.1548699999998</v>
      </c>
      <c r="EG114" s="65">
        <v>2411.1548699999998</v>
      </c>
      <c r="EH114" s="65">
        <v>2411.1548699999998</v>
      </c>
      <c r="EI114" s="65">
        <v>2411.1548699999998</v>
      </c>
      <c r="EJ114" s="65">
        <v>2997.1823810000001</v>
      </c>
      <c r="EK114" s="65">
        <v>2997.1823810000001</v>
      </c>
      <c r="EL114" s="65">
        <v>2997.1823810000001</v>
      </c>
      <c r="EM114" s="65">
        <v>2997.1823810000001</v>
      </c>
      <c r="EN114" s="65">
        <v>3417.1640389999998</v>
      </c>
      <c r="EO114" s="65">
        <v>3417.1640389999998</v>
      </c>
      <c r="EP114" s="65">
        <v>2954.4680800000001</v>
      </c>
      <c r="EQ114" s="65">
        <v>3417.1640389999998</v>
      </c>
      <c r="ER114" s="65">
        <v>3902.0488009999999</v>
      </c>
      <c r="ES114" s="65">
        <v>3902.0488009999999</v>
      </c>
      <c r="ET114" s="65">
        <v>3902.0488009999999</v>
      </c>
      <c r="EU114" s="65">
        <v>3902.0488009999999</v>
      </c>
      <c r="EV114" s="65">
        <v>4552.4887529999996</v>
      </c>
      <c r="EW114" s="65">
        <v>4552.4887529999996</v>
      </c>
      <c r="EX114" s="65">
        <v>3538.694184</v>
      </c>
      <c r="EY114" s="65">
        <v>4552.4887529999996</v>
      </c>
      <c r="EZ114" s="65">
        <v>5068.9728459999997</v>
      </c>
      <c r="FA114" s="65">
        <v>5068.9728459999997</v>
      </c>
      <c r="FB114" s="65">
        <v>4562.0755609999997</v>
      </c>
      <c r="FC114" s="65">
        <v>4055.178277</v>
      </c>
    </row>
    <row r="115" spans="2:159" x14ac:dyDescent="0.2">
      <c r="B115" s="65" t="s">
        <v>764</v>
      </c>
      <c r="C115" s="65" t="s">
        <v>37</v>
      </c>
    </row>
    <row r="116" spans="2:159" x14ac:dyDescent="0.2">
      <c r="B116" s="65" t="s">
        <v>764</v>
      </c>
      <c r="C116" s="65" t="s">
        <v>38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540.05878919999998</v>
      </c>
      <c r="EC116" s="65">
        <v>540.05878919999998</v>
      </c>
      <c r="ED116" s="65">
        <v>540.05878919999998</v>
      </c>
      <c r="EE116" s="65">
        <v>540.05878919999998</v>
      </c>
      <c r="EF116" s="65">
        <v>540.05878919999998</v>
      </c>
      <c r="EG116" s="65">
        <v>540.05878919999998</v>
      </c>
      <c r="EH116" s="65">
        <v>360.03919280000002</v>
      </c>
      <c r="EI116" s="65">
        <v>540.05878919999998</v>
      </c>
      <c r="EJ116" s="65">
        <v>540.05878919999998</v>
      </c>
      <c r="EK116" s="65">
        <v>540.05878919999998</v>
      </c>
      <c r="EL116" s="65">
        <v>540.05878919999998</v>
      </c>
      <c r="EM116" s="65">
        <v>540.05878919999998</v>
      </c>
      <c r="EN116" s="65">
        <v>360.03919280000002</v>
      </c>
      <c r="EO116" s="65">
        <v>540.05878919999998</v>
      </c>
      <c r="EP116" s="65">
        <v>540.05878919999998</v>
      </c>
      <c r="EQ116" s="65">
        <v>540.05878919999998</v>
      </c>
      <c r="ER116" s="65">
        <v>540.05878919999998</v>
      </c>
      <c r="ES116" s="65">
        <v>540.05878919999998</v>
      </c>
      <c r="ET116" s="65">
        <v>360.03919280000002</v>
      </c>
      <c r="EU116" s="65">
        <v>540.05878919999998</v>
      </c>
      <c r="EV116" s="65">
        <v>540.05878919999998</v>
      </c>
      <c r="EW116" s="65">
        <v>540.05878919999998</v>
      </c>
      <c r="EX116" s="65">
        <v>540.05878919999998</v>
      </c>
      <c r="EY116" s="65">
        <v>540.05878919999998</v>
      </c>
      <c r="EZ116" s="65">
        <v>658.25475500000005</v>
      </c>
      <c r="FA116" s="65">
        <v>1018.293948</v>
      </c>
      <c r="FB116" s="65">
        <v>900.097982</v>
      </c>
      <c r="FC116" s="65">
        <v>1018.293948</v>
      </c>
    </row>
    <row r="117" spans="2:159" x14ac:dyDescent="0.2">
      <c r="B117" s="65" t="s">
        <v>764</v>
      </c>
      <c r="C117" s="65" t="s">
        <v>39</v>
      </c>
    </row>
    <row r="118" spans="2:159" x14ac:dyDescent="0.2">
      <c r="B118" s="65" t="s">
        <v>764</v>
      </c>
      <c r="C118" s="65" t="s">
        <v>40</v>
      </c>
    </row>
    <row r="119" spans="2:159" x14ac:dyDescent="0.2">
      <c r="B119" s="65" t="s">
        <v>764</v>
      </c>
      <c r="C119" s="65" t="s">
        <v>41</v>
      </c>
    </row>
    <row r="120" spans="2:159" x14ac:dyDescent="0.2">
      <c r="B120" s="65" t="s">
        <v>764</v>
      </c>
      <c r="C120" s="65" t="s">
        <v>42</v>
      </c>
    </row>
    <row r="121" spans="2:159" x14ac:dyDescent="0.2">
      <c r="B121" s="65" t="s">
        <v>764</v>
      </c>
      <c r="C121" s="65" t="s">
        <v>43</v>
      </c>
    </row>
    <row r="122" spans="2:159" x14ac:dyDescent="0.2">
      <c r="B122" s="65" t="s">
        <v>764</v>
      </c>
      <c r="C122" s="65" t="s">
        <v>44</v>
      </c>
    </row>
    <row r="123" spans="2:159" x14ac:dyDescent="0.2">
      <c r="B123" s="65" t="s">
        <v>764</v>
      </c>
      <c r="C123" s="65" t="s">
        <v>45</v>
      </c>
    </row>
    <row r="124" spans="2:159" x14ac:dyDescent="0.2">
      <c r="B124" s="65" t="s">
        <v>764</v>
      </c>
      <c r="C124" s="65" t="s">
        <v>46</v>
      </c>
    </row>
    <row r="125" spans="2:159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2326.2404969999998</v>
      </c>
      <c r="EC125" s="65">
        <v>2326.2404969999998</v>
      </c>
      <c r="ED125" s="65">
        <v>2326.2404969999998</v>
      </c>
      <c r="EE125" s="65">
        <v>2326.2404969999998</v>
      </c>
      <c r="EF125" s="65">
        <v>2951.213659</v>
      </c>
      <c r="EG125" s="65">
        <v>2951.213659</v>
      </c>
      <c r="EH125" s="65">
        <v>2771.1940629999999</v>
      </c>
      <c r="EI125" s="65">
        <v>2951.213659</v>
      </c>
      <c r="EJ125" s="65">
        <v>3537.2411710000001</v>
      </c>
      <c r="EK125" s="65">
        <v>3537.2411710000001</v>
      </c>
      <c r="EL125" s="65">
        <v>3537.2411710000001</v>
      </c>
      <c r="EM125" s="65">
        <v>3537.2411710000001</v>
      </c>
      <c r="EN125" s="65">
        <v>3777.2032319999998</v>
      </c>
      <c r="EO125" s="65">
        <v>3957.2228279999999</v>
      </c>
      <c r="EP125" s="65">
        <v>3494.5268689999998</v>
      </c>
      <c r="EQ125" s="65">
        <v>3957.2228279999999</v>
      </c>
      <c r="ER125" s="65">
        <v>4442.1075899999996</v>
      </c>
      <c r="ES125" s="65">
        <v>4442.1075899999996</v>
      </c>
      <c r="ET125" s="65">
        <v>4262.0879930000001</v>
      </c>
      <c r="EU125" s="65">
        <v>4442.1075899999996</v>
      </c>
      <c r="EV125" s="65">
        <v>5092.5475429999997</v>
      </c>
      <c r="EW125" s="65">
        <v>5092.5475429999997</v>
      </c>
      <c r="EX125" s="65">
        <v>4078.7529730000001</v>
      </c>
      <c r="EY125" s="65">
        <v>5092.5475429999997</v>
      </c>
      <c r="EZ125" s="65">
        <v>5727.2276009999996</v>
      </c>
      <c r="FA125" s="65">
        <v>6087.2667940000001</v>
      </c>
      <c r="FB125" s="65">
        <v>5462.1735429999999</v>
      </c>
      <c r="FC125" s="65">
        <v>5073.4722250000004</v>
      </c>
    </row>
    <row r="126" spans="2:159" x14ac:dyDescent="0.2">
      <c r="B126" s="65" t="s">
        <v>765</v>
      </c>
      <c r="C126" s="65" t="s">
        <v>36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2492.24053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2534.4864229999998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4603.977887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3041.3837079999998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4055.178277</v>
      </c>
      <c r="EU126" s="65">
        <v>5068.9728459999997</v>
      </c>
      <c r="EV126" s="65">
        <v>5068.9728459999997</v>
      </c>
      <c r="EW126" s="65">
        <v>5068.9728459999997</v>
      </c>
      <c r="EX126" s="65">
        <v>4055.178277</v>
      </c>
      <c r="EY126" s="65">
        <v>4562.0755609999997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765</v>
      </c>
      <c r="C127" s="65" t="s">
        <v>37</v>
      </c>
    </row>
    <row r="128" spans="2:159" x14ac:dyDescent="0.2">
      <c r="B128" s="65" t="s">
        <v>765</v>
      </c>
      <c r="C128" s="65" t="s">
        <v>38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360.03919280000002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720.07838560000005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540.05878919999998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720.07838560000005</v>
      </c>
      <c r="DG128" s="65">
        <v>1432.7106679999999</v>
      </c>
      <c r="DH128" s="65">
        <v>1620.1763679999999</v>
      </c>
      <c r="DI128" s="65">
        <v>1440.1567709999999</v>
      </c>
      <c r="DJ128" s="65">
        <v>900.097982</v>
      </c>
      <c r="DK128" s="65">
        <v>1440.1567709999999</v>
      </c>
      <c r="DL128" s="65">
        <v>1800.195964</v>
      </c>
      <c r="DM128" s="65">
        <v>1080.1175780000001</v>
      </c>
      <c r="DN128" s="65">
        <v>1620.1763679999999</v>
      </c>
      <c r="DO128" s="65">
        <v>1800.195964</v>
      </c>
      <c r="DP128" s="65">
        <v>1800.195964</v>
      </c>
      <c r="DQ128" s="65">
        <v>1800.195964</v>
      </c>
      <c r="DR128" s="65">
        <v>1620.1763679999999</v>
      </c>
      <c r="DS128" s="65">
        <v>1800.195964</v>
      </c>
      <c r="DT128" s="65">
        <v>1800.195964</v>
      </c>
      <c r="DU128" s="65">
        <v>1800.195964</v>
      </c>
      <c r="DV128" s="65">
        <v>900.097982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1440.1567709999999</v>
      </c>
      <c r="EE128" s="65">
        <v>1800.195964</v>
      </c>
      <c r="EF128" s="65">
        <v>1800.195964</v>
      </c>
      <c r="EG128" s="65">
        <v>1800.195964</v>
      </c>
      <c r="EH128" s="65">
        <v>1080.1175780000001</v>
      </c>
      <c r="EI128" s="65">
        <v>1800.195964</v>
      </c>
      <c r="EJ128" s="65">
        <v>1800.195964</v>
      </c>
      <c r="EK128" s="65">
        <v>1800.195964</v>
      </c>
      <c r="EL128" s="65">
        <v>1800.195964</v>
      </c>
      <c r="EM128" s="65">
        <v>1620.1763679999999</v>
      </c>
      <c r="EN128" s="65">
        <v>1260.1371750000001</v>
      </c>
      <c r="EO128" s="65">
        <v>1800.195964</v>
      </c>
      <c r="EP128" s="65">
        <v>1620.1763679999999</v>
      </c>
      <c r="EQ128" s="65">
        <v>1800.195964</v>
      </c>
      <c r="ER128" s="65">
        <v>1800.195964</v>
      </c>
      <c r="ES128" s="65">
        <v>1800.195964</v>
      </c>
      <c r="ET128" s="65">
        <v>1260.1371750000001</v>
      </c>
      <c r="EU128" s="65">
        <v>1800.195964</v>
      </c>
      <c r="EV128" s="65">
        <v>1800.195964</v>
      </c>
      <c r="EW128" s="65">
        <v>1800.195964</v>
      </c>
      <c r="EX128" s="65">
        <v>1080.1175780000001</v>
      </c>
      <c r="EY128" s="65">
        <v>1260.1371750000001</v>
      </c>
      <c r="EZ128" s="65">
        <v>1440.1567709999999</v>
      </c>
      <c r="FA128" s="65">
        <v>1800.195964</v>
      </c>
      <c r="FB128" s="65">
        <v>1620.1763679999999</v>
      </c>
      <c r="FC128" s="65">
        <v>1800.195964</v>
      </c>
    </row>
    <row r="129" spans="2:159" x14ac:dyDescent="0.2">
      <c r="B129" s="65" t="s">
        <v>765</v>
      </c>
      <c r="C129" s="65" t="s">
        <v>39</v>
      </c>
    </row>
    <row r="130" spans="2:159" x14ac:dyDescent="0.2">
      <c r="B130" s="65" t="s">
        <v>765</v>
      </c>
      <c r="C130" s="65" t="s">
        <v>40</v>
      </c>
    </row>
    <row r="131" spans="2:159" x14ac:dyDescent="0.2">
      <c r="B131" s="65" t="s">
        <v>765</v>
      </c>
      <c r="C131" s="65" t="s">
        <v>41</v>
      </c>
    </row>
    <row r="132" spans="2:159" x14ac:dyDescent="0.2">
      <c r="B132" s="65" t="s">
        <v>765</v>
      </c>
      <c r="C132" s="65" t="s">
        <v>42</v>
      </c>
    </row>
    <row r="133" spans="2:159" x14ac:dyDescent="0.2">
      <c r="B133" s="65" t="s">
        <v>765</v>
      </c>
      <c r="C133" s="65" t="s">
        <v>43</v>
      </c>
    </row>
    <row r="134" spans="2:159" x14ac:dyDescent="0.2">
      <c r="B134" s="65" t="s">
        <v>765</v>
      </c>
      <c r="C134" s="65" t="s">
        <v>44</v>
      </c>
    </row>
    <row r="135" spans="2:159" x14ac:dyDescent="0.2">
      <c r="B135" s="65" t="s">
        <v>765</v>
      </c>
      <c r="C135" s="65" t="s">
        <v>45</v>
      </c>
    </row>
    <row r="136" spans="2:159" x14ac:dyDescent="0.2">
      <c r="B136" s="65" t="s">
        <v>765</v>
      </c>
      <c r="C136" s="65" t="s">
        <v>46</v>
      </c>
    </row>
    <row r="137" spans="2:159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2387.6283309999999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3212.3189149999998</v>
      </c>
      <c r="CU137" s="65">
        <v>3254.564809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4088.3397810000001</v>
      </c>
      <c r="DB137" s="65">
        <v>3794.6235980000001</v>
      </c>
      <c r="DC137" s="65">
        <v>4808.4181669999998</v>
      </c>
      <c r="DD137" s="65">
        <v>5495.3350479999999</v>
      </c>
      <c r="DE137" s="65">
        <v>5495.3350479999999</v>
      </c>
      <c r="DF137" s="65">
        <v>4775.2566619999998</v>
      </c>
      <c r="DG137" s="65">
        <v>5487.8889449999997</v>
      </c>
      <c r="DH137" s="65">
        <v>6182.251929</v>
      </c>
      <c r="DI137" s="65">
        <v>6002.2323329999999</v>
      </c>
      <c r="DJ137" s="65">
        <v>5462.1735429999999</v>
      </c>
      <c r="DK137" s="65">
        <v>6002.2323329999999</v>
      </c>
      <c r="DL137" s="65">
        <v>6869.1688100000001</v>
      </c>
      <c r="DM137" s="65">
        <v>6149.090424</v>
      </c>
      <c r="DN137" s="65">
        <v>6689.149214</v>
      </c>
      <c r="DO137" s="65">
        <v>6869.1688100000001</v>
      </c>
      <c r="DP137" s="65">
        <v>6869.1688100000001</v>
      </c>
      <c r="DQ137" s="65">
        <v>6869.1688100000001</v>
      </c>
      <c r="DR137" s="65">
        <v>6689.149214</v>
      </c>
      <c r="DS137" s="65">
        <v>6869.1688100000001</v>
      </c>
      <c r="DT137" s="65">
        <v>6869.1688100000001</v>
      </c>
      <c r="DU137" s="65">
        <v>6869.1688100000001</v>
      </c>
      <c r="DV137" s="65">
        <v>5969.0708279999999</v>
      </c>
      <c r="DW137" s="65">
        <v>6869.1688100000001</v>
      </c>
      <c r="DX137" s="65">
        <v>6869.1688100000001</v>
      </c>
      <c r="DY137" s="65">
        <v>6869.1688100000001</v>
      </c>
      <c r="DZ137" s="65">
        <v>6869.1688100000001</v>
      </c>
      <c r="EA137" s="65">
        <v>6869.1688100000001</v>
      </c>
      <c r="EB137" s="65">
        <v>6869.1688100000001</v>
      </c>
      <c r="EC137" s="65">
        <v>6869.1688100000001</v>
      </c>
      <c r="ED137" s="65">
        <v>6044.1346579999999</v>
      </c>
      <c r="EE137" s="65">
        <v>6869.1688100000001</v>
      </c>
      <c r="EF137" s="65">
        <v>6869.1688100000001</v>
      </c>
      <c r="EG137" s="65">
        <v>6869.1688100000001</v>
      </c>
      <c r="EH137" s="65">
        <v>6149.090424</v>
      </c>
      <c r="EI137" s="65">
        <v>6869.1688100000001</v>
      </c>
      <c r="EJ137" s="65">
        <v>6869.1688100000001</v>
      </c>
      <c r="EK137" s="65">
        <v>6869.1688100000001</v>
      </c>
      <c r="EL137" s="65">
        <v>4841.5796719999998</v>
      </c>
      <c r="EM137" s="65">
        <v>6689.149214</v>
      </c>
      <c r="EN137" s="65">
        <v>6329.1100210000004</v>
      </c>
      <c r="EO137" s="65">
        <v>6869.1688100000001</v>
      </c>
      <c r="EP137" s="65">
        <v>6182.251929</v>
      </c>
      <c r="EQ137" s="65">
        <v>6869.1688100000001</v>
      </c>
      <c r="ER137" s="65">
        <v>6869.1688100000001</v>
      </c>
      <c r="ES137" s="65">
        <v>6869.1688100000001</v>
      </c>
      <c r="ET137" s="65">
        <v>5315.3154519999998</v>
      </c>
      <c r="EU137" s="65">
        <v>6869.1688100000001</v>
      </c>
      <c r="EV137" s="65">
        <v>6869.1688100000001</v>
      </c>
      <c r="EW137" s="65">
        <v>6869.1688100000001</v>
      </c>
      <c r="EX137" s="65">
        <v>5135.2958550000003</v>
      </c>
      <c r="EY137" s="65">
        <v>5822.2127360000004</v>
      </c>
      <c r="EZ137" s="65">
        <v>6509.1296169999996</v>
      </c>
      <c r="FA137" s="65">
        <v>6869.1688100000001</v>
      </c>
      <c r="FB137" s="65">
        <v>6689.149214</v>
      </c>
      <c r="FC137" s="65">
        <v>6869.1688100000001</v>
      </c>
    </row>
    <row r="138" spans="2:159" x14ac:dyDescent="0.2">
      <c r="B138" s="65" t="s">
        <v>20</v>
      </c>
      <c r="C138" s="65" t="s">
        <v>36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2713.6611979999998</v>
      </c>
      <c r="AC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589.13329220000003</v>
      </c>
      <c r="AH138" s="65">
        <v>3028.498094</v>
      </c>
      <c r="AI138" s="65">
        <v>3028.498094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2944.746427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20</v>
      </c>
      <c r="C139" s="65" t="s">
        <v>37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F139" s="65">
        <v>1065.9055049999999</v>
      </c>
      <c r="AH139" s="65">
        <v>1065.9055049999999</v>
      </c>
      <c r="AI139" s="65">
        <v>606.38179839999998</v>
      </c>
      <c r="AJ139" s="65">
        <v>1065.9055049999999</v>
      </c>
      <c r="AK139" s="65">
        <v>606.38179839999998</v>
      </c>
      <c r="AL139" s="65">
        <v>216.8444135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407.34470249999998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CA139" s="65">
        <v>1065.9055049999999</v>
      </c>
    </row>
    <row r="140" spans="2:159" x14ac:dyDescent="0.2">
      <c r="B140" s="65" t="s">
        <v>20</v>
      </c>
      <c r="C140" s="65" t="s">
        <v>38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20</v>
      </c>
      <c r="C141" s="65" t="s">
        <v>39</v>
      </c>
    </row>
    <row r="142" spans="2:159" x14ac:dyDescent="0.2">
      <c r="B142" s="65" t="s">
        <v>20</v>
      </c>
      <c r="C142" s="65" t="s">
        <v>40</v>
      </c>
    </row>
    <row r="143" spans="2:159" x14ac:dyDescent="0.2">
      <c r="B143" s="65" t="s">
        <v>20</v>
      </c>
      <c r="C143" s="65" t="s">
        <v>41</v>
      </c>
    </row>
    <row r="144" spans="2:159" x14ac:dyDescent="0.2">
      <c r="B144" s="65" t="s">
        <v>20</v>
      </c>
      <c r="C144" s="65" t="s">
        <v>42</v>
      </c>
    </row>
    <row r="145" spans="2:159" x14ac:dyDescent="0.2">
      <c r="B145" s="65" t="s">
        <v>20</v>
      </c>
      <c r="C145" s="65" t="s">
        <v>43</v>
      </c>
    </row>
    <row r="146" spans="2:159" x14ac:dyDescent="0.2">
      <c r="B146" s="65" t="s">
        <v>20</v>
      </c>
      <c r="C146" s="65" t="s">
        <v>44</v>
      </c>
    </row>
    <row r="147" spans="2:159" x14ac:dyDescent="0.2">
      <c r="B147" s="65" t="s">
        <v>20</v>
      </c>
      <c r="C147" s="65" t="s">
        <v>45</v>
      </c>
    </row>
    <row r="148" spans="2:159" x14ac:dyDescent="0.2">
      <c r="B148" s="65" t="s">
        <v>20</v>
      </c>
      <c r="C148" s="65" t="s">
        <v>46</v>
      </c>
    </row>
    <row r="149" spans="2:159" x14ac:dyDescent="0.2">
      <c r="B149" s="65" t="s">
        <v>20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3990.8528609999998</v>
      </c>
      <c r="AC149" s="65">
        <v>3028.498094</v>
      </c>
      <c r="AD149" s="65">
        <v>3025.6556799999998</v>
      </c>
      <c r="AE149" s="65">
        <v>3239.7842519999999</v>
      </c>
      <c r="AF149" s="65">
        <v>4305.6897570000001</v>
      </c>
      <c r="AG149" s="65">
        <v>800.41945009999995</v>
      </c>
      <c r="AH149" s="65">
        <v>4305.6897570000001</v>
      </c>
      <c r="AI149" s="65">
        <v>3634.8798929999998</v>
      </c>
      <c r="AJ149" s="65">
        <v>4305.6897570000001</v>
      </c>
      <c r="AK149" s="65">
        <v>2657.0892429999999</v>
      </c>
      <c r="AL149" s="65">
        <v>3456.6286660000001</v>
      </c>
      <c r="AM149" s="65">
        <v>4305.6897570000001</v>
      </c>
      <c r="AN149" s="65">
        <v>4305.6897570000001</v>
      </c>
      <c r="AO149" s="65">
        <v>2944.746427</v>
      </c>
      <c r="AP149" s="65">
        <v>4094.4035990000002</v>
      </c>
      <c r="AQ149" s="65">
        <v>4305.6897570000001</v>
      </c>
      <c r="AR149" s="65">
        <v>4305.6897570000001</v>
      </c>
      <c r="AS149" s="65">
        <v>3239.7842519999999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3880.2750270000001</v>
      </c>
      <c r="AY149" s="65">
        <v>4091.561185</v>
      </c>
      <c r="AZ149" s="65">
        <v>3725.9319099999998</v>
      </c>
      <c r="BA149" s="65">
        <v>2660.0264050000001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2044.359385</v>
      </c>
      <c r="BG149" s="65">
        <v>3110.2648899999999</v>
      </c>
      <c r="BH149" s="65">
        <v>2230.3480519999998</v>
      </c>
      <c r="BI149" s="65">
        <v>2230.3480519999998</v>
      </c>
      <c r="BJ149" s="65">
        <v>1571.7872500000001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1164.4425470000001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21</v>
      </c>
      <c r="C151" s="65" t="s">
        <v>37</v>
      </c>
    </row>
    <row r="152" spans="2:159" x14ac:dyDescent="0.2">
      <c r="B152" s="65" t="s">
        <v>21</v>
      </c>
      <c r="C152" s="65" t="s">
        <v>38</v>
      </c>
    </row>
    <row r="153" spans="2:159" x14ac:dyDescent="0.2">
      <c r="B153" s="65" t="s">
        <v>21</v>
      </c>
      <c r="C153" s="65" t="s">
        <v>39</v>
      </c>
    </row>
    <row r="154" spans="2:159" x14ac:dyDescent="0.2">
      <c r="B154" s="65" t="s">
        <v>21</v>
      </c>
      <c r="C154" s="65" t="s">
        <v>40</v>
      </c>
    </row>
    <row r="155" spans="2:159" x14ac:dyDescent="0.2">
      <c r="B155" s="65" t="s">
        <v>21</v>
      </c>
      <c r="C155" s="65" t="s">
        <v>41</v>
      </c>
    </row>
    <row r="156" spans="2:159" x14ac:dyDescent="0.2">
      <c r="B156" s="65" t="s">
        <v>21</v>
      </c>
      <c r="C156" s="65" t="s">
        <v>42</v>
      </c>
    </row>
    <row r="157" spans="2:159" x14ac:dyDescent="0.2">
      <c r="B157" s="65" t="s">
        <v>21</v>
      </c>
      <c r="C157" s="65" t="s">
        <v>43</v>
      </c>
    </row>
    <row r="158" spans="2:159" x14ac:dyDescent="0.2">
      <c r="B158" s="65" t="s">
        <v>21</v>
      </c>
      <c r="C158" s="65" t="s">
        <v>44</v>
      </c>
    </row>
    <row r="159" spans="2:159" x14ac:dyDescent="0.2">
      <c r="B159" s="65" t="s">
        <v>21</v>
      </c>
      <c r="C159" s="65" t="s">
        <v>45</v>
      </c>
    </row>
    <row r="160" spans="2:159" x14ac:dyDescent="0.2">
      <c r="B160" s="65" t="s">
        <v>21</v>
      </c>
      <c r="C160" s="65" t="s">
        <v>46</v>
      </c>
    </row>
    <row r="161" spans="2:159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22</v>
      </c>
      <c r="C162" s="65" t="s">
        <v>36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668.97910739999998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22</v>
      </c>
      <c r="C164" s="65" t="s">
        <v>38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1816.580999</v>
      </c>
      <c r="T164" s="65">
        <v>1671.729043</v>
      </c>
      <c r="U164" s="65">
        <v>1489.4252919999999</v>
      </c>
      <c r="V164" s="65">
        <v>1960.1872960000001</v>
      </c>
      <c r="W164" s="65">
        <v>1506.7640220000001</v>
      </c>
      <c r="X164" s="65">
        <v>1319.8381059999999</v>
      </c>
      <c r="Y164" s="65">
        <v>1960.1872960000001</v>
      </c>
      <c r="Z164" s="65">
        <v>1960.1872960000001</v>
      </c>
      <c r="AA164" s="65">
        <v>1180.61014</v>
      </c>
      <c r="AB164" s="65">
        <v>1169.8533580000001</v>
      </c>
      <c r="AC164" s="65">
        <v>1616.196987</v>
      </c>
      <c r="AD164" s="65">
        <v>889.5810477</v>
      </c>
      <c r="AE164" s="65">
        <v>1722.8456699999999</v>
      </c>
      <c r="AF164" s="65">
        <v>1164.263275</v>
      </c>
      <c r="AG164" s="65">
        <v>1656.1436719999999</v>
      </c>
      <c r="AH164" s="65">
        <v>1318.4648079999999</v>
      </c>
      <c r="AI164" s="65">
        <v>1960.1872960000001</v>
      </c>
      <c r="AJ164" s="65">
        <v>1962.697559</v>
      </c>
      <c r="AK164" s="65">
        <v>1798.264406</v>
      </c>
      <c r="AL164" s="65">
        <v>789.20719480000002</v>
      </c>
      <c r="AM164" s="65">
        <v>1651.348182</v>
      </c>
      <c r="AN164" s="65">
        <v>1938.121834</v>
      </c>
      <c r="AO164" s="65">
        <v>1137.49774</v>
      </c>
      <c r="AP164" s="65">
        <v>800.48210630000005</v>
      </c>
      <c r="AQ164" s="65">
        <v>1818.066562</v>
      </c>
      <c r="AR164" s="65">
        <v>1259.087894</v>
      </c>
      <c r="AS164" s="65">
        <v>1818.066562</v>
      </c>
      <c r="AT164" s="65">
        <v>1195.8619880000001</v>
      </c>
      <c r="AU164" s="65">
        <v>1576.58042</v>
      </c>
      <c r="AV164" s="65">
        <v>1962.697559</v>
      </c>
      <c r="AW164" s="65">
        <v>1818.066562</v>
      </c>
      <c r="AX164" s="65">
        <v>1311.1111450000001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22</v>
      </c>
      <c r="C165" s="65" t="s">
        <v>39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K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22</v>
      </c>
      <c r="C166" s="65" t="s">
        <v>40</v>
      </c>
    </row>
    <row r="167" spans="2:159" x14ac:dyDescent="0.2">
      <c r="B167" s="65" t="s">
        <v>22</v>
      </c>
      <c r="C167" s="65" t="s">
        <v>41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Y167" s="65">
        <v>322.14033039999998</v>
      </c>
      <c r="Z167" s="65">
        <v>239.43504849999999</v>
      </c>
      <c r="AA167" s="65">
        <v>125.811109</v>
      </c>
      <c r="AE167" s="65">
        <v>322.14033039999998</v>
      </c>
      <c r="AG167" s="65">
        <v>322.14033039999998</v>
      </c>
      <c r="AH167" s="65">
        <v>322.14033039999998</v>
      </c>
      <c r="AL167" s="65">
        <v>322.14033039999998</v>
      </c>
      <c r="AM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80.086499410000002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129.97328519999999</v>
      </c>
      <c r="BG167" s="65">
        <v>322.14033039999998</v>
      </c>
      <c r="BH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22</v>
      </c>
      <c r="C168" s="65" t="s">
        <v>42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22</v>
      </c>
      <c r="C169" s="65" t="s">
        <v>43</v>
      </c>
    </row>
    <row r="170" spans="2:159" x14ac:dyDescent="0.2">
      <c r="B170" s="65" t="s">
        <v>22</v>
      </c>
      <c r="C170" s="65" t="s">
        <v>44</v>
      </c>
    </row>
    <row r="171" spans="2:159" x14ac:dyDescent="0.2">
      <c r="B171" s="65" t="s">
        <v>22</v>
      </c>
      <c r="C171" s="65" t="s">
        <v>45</v>
      </c>
    </row>
    <row r="172" spans="2:159" x14ac:dyDescent="0.2">
      <c r="B172" s="65" t="s">
        <v>22</v>
      </c>
      <c r="C172" s="65" t="s">
        <v>46</v>
      </c>
    </row>
    <row r="173" spans="2:159" x14ac:dyDescent="0.2">
      <c r="B173" s="65" t="s">
        <v>22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3160.1003300000002</v>
      </c>
      <c r="T173" s="65">
        <v>3052.668842</v>
      </c>
      <c r="U173" s="65">
        <v>2786.5902430000001</v>
      </c>
      <c r="V173" s="65">
        <v>2933.4807879999998</v>
      </c>
      <c r="W173" s="65">
        <v>2801.683352</v>
      </c>
      <c r="X173" s="65">
        <v>2378.6375739999999</v>
      </c>
      <c r="Y173" s="65">
        <v>3341.1270939999999</v>
      </c>
      <c r="Z173" s="65">
        <v>3101.236281</v>
      </c>
      <c r="AA173" s="65">
        <v>2522.40625</v>
      </c>
      <c r="AB173" s="65">
        <v>2385.838358</v>
      </c>
      <c r="AC173" s="65">
        <v>2375.6901899999998</v>
      </c>
      <c r="AD173" s="65">
        <v>1940.1375129999999</v>
      </c>
      <c r="AE173" s="65">
        <v>3260.9710009999999</v>
      </c>
      <c r="AF173" s="65">
        <v>2380.2482759999998</v>
      </c>
      <c r="AG173" s="65">
        <v>2857.1586219999999</v>
      </c>
      <c r="AH173" s="65">
        <v>2856.5901389999999</v>
      </c>
      <c r="AI173" s="65">
        <v>3176.1722960000002</v>
      </c>
      <c r="AJ173" s="65">
        <v>2864.3114959999998</v>
      </c>
      <c r="AK173" s="65">
        <v>2923.7353109999999</v>
      </c>
      <c r="AL173" s="65">
        <v>2012.961462</v>
      </c>
      <c r="AM173" s="65">
        <v>2875.102449</v>
      </c>
      <c r="AN173" s="65">
        <v>3154.1068340000002</v>
      </c>
      <c r="AO173" s="65">
        <v>2353.4827399999999</v>
      </c>
      <c r="AP173" s="65">
        <v>2338.6074370000001</v>
      </c>
      <c r="AQ173" s="65">
        <v>3356.1918919999998</v>
      </c>
      <c r="AR173" s="65">
        <v>2797.2132240000001</v>
      </c>
      <c r="AS173" s="65">
        <v>3091.3987440000001</v>
      </c>
      <c r="AT173" s="65">
        <v>2411.8469879999998</v>
      </c>
      <c r="AU173" s="65">
        <v>3114.705751</v>
      </c>
      <c r="AV173" s="65">
        <v>3500.8228899999999</v>
      </c>
      <c r="AW173" s="65">
        <v>3041.8208289999998</v>
      </c>
      <c r="AX173" s="65">
        <v>2849.2364750000002</v>
      </c>
      <c r="AY173" s="65">
        <v>3498.3126259999999</v>
      </c>
      <c r="AZ173" s="65">
        <v>3090.1887149999998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1443.4164940000001</v>
      </c>
      <c r="BG173" s="65">
        <v>1635.583539</v>
      </c>
      <c r="BH173" s="65">
        <v>1609.8489279999999</v>
      </c>
      <c r="BI173" s="65">
        <v>1287.7085970000001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23</v>
      </c>
      <c r="C174" s="65" t="s">
        <v>36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23</v>
      </c>
      <c r="C175" s="65" t="s">
        <v>37</v>
      </c>
    </row>
    <row r="176" spans="2:159" x14ac:dyDescent="0.2">
      <c r="B176" s="65" t="s">
        <v>23</v>
      </c>
      <c r="C176" s="65" t="s">
        <v>38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325.37631649999997</v>
      </c>
      <c r="P176" s="65">
        <v>533.25090150000005</v>
      </c>
      <c r="Q176" s="65">
        <v>701.9015144</v>
      </c>
      <c r="R176" s="65">
        <v>661.44447879999996</v>
      </c>
      <c r="S176" s="65">
        <v>778.34788649999996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791.05858820000003</v>
      </c>
      <c r="Y176" s="65">
        <v>803.47046560000001</v>
      </c>
      <c r="Z176" s="65">
        <v>803.47046560000001</v>
      </c>
      <c r="AA176" s="65">
        <v>310.29693589999999</v>
      </c>
      <c r="AB176" s="65">
        <v>598.72186150000005</v>
      </c>
      <c r="AC176" s="65">
        <v>202.66416670000001</v>
      </c>
      <c r="AD176" s="65">
        <v>565.64052130000005</v>
      </c>
      <c r="AE176" s="65">
        <v>410.93756400000001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803.47046560000001</v>
      </c>
      <c r="AK176" s="65">
        <v>424.57658880000002</v>
      </c>
      <c r="AL176" s="65">
        <v>345.27321920000003</v>
      </c>
      <c r="AM176" s="65">
        <v>763.01342999999997</v>
      </c>
      <c r="AN176" s="65">
        <v>791.05858820000003</v>
      </c>
      <c r="AO176" s="65">
        <v>714.31339179999998</v>
      </c>
      <c r="AP176" s="65">
        <v>576.53644429999997</v>
      </c>
      <c r="AQ176" s="65">
        <v>764.62413170000002</v>
      </c>
      <c r="AR176" s="65">
        <v>425.90304900000001</v>
      </c>
      <c r="AS176" s="65">
        <v>777.0360091</v>
      </c>
      <c r="AT176" s="65">
        <v>676.98301240000001</v>
      </c>
      <c r="AU176" s="65">
        <v>624.11409930000002</v>
      </c>
      <c r="AV176" s="65">
        <v>666.45149530000003</v>
      </c>
      <c r="AW176" s="65">
        <v>666.45149530000003</v>
      </c>
      <c r="AX176" s="65">
        <v>328.58313700000002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23</v>
      </c>
      <c r="C177" s="65" t="s">
        <v>39</v>
      </c>
    </row>
    <row r="178" spans="2:159" x14ac:dyDescent="0.2">
      <c r="B178" s="65" t="s">
        <v>23</v>
      </c>
      <c r="C178" s="65" t="s">
        <v>40</v>
      </c>
    </row>
    <row r="179" spans="2:159" x14ac:dyDescent="0.2">
      <c r="B179" s="65" t="s">
        <v>23</v>
      </c>
      <c r="C179" s="65" t="s">
        <v>41</v>
      </c>
    </row>
    <row r="180" spans="2:159" x14ac:dyDescent="0.2">
      <c r="B180" s="65" t="s">
        <v>23</v>
      </c>
      <c r="C180" s="65" t="s">
        <v>42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130.7510753</v>
      </c>
      <c r="AA180" s="65">
        <v>130.7510753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23</v>
      </c>
      <c r="C181" s="65" t="s">
        <v>43</v>
      </c>
    </row>
    <row r="182" spans="2:159" x14ac:dyDescent="0.2">
      <c r="B182" s="65" t="s">
        <v>23</v>
      </c>
      <c r="C182" s="65" t="s">
        <v>44</v>
      </c>
    </row>
    <row r="183" spans="2:159" x14ac:dyDescent="0.2">
      <c r="B183" s="65" t="s">
        <v>23</v>
      </c>
      <c r="C183" s="65" t="s">
        <v>45</v>
      </c>
    </row>
    <row r="184" spans="2:159" x14ac:dyDescent="0.2">
      <c r="B184" s="65" t="s">
        <v>23</v>
      </c>
      <c r="C184" s="65" t="s">
        <v>46</v>
      </c>
    </row>
    <row r="185" spans="2:159" x14ac:dyDescent="0.2">
      <c r="B185" s="65" t="s">
        <v>23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893.86070559999996</v>
      </c>
      <c r="P185" s="65">
        <v>1101.735291</v>
      </c>
      <c r="Q185" s="65">
        <v>1149.1095439999999</v>
      </c>
      <c r="R185" s="65">
        <v>1229.928868</v>
      </c>
      <c r="S185" s="65">
        <v>1346.8322760000001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1359.5429770000001</v>
      </c>
      <c r="Y185" s="65">
        <v>1324.581277</v>
      </c>
      <c r="Z185" s="65">
        <v>1324.581277</v>
      </c>
      <c r="AA185" s="65">
        <v>831.40774710000005</v>
      </c>
      <c r="AB185" s="65">
        <v>1167.2062510000001</v>
      </c>
      <c r="AC185" s="65">
        <v>699.98354040000004</v>
      </c>
      <c r="AD185" s="65">
        <v>1001.478892</v>
      </c>
      <c r="AE185" s="65">
        <v>979.42195319999996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1371.954855</v>
      </c>
      <c r="AK185" s="65">
        <v>860.41495950000001</v>
      </c>
      <c r="AL185" s="65">
        <v>913.75760839999998</v>
      </c>
      <c r="AM185" s="65">
        <v>1331.4978189999999</v>
      </c>
      <c r="AN185" s="65">
        <v>1359.5429770000001</v>
      </c>
      <c r="AO185" s="65">
        <v>1282.797781</v>
      </c>
      <c r="AP185" s="65">
        <v>1145.020833</v>
      </c>
      <c r="AQ185" s="65">
        <v>1333.1085210000001</v>
      </c>
      <c r="AR185" s="65">
        <v>994.38743810000005</v>
      </c>
      <c r="AS185" s="65">
        <v>1345.5203979999999</v>
      </c>
      <c r="AT185" s="65">
        <v>1245.467402</v>
      </c>
      <c r="AU185" s="65">
        <v>1192.5984880000001</v>
      </c>
      <c r="AV185" s="65">
        <v>1192.8681469999999</v>
      </c>
      <c r="AW185" s="65">
        <v>1192.8681469999999</v>
      </c>
      <c r="AX185" s="65">
        <v>854.9997889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691</v>
      </c>
      <c r="C186" s="65" t="s">
        <v>36</v>
      </c>
    </row>
    <row r="187" spans="2:159" x14ac:dyDescent="0.2">
      <c r="B187" s="65" t="s">
        <v>691</v>
      </c>
      <c r="C187" s="65" t="s">
        <v>37</v>
      </c>
    </row>
    <row r="188" spans="2:159" x14ac:dyDescent="0.2">
      <c r="B188" s="65" t="s">
        <v>691</v>
      </c>
      <c r="C188" s="65" t="s">
        <v>38</v>
      </c>
    </row>
    <row r="189" spans="2:159" x14ac:dyDescent="0.2">
      <c r="B189" s="65" t="s">
        <v>691</v>
      </c>
      <c r="C189" s="65" t="s">
        <v>39</v>
      </c>
    </row>
    <row r="190" spans="2:159" x14ac:dyDescent="0.2">
      <c r="B190" s="65" t="s">
        <v>691</v>
      </c>
      <c r="C190" s="65" t="s">
        <v>40</v>
      </c>
    </row>
    <row r="191" spans="2:159" x14ac:dyDescent="0.2">
      <c r="B191" s="65" t="s">
        <v>691</v>
      </c>
      <c r="C191" s="65" t="s">
        <v>41</v>
      </c>
    </row>
    <row r="192" spans="2:159" x14ac:dyDescent="0.2">
      <c r="B192" s="65" t="s">
        <v>691</v>
      </c>
      <c r="C192" s="65" t="s">
        <v>42</v>
      </c>
    </row>
    <row r="193" spans="2:159" x14ac:dyDescent="0.2">
      <c r="B193" s="65" t="s">
        <v>691</v>
      </c>
      <c r="C193" s="65" t="s">
        <v>43</v>
      </c>
    </row>
    <row r="194" spans="2:159" x14ac:dyDescent="0.2">
      <c r="B194" s="65" t="s">
        <v>691</v>
      </c>
      <c r="C194" s="65" t="s">
        <v>44</v>
      </c>
    </row>
    <row r="195" spans="2:159" x14ac:dyDescent="0.2">
      <c r="B195" s="65" t="s">
        <v>691</v>
      </c>
      <c r="C195" s="65" t="s">
        <v>45</v>
      </c>
    </row>
    <row r="196" spans="2:159" x14ac:dyDescent="0.2">
      <c r="B196" s="65" t="s">
        <v>691</v>
      </c>
      <c r="C196" s="65" t="s">
        <v>46</v>
      </c>
    </row>
    <row r="197" spans="2:159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692</v>
      </c>
      <c r="C198" s="65" t="s">
        <v>36</v>
      </c>
    </row>
    <row r="199" spans="2:159" x14ac:dyDescent="0.2">
      <c r="B199" s="65" t="s">
        <v>692</v>
      </c>
      <c r="C199" s="65" t="s">
        <v>37</v>
      </c>
    </row>
    <row r="200" spans="2:159" x14ac:dyDescent="0.2">
      <c r="B200" s="65" t="s">
        <v>692</v>
      </c>
      <c r="C200" s="65" t="s">
        <v>38</v>
      </c>
    </row>
    <row r="201" spans="2:159" x14ac:dyDescent="0.2">
      <c r="B201" s="65" t="s">
        <v>692</v>
      </c>
      <c r="C201" s="65" t="s">
        <v>39</v>
      </c>
    </row>
    <row r="202" spans="2:159" x14ac:dyDescent="0.2">
      <c r="B202" s="65" t="s">
        <v>692</v>
      </c>
      <c r="C202" s="65" t="s">
        <v>40</v>
      </c>
    </row>
    <row r="203" spans="2:159" x14ac:dyDescent="0.2">
      <c r="B203" s="65" t="s">
        <v>692</v>
      </c>
      <c r="C203" s="65" t="s">
        <v>41</v>
      </c>
    </row>
    <row r="204" spans="2:159" x14ac:dyDescent="0.2">
      <c r="B204" s="65" t="s">
        <v>692</v>
      </c>
      <c r="C204" s="65" t="s">
        <v>42</v>
      </c>
    </row>
    <row r="205" spans="2:159" x14ac:dyDescent="0.2">
      <c r="B205" s="65" t="s">
        <v>692</v>
      </c>
      <c r="C205" s="65" t="s">
        <v>43</v>
      </c>
    </row>
    <row r="206" spans="2:159" x14ac:dyDescent="0.2">
      <c r="B206" s="65" t="s">
        <v>692</v>
      </c>
      <c r="C206" s="65" t="s">
        <v>44</v>
      </c>
    </row>
    <row r="207" spans="2:159" x14ac:dyDescent="0.2">
      <c r="B207" s="65" t="s">
        <v>692</v>
      </c>
      <c r="C207" s="65" t="s">
        <v>45</v>
      </c>
    </row>
    <row r="208" spans="2:159" x14ac:dyDescent="0.2">
      <c r="B208" s="65" t="s">
        <v>692</v>
      </c>
      <c r="C208" s="65" t="s">
        <v>46</v>
      </c>
    </row>
    <row r="209" spans="2:159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693</v>
      </c>
      <c r="C210" s="65" t="s">
        <v>36</v>
      </c>
    </row>
    <row r="211" spans="2:159" x14ac:dyDescent="0.2">
      <c r="B211" s="65" t="s">
        <v>693</v>
      </c>
      <c r="C211" s="65" t="s">
        <v>37</v>
      </c>
    </row>
    <row r="212" spans="2:159" x14ac:dyDescent="0.2">
      <c r="B212" s="65" t="s">
        <v>693</v>
      </c>
      <c r="C212" s="65" t="s">
        <v>38</v>
      </c>
    </row>
    <row r="213" spans="2:159" x14ac:dyDescent="0.2">
      <c r="B213" s="65" t="s">
        <v>693</v>
      </c>
      <c r="C213" s="65" t="s">
        <v>39</v>
      </c>
    </row>
    <row r="214" spans="2:159" x14ac:dyDescent="0.2">
      <c r="B214" s="65" t="s">
        <v>693</v>
      </c>
      <c r="C214" s="65" t="s">
        <v>40</v>
      </c>
    </row>
    <row r="215" spans="2:159" x14ac:dyDescent="0.2">
      <c r="B215" s="65" t="s">
        <v>693</v>
      </c>
      <c r="C215" s="65" t="s">
        <v>41</v>
      </c>
    </row>
    <row r="216" spans="2:159" x14ac:dyDescent="0.2">
      <c r="B216" s="65" t="s">
        <v>693</v>
      </c>
      <c r="C216" s="65" t="s">
        <v>42</v>
      </c>
    </row>
    <row r="217" spans="2:159" x14ac:dyDescent="0.2">
      <c r="B217" s="65" t="s">
        <v>693</v>
      </c>
      <c r="C217" s="65" t="s">
        <v>43</v>
      </c>
    </row>
    <row r="218" spans="2:159" x14ac:dyDescent="0.2">
      <c r="B218" s="65" t="s">
        <v>693</v>
      </c>
      <c r="C218" s="65" t="s">
        <v>44</v>
      </c>
    </row>
    <row r="219" spans="2:159" x14ac:dyDescent="0.2">
      <c r="B219" s="65" t="s">
        <v>693</v>
      </c>
      <c r="C219" s="65" t="s">
        <v>45</v>
      </c>
    </row>
    <row r="220" spans="2:159" x14ac:dyDescent="0.2">
      <c r="B220" s="65" t="s">
        <v>693</v>
      </c>
      <c r="C220" s="65" t="s">
        <v>46</v>
      </c>
    </row>
    <row r="221" spans="2:159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24</v>
      </c>
      <c r="C222" s="65" t="s">
        <v>36</v>
      </c>
    </row>
    <row r="223" spans="2:159" x14ac:dyDescent="0.2">
      <c r="B223" s="65" t="s">
        <v>24</v>
      </c>
      <c r="C223" s="65" t="s">
        <v>37</v>
      </c>
    </row>
    <row r="224" spans="2:159" x14ac:dyDescent="0.2">
      <c r="B224" s="65" t="s">
        <v>24</v>
      </c>
      <c r="C224" s="65" t="s">
        <v>38</v>
      </c>
    </row>
    <row r="225" spans="2:159" x14ac:dyDescent="0.2">
      <c r="B225" s="65" t="s">
        <v>24</v>
      </c>
      <c r="C225" s="65" t="s">
        <v>39</v>
      </c>
    </row>
    <row r="226" spans="2:159" x14ac:dyDescent="0.2">
      <c r="B226" s="65" t="s">
        <v>24</v>
      </c>
      <c r="C226" s="65" t="s">
        <v>40</v>
      </c>
    </row>
    <row r="227" spans="2:159" x14ac:dyDescent="0.2">
      <c r="B227" s="65" t="s">
        <v>24</v>
      </c>
      <c r="C227" s="65" t="s">
        <v>41</v>
      </c>
    </row>
    <row r="228" spans="2:159" x14ac:dyDescent="0.2">
      <c r="B228" s="65" t="s">
        <v>24</v>
      </c>
      <c r="C228" s="65" t="s">
        <v>42</v>
      </c>
    </row>
    <row r="229" spans="2:159" x14ac:dyDescent="0.2">
      <c r="B229" s="65" t="s">
        <v>24</v>
      </c>
      <c r="C229" s="65" t="s">
        <v>43</v>
      </c>
    </row>
    <row r="230" spans="2:159" x14ac:dyDescent="0.2">
      <c r="B230" s="65" t="s">
        <v>24</v>
      </c>
      <c r="C230" s="65" t="s">
        <v>44</v>
      </c>
    </row>
    <row r="231" spans="2:159" x14ac:dyDescent="0.2">
      <c r="B231" s="65" t="s">
        <v>24</v>
      </c>
      <c r="C231" s="65" t="s">
        <v>45</v>
      </c>
    </row>
    <row r="232" spans="2:159" x14ac:dyDescent="0.2">
      <c r="B232" s="65" t="s">
        <v>24</v>
      </c>
      <c r="C232" s="65" t="s">
        <v>46</v>
      </c>
    </row>
    <row r="233" spans="2:159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36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28687.04117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31747.672040000001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30998.569800000001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31182.574799999999</v>
      </c>
      <c r="BK234" s="65">
        <v>30823.753280000001</v>
      </c>
      <c r="BL234" s="65">
        <v>31035.18132</v>
      </c>
      <c r="BM234" s="65">
        <v>32419.818039999998</v>
      </c>
      <c r="BN234" s="65">
        <v>31413.124800000001</v>
      </c>
      <c r="BO234" s="65">
        <v>30999.00978</v>
      </c>
      <c r="BP234" s="65">
        <v>31889.356759999999</v>
      </c>
      <c r="BQ234" s="65">
        <v>33404.649310000001</v>
      </c>
      <c r="BR234" s="65">
        <v>32335.36175</v>
      </c>
      <c r="BS234" s="65">
        <v>31852.189679999999</v>
      </c>
      <c r="BT234" s="65">
        <v>32814.570359999998</v>
      </c>
      <c r="BU234" s="65">
        <v>34302.890019999999</v>
      </c>
      <c r="BV234" s="65">
        <v>33137.795400000003</v>
      </c>
      <c r="BW234" s="65">
        <v>32776.324939999999</v>
      </c>
      <c r="BX234" s="65">
        <v>32814.570359999998</v>
      </c>
      <c r="BY234" s="65">
        <v>32304.490040000001</v>
      </c>
      <c r="BZ234" s="65">
        <v>31190.4048</v>
      </c>
      <c r="CA234" s="65">
        <v>32776.324939999999</v>
      </c>
      <c r="CB234" s="65">
        <v>32814.570359999998</v>
      </c>
      <c r="CC234" s="65">
        <v>34426.597320000001</v>
      </c>
      <c r="CD234" s="65">
        <v>33163.895400000001</v>
      </c>
      <c r="CE234" s="65">
        <v>32776.324939999999</v>
      </c>
      <c r="CF234" s="65">
        <v>32814.570359999998</v>
      </c>
      <c r="CG234" s="65">
        <v>34459.123420000004</v>
      </c>
      <c r="CH234" s="65">
        <v>31112.104800000001</v>
      </c>
      <c r="CI234" s="65">
        <v>32251.246370000001</v>
      </c>
      <c r="CJ234" s="65">
        <v>32814.570359999998</v>
      </c>
      <c r="CK234" s="65">
        <v>34352.354919999998</v>
      </c>
      <c r="CL234" s="65">
        <v>33240.455399999999</v>
      </c>
      <c r="CM234" s="65">
        <v>32776.324939999999</v>
      </c>
      <c r="CN234" s="65">
        <v>32814.570359999998</v>
      </c>
      <c r="CO234" s="65">
        <v>34341.993419999999</v>
      </c>
      <c r="CP234" s="65">
        <v>33273.515399999997</v>
      </c>
      <c r="CQ234" s="65">
        <v>32776.324939999999</v>
      </c>
      <c r="CR234" s="65">
        <v>32814.570359999998</v>
      </c>
      <c r="CS234" s="65">
        <v>34285.861120000001</v>
      </c>
      <c r="CT234" s="65">
        <v>32809.3704</v>
      </c>
      <c r="CU234" s="65">
        <v>32352.53844</v>
      </c>
      <c r="CV234" s="65">
        <v>32814.570359999998</v>
      </c>
      <c r="CW234" s="65">
        <v>34459.123420000004</v>
      </c>
      <c r="CX234" s="65">
        <v>33226.535400000001</v>
      </c>
      <c r="CY234" s="65">
        <v>32776.324939999999</v>
      </c>
      <c r="CZ234" s="65">
        <v>32814.570359999998</v>
      </c>
      <c r="DA234" s="65">
        <v>34459.123420000004</v>
      </c>
      <c r="DB234" s="65">
        <v>33120.395400000001</v>
      </c>
      <c r="DC234" s="65">
        <v>32776.324939999999</v>
      </c>
      <c r="DD234" s="65">
        <v>32814.570359999998</v>
      </c>
      <c r="DE234" s="65">
        <v>34368.482819999997</v>
      </c>
      <c r="DF234" s="65">
        <v>32982.326399999998</v>
      </c>
      <c r="DG234" s="65">
        <v>32776.324939999999</v>
      </c>
      <c r="DH234" s="65">
        <v>32842.712760000002</v>
      </c>
      <c r="DI234" s="65">
        <v>34488.676220000001</v>
      </c>
      <c r="DJ234" s="65">
        <v>32391.770400000001</v>
      </c>
      <c r="DK234" s="65">
        <v>32804.434540000002</v>
      </c>
      <c r="DL234" s="65">
        <v>32842.712760000002</v>
      </c>
      <c r="DM234" s="65">
        <v>34415.695220000001</v>
      </c>
      <c r="DN234" s="65">
        <v>33206.3514</v>
      </c>
      <c r="DO234" s="65">
        <v>32804.434540000002</v>
      </c>
      <c r="DP234" s="65">
        <v>32842.712760000002</v>
      </c>
      <c r="DQ234" s="65">
        <v>34488.676220000001</v>
      </c>
      <c r="DR234" s="65">
        <v>33081.071400000001</v>
      </c>
      <c r="DS234" s="65">
        <v>32667.314539999999</v>
      </c>
      <c r="DT234" s="65">
        <v>32842.712760000002</v>
      </c>
      <c r="DU234" s="65">
        <v>34488.676220000001</v>
      </c>
      <c r="DV234" s="65">
        <v>33190.430399999997</v>
      </c>
      <c r="DW234" s="65">
        <v>32771.868540000003</v>
      </c>
      <c r="DX234" s="65">
        <v>32842.712760000002</v>
      </c>
      <c r="DY234" s="65">
        <v>34488.676220000001</v>
      </c>
      <c r="DZ234" s="65">
        <v>33302.051399999997</v>
      </c>
      <c r="EA234" s="65">
        <v>32722.265380000001</v>
      </c>
      <c r="EB234" s="65">
        <v>32842.712760000002</v>
      </c>
      <c r="EC234" s="65">
        <v>34488.676220000001</v>
      </c>
      <c r="ED234" s="65">
        <v>32814.8514</v>
      </c>
      <c r="EE234" s="65">
        <v>32804.434540000002</v>
      </c>
      <c r="EF234" s="65">
        <v>32842.712760000002</v>
      </c>
      <c r="EG234" s="65">
        <v>34488.676220000001</v>
      </c>
      <c r="EH234" s="65">
        <v>33302.051399999997</v>
      </c>
      <c r="EI234" s="65">
        <v>32725.590540000001</v>
      </c>
      <c r="EJ234" s="65">
        <v>32842.712760000002</v>
      </c>
      <c r="EK234" s="65">
        <v>34488.676220000001</v>
      </c>
      <c r="EL234" s="65">
        <v>33259.856399999997</v>
      </c>
      <c r="EM234" s="65">
        <v>28061.214759999999</v>
      </c>
      <c r="EN234" s="65">
        <v>32842.712760000002</v>
      </c>
      <c r="EO234" s="65">
        <v>34488.676220000001</v>
      </c>
      <c r="EP234" s="65">
        <v>29460.81</v>
      </c>
      <c r="EQ234" s="65">
        <v>32725.590540000001</v>
      </c>
      <c r="ER234" s="65">
        <v>32481.065760000001</v>
      </c>
      <c r="ES234" s="65">
        <v>34488.676220000001</v>
      </c>
      <c r="ET234" s="65">
        <v>32790.578399999999</v>
      </c>
      <c r="EU234" s="65">
        <v>32386.389940000001</v>
      </c>
      <c r="EV234" s="65">
        <v>32787.371760000002</v>
      </c>
      <c r="EW234" s="65">
        <v>34488.676220000001</v>
      </c>
      <c r="EX234" s="65">
        <v>31112.104800000001</v>
      </c>
      <c r="EY234" s="65">
        <v>31383.11148</v>
      </c>
      <c r="EZ234" s="65">
        <v>32605.30416</v>
      </c>
      <c r="FA234" s="65">
        <v>34555.35022</v>
      </c>
      <c r="FB234" s="65">
        <v>31712.96269</v>
      </c>
      <c r="FC234" s="65">
        <v>32417.499039999999</v>
      </c>
    </row>
    <row r="235" spans="2:159" x14ac:dyDescent="0.2">
      <c r="B235" s="65" t="s">
        <v>1</v>
      </c>
      <c r="C235" s="65" t="s">
        <v>37</v>
      </c>
      <c r="D235" s="65">
        <v>13185.13832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12969.245339999999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11804.563560000001</v>
      </c>
      <c r="X235" s="65">
        <v>13314.749659999999</v>
      </c>
      <c r="Y235" s="65">
        <v>11267.145119999999</v>
      </c>
      <c r="Z235" s="65">
        <v>10650.20858</v>
      </c>
      <c r="AA235" s="65">
        <v>12950.56302</v>
      </c>
      <c r="AB235" s="65">
        <v>13314.749659999999</v>
      </c>
      <c r="AC235" s="65">
        <v>13269.56385</v>
      </c>
      <c r="AD235" s="65">
        <v>9667.7227220000004</v>
      </c>
      <c r="AE235" s="65">
        <v>11828.543089999999</v>
      </c>
      <c r="AF235" s="65">
        <v>13679.13357</v>
      </c>
      <c r="AG235" s="65">
        <v>12677.98481</v>
      </c>
      <c r="AH235" s="65">
        <v>13833.874900000001</v>
      </c>
      <c r="AI235" s="65">
        <v>12656.272859999999</v>
      </c>
      <c r="AJ235" s="65">
        <v>13679.13357</v>
      </c>
      <c r="AK235" s="65">
        <v>10832.71234</v>
      </c>
      <c r="AL235" s="65">
        <v>13833.874900000001</v>
      </c>
      <c r="AM235" s="65">
        <v>13880.2973</v>
      </c>
      <c r="AN235" s="65">
        <v>13679.13357</v>
      </c>
      <c r="AO235" s="65">
        <v>12962.189689999999</v>
      </c>
      <c r="AP235" s="65">
        <v>13833.874900000001</v>
      </c>
      <c r="AQ235" s="65">
        <v>13880.2973</v>
      </c>
      <c r="AR235" s="65">
        <v>13804.57317</v>
      </c>
      <c r="AS235" s="65">
        <v>12504.943950000001</v>
      </c>
      <c r="AT235" s="65">
        <v>13960.7335</v>
      </c>
      <c r="AU235" s="65">
        <v>14007.5816</v>
      </c>
      <c r="AV235" s="65">
        <v>14031.76117</v>
      </c>
      <c r="AW235" s="65">
        <v>13984.14207</v>
      </c>
      <c r="AX235" s="65">
        <v>14084.9995</v>
      </c>
      <c r="AY235" s="65">
        <v>14238.1106</v>
      </c>
      <c r="AZ235" s="65">
        <v>14004.44557</v>
      </c>
      <c r="BA235" s="65">
        <v>13812.52327</v>
      </c>
      <c r="BB235" s="65">
        <v>14351.679700000001</v>
      </c>
      <c r="BC235" s="65">
        <v>14399.8397</v>
      </c>
      <c r="BD235" s="65">
        <v>14191.14637</v>
      </c>
      <c r="BE235" s="65">
        <v>13757.72507</v>
      </c>
      <c r="BF235" s="65">
        <v>12050.965249999999</v>
      </c>
      <c r="BG235" s="65">
        <v>14091.182000000001</v>
      </c>
      <c r="BH235" s="65">
        <v>14832.04637</v>
      </c>
      <c r="BI235" s="65">
        <v>14507.867120000001</v>
      </c>
      <c r="BJ235" s="65">
        <v>13960.7335</v>
      </c>
      <c r="BK235" s="65">
        <v>14545.7763</v>
      </c>
      <c r="BL235" s="65">
        <v>14832.04637</v>
      </c>
      <c r="BM235" s="65">
        <v>13757.72507</v>
      </c>
      <c r="BN235" s="65">
        <v>14999.8297</v>
      </c>
      <c r="BO235" s="65">
        <v>14276.64566</v>
      </c>
      <c r="BP235" s="65">
        <v>16268.033649999999</v>
      </c>
      <c r="BQ235" s="65">
        <v>15175.580040000001</v>
      </c>
      <c r="BR235" s="65">
        <v>13033.76856</v>
      </c>
      <c r="BS235" s="65">
        <v>15714.86434</v>
      </c>
      <c r="BT235" s="65">
        <v>16515.544809999999</v>
      </c>
      <c r="BU235" s="65">
        <v>14821.94268</v>
      </c>
      <c r="BV235" s="65">
        <v>13960.7335</v>
      </c>
      <c r="BW235" s="65">
        <v>15822.131869999999</v>
      </c>
      <c r="BX235" s="65">
        <v>16515.544809999999</v>
      </c>
      <c r="BY235" s="65">
        <v>14987.442489999999</v>
      </c>
      <c r="BZ235" s="65">
        <v>13165.053910000001</v>
      </c>
      <c r="CA235" s="65">
        <v>15711.73482</v>
      </c>
      <c r="CB235" s="65">
        <v>16515.544809999999</v>
      </c>
      <c r="CC235" s="65">
        <v>15732.62753</v>
      </c>
      <c r="CD235" s="65">
        <v>14528.99978</v>
      </c>
      <c r="CE235" s="65">
        <v>16708.065600000002</v>
      </c>
      <c r="CF235" s="65">
        <v>16515.544809999999</v>
      </c>
      <c r="CG235" s="65">
        <v>12750.83999</v>
      </c>
      <c r="CH235" s="65">
        <v>15520.191339999999</v>
      </c>
      <c r="CI235" s="65">
        <v>16758.420470000001</v>
      </c>
      <c r="CJ235" s="65">
        <v>16515.544809999999</v>
      </c>
      <c r="CK235" s="65">
        <v>14181.530119999999</v>
      </c>
      <c r="CL235" s="65">
        <v>14797.83934</v>
      </c>
      <c r="CM235" s="65">
        <v>16758.420470000001</v>
      </c>
      <c r="CN235" s="65">
        <v>16515.544809999999</v>
      </c>
      <c r="CO235" s="65">
        <v>15045.403480000001</v>
      </c>
      <c r="CP235" s="65">
        <v>16624.504840000001</v>
      </c>
      <c r="CQ235" s="65">
        <v>15837.78621</v>
      </c>
      <c r="CR235" s="65">
        <v>16515.544809999999</v>
      </c>
      <c r="CS235" s="65">
        <v>15820.771580000001</v>
      </c>
      <c r="CT235" s="65">
        <v>13960.7335</v>
      </c>
      <c r="CU235" s="65">
        <v>16650.780470000002</v>
      </c>
      <c r="CV235" s="65">
        <v>16515.544809999999</v>
      </c>
      <c r="CW235" s="65">
        <v>16459.496579999999</v>
      </c>
      <c r="CX235" s="65">
        <v>15129.969279999999</v>
      </c>
      <c r="CY235" s="65">
        <v>16241.74847</v>
      </c>
      <c r="CZ235" s="65">
        <v>16515.544809999999</v>
      </c>
      <c r="DA235" s="65">
        <v>16385.228279999999</v>
      </c>
      <c r="DB235" s="65">
        <v>14526.41696</v>
      </c>
      <c r="DC235" s="65">
        <v>16758.420470000001</v>
      </c>
      <c r="DD235" s="65">
        <v>16515.544809999999</v>
      </c>
      <c r="DE235" s="65">
        <v>14302.99595</v>
      </c>
      <c r="DF235" s="65">
        <v>16450.26424</v>
      </c>
      <c r="DG235" s="65">
        <v>15329.499470000001</v>
      </c>
      <c r="DH235" s="65">
        <v>16515.544809999999</v>
      </c>
      <c r="DI235" s="65">
        <v>15268.543159999999</v>
      </c>
      <c r="DJ235" s="65">
        <v>14015.625099999999</v>
      </c>
      <c r="DK235" s="65">
        <v>16241.74847</v>
      </c>
      <c r="DL235" s="65">
        <v>16515.544809999999</v>
      </c>
      <c r="DM235" s="65">
        <v>16281.270280000001</v>
      </c>
      <c r="DN235" s="65">
        <v>16083.232540000001</v>
      </c>
      <c r="DO235" s="65">
        <v>15329.499470000001</v>
      </c>
      <c r="DP235" s="65">
        <v>16515.544809999999</v>
      </c>
      <c r="DQ235" s="65">
        <v>15439.74433</v>
      </c>
      <c r="DR235" s="65">
        <v>8017.9909809999999</v>
      </c>
      <c r="DS235" s="65">
        <v>16063.24547</v>
      </c>
      <c r="DT235" s="65">
        <v>16515.544809999999</v>
      </c>
      <c r="DU235" s="65">
        <v>16035.91178</v>
      </c>
      <c r="DV235" s="65">
        <v>9490.2091959999998</v>
      </c>
      <c r="DW235" s="65">
        <v>14064.272000000001</v>
      </c>
      <c r="DX235" s="65">
        <v>16515.544809999999</v>
      </c>
      <c r="DY235" s="65">
        <v>16459.496579999999</v>
      </c>
      <c r="DZ235" s="65">
        <v>16012.383040000001</v>
      </c>
      <c r="EA235" s="65">
        <v>16009.42547</v>
      </c>
      <c r="EB235" s="65">
        <v>16515.544809999999</v>
      </c>
      <c r="EC235" s="65">
        <v>16459.496579999999</v>
      </c>
      <c r="ED235" s="65">
        <v>14766.75496</v>
      </c>
      <c r="EE235" s="65">
        <v>16758.420470000001</v>
      </c>
      <c r="EF235" s="65">
        <v>16060.665360000001</v>
      </c>
      <c r="EG235" s="65">
        <v>16459.496579999999</v>
      </c>
      <c r="EH235" s="65">
        <v>16579.804840000001</v>
      </c>
      <c r="EI235" s="65">
        <v>16716.665120000001</v>
      </c>
      <c r="EJ235" s="65">
        <v>15537.65864</v>
      </c>
      <c r="EK235" s="65">
        <v>16459.496579999999</v>
      </c>
      <c r="EL235" s="65">
        <v>16559.153439999998</v>
      </c>
      <c r="EM235" s="65">
        <v>16758.420470000001</v>
      </c>
      <c r="EN235" s="65">
        <v>16515.544809999999</v>
      </c>
      <c r="EO235" s="65">
        <v>16459.496579999999</v>
      </c>
      <c r="EP235" s="65">
        <v>15978.94744</v>
      </c>
      <c r="EQ235" s="65">
        <v>16652.57447</v>
      </c>
      <c r="ER235" s="65">
        <v>15664.41193</v>
      </c>
      <c r="ES235" s="65">
        <v>16459.496579999999</v>
      </c>
      <c r="ET235" s="65">
        <v>16109.96314</v>
      </c>
      <c r="EU235" s="65">
        <v>16632.840469999999</v>
      </c>
      <c r="EV235" s="65">
        <v>16244.15681</v>
      </c>
      <c r="EW235" s="65">
        <v>16459.496579999999</v>
      </c>
      <c r="EX235" s="65">
        <v>14539.21408</v>
      </c>
      <c r="EY235" s="65">
        <v>15710.320820000001</v>
      </c>
      <c r="EZ235" s="65">
        <v>16193.73345</v>
      </c>
      <c r="FA235" s="65">
        <v>16459.496579999999</v>
      </c>
      <c r="FB235" s="65">
        <v>14986.47334</v>
      </c>
      <c r="FC235" s="65">
        <v>16758.420470000001</v>
      </c>
    </row>
    <row r="236" spans="2:159" x14ac:dyDescent="0.2">
      <c r="B236" s="65" t="s">
        <v>1</v>
      </c>
      <c r="C236" s="65" t="s">
        <v>38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7545.0052210000003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7133.4205760000004</v>
      </c>
      <c r="P236" s="65">
        <v>6666.8644800000002</v>
      </c>
      <c r="Q236" s="65">
        <v>8726.2355160000006</v>
      </c>
      <c r="R236" s="65">
        <v>8426.3089720000007</v>
      </c>
      <c r="S236" s="65">
        <v>9277.0427999999993</v>
      </c>
      <c r="T236" s="65">
        <v>7544.9844329999996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6159.5157810000001</v>
      </c>
      <c r="Z236" s="65">
        <v>9331.6136399999996</v>
      </c>
      <c r="AA236" s="65">
        <v>7948.2743499999997</v>
      </c>
      <c r="AB236" s="65">
        <v>7265.3432050000001</v>
      </c>
      <c r="AC236" s="65">
        <v>6275.1540230000001</v>
      </c>
      <c r="AD236" s="65">
        <v>6417.990992</v>
      </c>
      <c r="AE236" s="65">
        <v>5260.5743499999999</v>
      </c>
      <c r="AF236" s="65">
        <v>8113.7284799999998</v>
      </c>
      <c r="AG236" s="65">
        <v>5838.7975530000003</v>
      </c>
      <c r="AH236" s="65">
        <v>7775.0162819999996</v>
      </c>
      <c r="AI236" s="65">
        <v>5781.3838100000003</v>
      </c>
      <c r="AJ236" s="65">
        <v>9386.1844799999999</v>
      </c>
      <c r="AK236" s="65">
        <v>4676.2046620000001</v>
      </c>
      <c r="AL236" s="65">
        <v>7414.5037499999999</v>
      </c>
      <c r="AM236" s="65">
        <v>7948.2743499999997</v>
      </c>
      <c r="AN236" s="65">
        <v>9386.1844799999999</v>
      </c>
      <c r="AO236" s="65">
        <v>7795.1086679999999</v>
      </c>
      <c r="AP236" s="65">
        <v>7097.2789050000001</v>
      </c>
      <c r="AQ236" s="65">
        <v>8045.3032620000004</v>
      </c>
      <c r="AR236" s="65">
        <v>9182.1064800000004</v>
      </c>
      <c r="AS236" s="65">
        <v>8079.1871039999996</v>
      </c>
      <c r="AT236" s="65">
        <v>5656.2484059999997</v>
      </c>
      <c r="AU236" s="65">
        <v>9277.0427999999993</v>
      </c>
      <c r="AV236" s="65">
        <v>9386.1844799999999</v>
      </c>
      <c r="AW236" s="65">
        <v>8308.7696699999997</v>
      </c>
      <c r="AX236" s="65">
        <v>9184.5357079999994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5027.762804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8477.6125250000005</v>
      </c>
      <c r="BN236" s="65">
        <v>4204.6061399999999</v>
      </c>
      <c r="BO236" s="65">
        <v>9277.0427999999993</v>
      </c>
      <c r="BP236" s="65">
        <v>9564.2044800000003</v>
      </c>
      <c r="BQ236" s="65">
        <v>9565.4891520000001</v>
      </c>
      <c r="BR236" s="65">
        <v>8741.6730950000001</v>
      </c>
      <c r="BS236" s="65">
        <v>9356.9428000000007</v>
      </c>
      <c r="BT236" s="65">
        <v>9782.6444800000008</v>
      </c>
      <c r="BU236" s="65">
        <v>8632.1571810000005</v>
      </c>
      <c r="BV236" s="65">
        <v>7097.0224049999997</v>
      </c>
      <c r="BW236" s="65">
        <v>9367.1427999999996</v>
      </c>
      <c r="BX236" s="65">
        <v>9782.6444800000008</v>
      </c>
      <c r="BY236" s="65">
        <v>9429.8411520000009</v>
      </c>
      <c r="BZ236" s="65">
        <v>9331.6136399999996</v>
      </c>
      <c r="CA236" s="65">
        <v>9373.9428000000007</v>
      </c>
      <c r="CB236" s="65">
        <v>9782.6444800000008</v>
      </c>
      <c r="CC236" s="65">
        <v>9429.8411520000009</v>
      </c>
      <c r="CD236" s="65">
        <v>9331.6136399999996</v>
      </c>
      <c r="CE236" s="65">
        <v>9668.8927999999996</v>
      </c>
      <c r="CF236" s="65">
        <v>9782.6444800000008</v>
      </c>
      <c r="CG236" s="65">
        <v>9828.1451519999991</v>
      </c>
      <c r="CH236" s="65">
        <v>9677.8886399999992</v>
      </c>
      <c r="CI236" s="65">
        <v>9554.9928</v>
      </c>
      <c r="CJ236" s="65">
        <v>9782.6444800000008</v>
      </c>
      <c r="CK236" s="65">
        <v>9594.0011520000007</v>
      </c>
      <c r="CL236" s="65">
        <v>9378.2481050000006</v>
      </c>
      <c r="CM236" s="65">
        <v>9277.0427999999993</v>
      </c>
      <c r="CN236" s="65">
        <v>9782.6444800000008</v>
      </c>
      <c r="CO236" s="65">
        <v>9485.1371519999993</v>
      </c>
      <c r="CP236" s="65">
        <v>9331.6136399999996</v>
      </c>
      <c r="CQ236" s="65">
        <v>9614.4928</v>
      </c>
      <c r="CR236" s="65">
        <v>9782.6444800000008</v>
      </c>
      <c r="CS236" s="65">
        <v>9828.1451519999991</v>
      </c>
      <c r="CT236" s="65">
        <v>9369.2336400000004</v>
      </c>
      <c r="CU236" s="65">
        <v>9438.5427999999993</v>
      </c>
      <c r="CV236" s="65">
        <v>9782.6444800000008</v>
      </c>
      <c r="CW236" s="65">
        <v>9467.8571520000005</v>
      </c>
      <c r="CX236" s="65">
        <v>9645.3986399999994</v>
      </c>
      <c r="CY236" s="65">
        <v>9668.8927999999996</v>
      </c>
      <c r="CZ236" s="65">
        <v>9782.6444800000008</v>
      </c>
      <c r="DA236" s="65">
        <v>9429.8411520000009</v>
      </c>
      <c r="DB236" s="65">
        <v>9581.2736399999994</v>
      </c>
      <c r="DC236" s="65">
        <v>9621.2927999999993</v>
      </c>
      <c r="DD236" s="65">
        <v>9782.6444800000008</v>
      </c>
      <c r="DE236" s="65">
        <v>9659.6267499999994</v>
      </c>
      <c r="DF236" s="65">
        <v>9411.9836400000004</v>
      </c>
      <c r="DG236" s="65">
        <v>9319.5427999999993</v>
      </c>
      <c r="DH236" s="65">
        <v>9782.6444800000008</v>
      </c>
      <c r="DI236" s="65">
        <v>9828.1451519999991</v>
      </c>
      <c r="DJ236" s="65">
        <v>9331.6136399999996</v>
      </c>
      <c r="DK236" s="65">
        <v>9614.4928</v>
      </c>
      <c r="DL236" s="65">
        <v>9782.6444800000008</v>
      </c>
      <c r="DM236" s="65">
        <v>9619.0571519999994</v>
      </c>
      <c r="DN236" s="65">
        <v>9677.8886399999992</v>
      </c>
      <c r="DO236" s="65">
        <v>9319.5427999999993</v>
      </c>
      <c r="DP236" s="65">
        <v>9782.6444800000008</v>
      </c>
      <c r="DQ236" s="65">
        <v>9828.1451519999991</v>
      </c>
      <c r="DR236" s="65">
        <v>9581.2736399999994</v>
      </c>
      <c r="DS236" s="65">
        <v>9324.6427999999996</v>
      </c>
      <c r="DT236" s="65">
        <v>9782.6444800000008</v>
      </c>
      <c r="DU236" s="65">
        <v>9828.1451519999991</v>
      </c>
      <c r="DV236" s="65">
        <v>9331.6136399999996</v>
      </c>
      <c r="DW236" s="65">
        <v>9626.3927999999996</v>
      </c>
      <c r="DX236" s="65">
        <v>9782.6444800000008</v>
      </c>
      <c r="DY236" s="65">
        <v>9571.5371520000008</v>
      </c>
      <c r="DZ236" s="65">
        <v>9725.7686400000002</v>
      </c>
      <c r="EA236" s="65">
        <v>9373.0928000000004</v>
      </c>
      <c r="EB236" s="65">
        <v>9782.6444800000008</v>
      </c>
      <c r="EC236" s="65">
        <v>9828.1451519999991</v>
      </c>
      <c r="ED236" s="65">
        <v>9531.6836399999993</v>
      </c>
      <c r="EE236" s="65">
        <v>9621.2927999999993</v>
      </c>
      <c r="EF236" s="65">
        <v>9782.6444800000008</v>
      </c>
      <c r="EG236" s="65">
        <v>9828.1451519999991</v>
      </c>
      <c r="EH236" s="65">
        <v>1432.4890829999999</v>
      </c>
      <c r="EI236" s="65">
        <v>9668.8927999999996</v>
      </c>
      <c r="EJ236" s="65">
        <v>9685.4644800000005</v>
      </c>
      <c r="EK236" s="65">
        <v>9828.1451519999991</v>
      </c>
      <c r="EL236" s="65">
        <v>9688.1486399999994</v>
      </c>
      <c r="EM236" s="65">
        <v>9458.9428000000007</v>
      </c>
      <c r="EN236" s="65">
        <v>9782.6444800000008</v>
      </c>
      <c r="EO236" s="65">
        <v>9828.1451519999991</v>
      </c>
      <c r="EP236" s="65">
        <v>9428.2286399999994</v>
      </c>
      <c r="EQ236" s="65">
        <v>9668.8927999999996</v>
      </c>
      <c r="ER236" s="65">
        <v>9386.1844799999999</v>
      </c>
      <c r="ES236" s="65">
        <v>9828.1451519999991</v>
      </c>
      <c r="ET236" s="65">
        <v>9683.0186400000002</v>
      </c>
      <c r="EU236" s="65">
        <v>9356.9428000000007</v>
      </c>
      <c r="EV236" s="65">
        <v>9434.3444799999997</v>
      </c>
      <c r="EW236" s="65">
        <v>9828.1451519999991</v>
      </c>
      <c r="EX236" s="65">
        <v>9331.6136399999996</v>
      </c>
      <c r="EY236" s="65">
        <v>9277.0427999999993</v>
      </c>
      <c r="EZ236" s="65">
        <v>9434.3444799999997</v>
      </c>
      <c r="FA236" s="65">
        <v>9828.1451519999991</v>
      </c>
      <c r="FB236" s="65">
        <v>9331.6136399999996</v>
      </c>
      <c r="FC236" s="65">
        <v>9578.7927999999993</v>
      </c>
    </row>
    <row r="237" spans="2:159" x14ac:dyDescent="0.2">
      <c r="B237" s="65" t="s">
        <v>1</v>
      </c>
      <c r="C237" s="65" t="s">
        <v>39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1796.9536579999999</v>
      </c>
      <c r="AA237" s="65">
        <v>2639.1988470000001</v>
      </c>
      <c r="AB237" s="65">
        <v>4639.7650750000003</v>
      </c>
      <c r="AC237" s="65">
        <v>4260.2466199999999</v>
      </c>
      <c r="AD237" s="65">
        <v>3157.2687580000002</v>
      </c>
      <c r="AE237" s="65">
        <v>3528.7226230000001</v>
      </c>
      <c r="AF237" s="65">
        <v>6063.1329059999998</v>
      </c>
      <c r="AG237" s="65">
        <v>4573.0983859999997</v>
      </c>
      <c r="AH237" s="65">
        <v>4125.8425360000001</v>
      </c>
      <c r="AI237" s="65">
        <v>4611.2494720000004</v>
      </c>
      <c r="AJ237" s="65">
        <v>4973.5457889999998</v>
      </c>
      <c r="AK237" s="65">
        <v>9126.9052740000006</v>
      </c>
      <c r="AL237" s="65">
        <v>2110.3127209999998</v>
      </c>
      <c r="AM237" s="65">
        <v>5110.3784519999999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7037.6651709999996</v>
      </c>
      <c r="AX237" s="65">
        <v>4935.0760520000003</v>
      </c>
      <c r="AY237" s="65">
        <v>5515.6896180000003</v>
      </c>
      <c r="AZ237" s="65">
        <v>7252.3422170000003</v>
      </c>
      <c r="BA237" s="65">
        <v>7004.4134160000003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5114.1369800000002</v>
      </c>
      <c r="BJ237" s="65">
        <v>4935.0760520000003</v>
      </c>
      <c r="BK237" s="65">
        <v>5515.6896180000003</v>
      </c>
      <c r="BL237" s="65">
        <v>7252.3422170000003</v>
      </c>
      <c r="BM237" s="65">
        <v>8559.5285349999995</v>
      </c>
      <c r="BN237" s="65">
        <v>4935.0760520000003</v>
      </c>
      <c r="BO237" s="65">
        <v>5515.6896180000003</v>
      </c>
      <c r="BP237" s="65">
        <v>7252.3422170000003</v>
      </c>
      <c r="BQ237" s="65">
        <v>8111.2960119999998</v>
      </c>
      <c r="BR237" s="65">
        <v>4935.0760520000003</v>
      </c>
      <c r="BS237" s="65">
        <v>5515.6896180000003</v>
      </c>
      <c r="BT237" s="65">
        <v>7252.3422170000003</v>
      </c>
      <c r="BU237" s="65">
        <v>7955.0492080000004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3921.882818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2564.1966149999998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1735.7218640000001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40</v>
      </c>
      <c r="D238" s="65">
        <v>4272.8538179999996</v>
      </c>
      <c r="E238" s="65">
        <v>1047</v>
      </c>
      <c r="F238" s="65">
        <v>1047</v>
      </c>
      <c r="G238" s="65">
        <v>2264.9530880000002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8085.8948659999996</v>
      </c>
      <c r="Q238" s="65">
        <v>1047</v>
      </c>
      <c r="R238" s="65">
        <v>1238.1134890000001</v>
      </c>
      <c r="S238" s="65">
        <v>1047</v>
      </c>
      <c r="T238" s="65">
        <v>1784.741321</v>
      </c>
      <c r="U238" s="65">
        <v>1047</v>
      </c>
      <c r="V238" s="65">
        <v>1047</v>
      </c>
      <c r="W238" s="65">
        <v>4314.2698</v>
      </c>
      <c r="X238" s="65">
        <v>7415.7141600000004</v>
      </c>
      <c r="Y238" s="65">
        <v>1047</v>
      </c>
      <c r="Z238" s="65">
        <v>1047</v>
      </c>
      <c r="AA238" s="65">
        <v>6929.1484549999996</v>
      </c>
      <c r="AB238" s="65">
        <v>9716</v>
      </c>
      <c r="AC238" s="65">
        <v>3588</v>
      </c>
      <c r="AD238" s="65">
        <v>9088</v>
      </c>
      <c r="AE238" s="65">
        <v>9088</v>
      </c>
      <c r="AF238" s="65">
        <v>9716</v>
      </c>
      <c r="AG238" s="65">
        <v>10444</v>
      </c>
      <c r="AH238" s="65">
        <v>1940.5056380000001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9407.5470920000007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10359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6969.7339810000003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41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1108.136782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1318.63375</v>
      </c>
      <c r="AF239" s="65">
        <v>863.84597710000003</v>
      </c>
      <c r="AG239" s="65">
        <v>1024.7668000000001</v>
      </c>
      <c r="AH239" s="65">
        <v>1107.6523500000001</v>
      </c>
      <c r="AI239" s="65">
        <v>952.4355822</v>
      </c>
      <c r="AJ239" s="65">
        <v>792.85886619999997</v>
      </c>
      <c r="AK239" s="65">
        <v>1008.504239</v>
      </c>
      <c r="AL239" s="65">
        <v>1107.6523500000001</v>
      </c>
      <c r="AM239" s="65">
        <v>1318.63375</v>
      </c>
      <c r="AN239" s="65">
        <v>3736.4361530000001</v>
      </c>
      <c r="AO239" s="65">
        <v>721.33268129999999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1101.186506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194.41002130000001</v>
      </c>
      <c r="BJ239" s="65">
        <v>1107.6523500000001</v>
      </c>
      <c r="BK239" s="65">
        <v>1318.63375</v>
      </c>
      <c r="BL239" s="65">
        <v>5794.45345</v>
      </c>
      <c r="BM239" s="65">
        <v>241.05833920000001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289.80841509999999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609.69110920000003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891.27792209999996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964.04985320000003</v>
      </c>
      <c r="EB239" s="65">
        <v>5794.45345</v>
      </c>
      <c r="EC239" s="65">
        <v>1024.7668000000001</v>
      </c>
      <c r="ED239" s="65">
        <v>1026.588794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1069.370353</v>
      </c>
      <c r="EM239" s="65">
        <v>1318.63375</v>
      </c>
      <c r="EN239" s="65">
        <v>5794.45345</v>
      </c>
      <c r="EO239" s="65">
        <v>1024.7668000000001</v>
      </c>
      <c r="EQ239" s="65">
        <v>578.60771030000001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3071.047994</v>
      </c>
      <c r="EW239" s="65">
        <v>1024.7668000000001</v>
      </c>
      <c r="EX239" s="65">
        <v>1064.531798</v>
      </c>
      <c r="EY239" s="65">
        <v>1318.63375</v>
      </c>
      <c r="EZ239" s="65">
        <v>5794.45345</v>
      </c>
      <c r="FA239" s="65">
        <v>1024.7668000000001</v>
      </c>
      <c r="FB239" s="65">
        <v>1027.350457</v>
      </c>
      <c r="FC239" s="65">
        <v>1007.881898</v>
      </c>
    </row>
    <row r="240" spans="2:159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562.56674999999996</v>
      </c>
      <c r="BS240" s="65">
        <v>908.02250000000004</v>
      </c>
      <c r="BT240" s="65">
        <v>1478.1712500000001</v>
      </c>
      <c r="BU240" s="65">
        <v>1312.657684</v>
      </c>
      <c r="BV240" s="65">
        <v>1323.1469589999999</v>
      </c>
      <c r="BW240" s="65">
        <v>1486.5225</v>
      </c>
      <c r="BX240" s="65">
        <v>1478.1712500000001</v>
      </c>
      <c r="BY240" s="65">
        <v>1434.9901609999999</v>
      </c>
      <c r="BZ240" s="65">
        <v>1445.863202</v>
      </c>
      <c r="CA240" s="65">
        <v>1486.5225</v>
      </c>
      <c r="CB240" s="65">
        <v>1478.1712500000001</v>
      </c>
      <c r="CC240" s="65">
        <v>1491.53325</v>
      </c>
      <c r="CD240" s="65">
        <v>578.12817219999999</v>
      </c>
      <c r="CE240" s="65">
        <v>908.02250000000004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911.08325000000002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1134.3332499999999</v>
      </c>
      <c r="CX240" s="65">
        <v>1444.474471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1022.926145</v>
      </c>
      <c r="DD240" s="65">
        <v>1478.1712500000001</v>
      </c>
      <c r="DE240" s="65">
        <v>1134.3332499999999</v>
      </c>
      <c r="DF240" s="65">
        <v>1027.420445</v>
      </c>
      <c r="DG240" s="65">
        <v>717.45013349999999</v>
      </c>
      <c r="DH240" s="65">
        <v>1478.1712500000001</v>
      </c>
      <c r="DI240" s="65">
        <v>1343.3099810000001</v>
      </c>
      <c r="DJ240" s="65">
        <v>1514.9167500000001</v>
      </c>
      <c r="DK240" s="65">
        <v>1486.5225</v>
      </c>
      <c r="DL240" s="65">
        <v>1478.1712500000001</v>
      </c>
      <c r="DM240" s="65">
        <v>911.08325000000002</v>
      </c>
      <c r="DN240" s="65">
        <v>1412.9893400000001</v>
      </c>
      <c r="DO240" s="65">
        <v>1429.54576</v>
      </c>
      <c r="DP240" s="65">
        <v>1478.1712500000001</v>
      </c>
      <c r="DQ240" s="65">
        <v>1491.53325</v>
      </c>
      <c r="DR240" s="65">
        <v>1514.9167500000001</v>
      </c>
      <c r="DS240" s="65">
        <v>908.02250000000004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1162.6635819999999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1144.8798959999999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1295.1206729999999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43</v>
      </c>
      <c r="CB241" s="65">
        <v>2094.848</v>
      </c>
      <c r="CC241" s="65">
        <v>509.68400000000003</v>
      </c>
      <c r="CD241" s="65">
        <v>50.302100350000003</v>
      </c>
      <c r="CE241" s="65">
        <v>1096.5219999999999</v>
      </c>
      <c r="CF241" s="65">
        <v>2094.848</v>
      </c>
      <c r="CG241" s="65">
        <v>509.68400000000003</v>
      </c>
      <c r="CI241" s="65">
        <v>1096.5219999999999</v>
      </c>
      <c r="CJ241" s="65">
        <v>2094.848</v>
      </c>
      <c r="CK241" s="65">
        <v>259.46927599999998</v>
      </c>
      <c r="CM241" s="65">
        <v>671.92319640000005</v>
      </c>
      <c r="CN241" s="65">
        <v>2094.848</v>
      </c>
      <c r="CO241" s="65">
        <v>495.37522180000002</v>
      </c>
      <c r="CP241" s="65">
        <v>189.37799999999999</v>
      </c>
      <c r="CQ241" s="65">
        <v>1096.5219999999999</v>
      </c>
      <c r="CR241" s="65">
        <v>2094.848</v>
      </c>
      <c r="CU241" s="65">
        <v>1096.5219999999999</v>
      </c>
      <c r="CV241" s="65">
        <v>2094.848</v>
      </c>
      <c r="CY241" s="65">
        <v>289.9701129</v>
      </c>
      <c r="CZ241" s="65">
        <v>2094.848</v>
      </c>
      <c r="DA241" s="65">
        <v>509.68400000000003</v>
      </c>
      <c r="DB241" s="65">
        <v>189.37799999999999</v>
      </c>
      <c r="DC241" s="65">
        <v>1096.5219999999999</v>
      </c>
      <c r="DD241" s="65">
        <v>2094.848</v>
      </c>
      <c r="DE241" s="65">
        <v>509.68400000000003</v>
      </c>
      <c r="DF241" s="65">
        <v>189.37799999999999</v>
      </c>
      <c r="DG241" s="65">
        <v>1096.5219999999999</v>
      </c>
      <c r="DH241" s="65">
        <v>2094.848</v>
      </c>
      <c r="DI241" s="65">
        <v>509.68400000000003</v>
      </c>
      <c r="DJ241" s="65">
        <v>189.37799999999999</v>
      </c>
      <c r="DK241" s="65">
        <v>114.0059076</v>
      </c>
      <c r="DL241" s="65">
        <v>2094.848</v>
      </c>
      <c r="DM241" s="65">
        <v>509.68400000000003</v>
      </c>
      <c r="DN241" s="65">
        <v>189.37799999999999</v>
      </c>
      <c r="DP241" s="65">
        <v>2094.848</v>
      </c>
      <c r="DQ241" s="65">
        <v>0.85340000000000005</v>
      </c>
      <c r="DR241" s="65">
        <v>189.37799999999999</v>
      </c>
      <c r="DS241" s="65">
        <v>185.93449369999999</v>
      </c>
      <c r="DT241" s="65">
        <v>2094.848</v>
      </c>
      <c r="DW241" s="65">
        <v>729.93204040000001</v>
      </c>
      <c r="DX241" s="65">
        <v>2094.848</v>
      </c>
      <c r="DY241" s="65">
        <v>509.68400000000003</v>
      </c>
      <c r="DZ241" s="65">
        <v>189.37799999999999</v>
      </c>
      <c r="EA241" s="65">
        <v>1090.133041</v>
      </c>
      <c r="EB241" s="65">
        <v>2094.848</v>
      </c>
      <c r="EC241" s="65">
        <v>509.68400000000003</v>
      </c>
      <c r="ED241" s="65">
        <v>189.37799999999999</v>
      </c>
      <c r="EE241" s="65">
        <v>1096.5219999999999</v>
      </c>
      <c r="EF241" s="65">
        <v>1825.848369</v>
      </c>
      <c r="EG241" s="65">
        <v>509.68400000000003</v>
      </c>
      <c r="EH241" s="65">
        <v>189.37799999999999</v>
      </c>
      <c r="EJ241" s="65">
        <v>2094.848</v>
      </c>
      <c r="EK241" s="65">
        <v>509.68400000000003</v>
      </c>
      <c r="EL241" s="65">
        <v>189.37799999999999</v>
      </c>
      <c r="EM241" s="65">
        <v>1096.5219999999999</v>
      </c>
      <c r="EN241" s="65">
        <v>1901.5292730000001</v>
      </c>
      <c r="EO241" s="65">
        <v>509.68400000000003</v>
      </c>
      <c r="ER241" s="65">
        <v>1824.7610239999999</v>
      </c>
      <c r="ES241" s="65">
        <v>509.68400000000003</v>
      </c>
      <c r="EU241" s="65">
        <v>187.70038009999999</v>
      </c>
      <c r="EV241" s="65">
        <v>2094.848</v>
      </c>
      <c r="EW241" s="65">
        <v>509.68400000000003</v>
      </c>
      <c r="EZ241" s="65">
        <v>1510.626522</v>
      </c>
      <c r="FA241" s="65">
        <v>509.68400000000003</v>
      </c>
      <c r="FC241" s="65">
        <v>1096.5219999999999</v>
      </c>
    </row>
    <row r="242" spans="2:159" x14ac:dyDescent="0.2">
      <c r="B242" s="65" t="s">
        <v>1</v>
      </c>
      <c r="C242" s="65" t="s">
        <v>44</v>
      </c>
      <c r="AJ242" s="65">
        <v>2933.3964799999999</v>
      </c>
      <c r="AK242" s="65">
        <v>713.70583999999997</v>
      </c>
      <c r="AL242" s="65">
        <v>265.18428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763.84583999999995</v>
      </c>
      <c r="BR242" s="65">
        <v>287.54028</v>
      </c>
      <c r="BS242" s="65">
        <v>1643.31972</v>
      </c>
      <c r="BT242" s="65">
        <v>3180.6924800000002</v>
      </c>
      <c r="BW242" s="65">
        <v>1664.89372</v>
      </c>
      <c r="BX242" s="65">
        <v>3180.6924800000002</v>
      </c>
      <c r="BY242" s="65">
        <v>50.14</v>
      </c>
      <c r="BZ242" s="65">
        <v>268.91028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1535.4497200000001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3.726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1535.4497200000001</v>
      </c>
      <c r="CZ242" s="65">
        <v>3180.6924800000002</v>
      </c>
      <c r="DA242" s="65">
        <v>723.73383999999999</v>
      </c>
      <c r="DB242" s="65">
        <v>18.63</v>
      </c>
      <c r="DC242" s="65">
        <v>129.44399999999999</v>
      </c>
      <c r="DD242" s="65">
        <v>3180.6924800000002</v>
      </c>
      <c r="DE242" s="65">
        <v>773.87383999999997</v>
      </c>
      <c r="DF242" s="65">
        <v>283.81428</v>
      </c>
      <c r="DG242" s="65">
        <v>1664.89372</v>
      </c>
      <c r="DH242" s="65">
        <v>3180.6924800000002</v>
      </c>
      <c r="DI242" s="65">
        <v>10.028</v>
      </c>
      <c r="DK242" s="65">
        <v>1664.89372</v>
      </c>
      <c r="DL242" s="65">
        <v>3180.6924800000002</v>
      </c>
      <c r="DN242" s="65">
        <v>287.54028</v>
      </c>
      <c r="DO242" s="65">
        <v>1664.89372</v>
      </c>
      <c r="DP242" s="65">
        <v>3180.6924800000002</v>
      </c>
      <c r="DQ242" s="65">
        <v>10.028</v>
      </c>
      <c r="DR242" s="65">
        <v>287.54028</v>
      </c>
      <c r="DS242" s="65">
        <v>1664.89372</v>
      </c>
      <c r="DT242" s="65">
        <v>3180.6924800000002</v>
      </c>
      <c r="DU242" s="65">
        <v>723.73383999999999</v>
      </c>
      <c r="DV242" s="65">
        <v>287.54028</v>
      </c>
      <c r="DW242" s="65">
        <v>1557.0237199999999</v>
      </c>
      <c r="DX242" s="65">
        <v>3180.6924800000002</v>
      </c>
      <c r="DY242" s="65">
        <v>773.87383999999997</v>
      </c>
      <c r="DZ242" s="65">
        <v>22.356000000000002</v>
      </c>
      <c r="EB242" s="65">
        <v>3180.6924800000002</v>
      </c>
      <c r="EC242" s="65">
        <v>773.87383999999997</v>
      </c>
      <c r="ED242" s="65">
        <v>18.63</v>
      </c>
      <c r="EE242" s="65">
        <v>1557.0237199999999</v>
      </c>
      <c r="EF242" s="65">
        <v>3180.6924800000002</v>
      </c>
      <c r="EG242" s="65">
        <v>773.87383999999997</v>
      </c>
      <c r="EH242" s="65">
        <v>287.54028</v>
      </c>
      <c r="EI242" s="65">
        <v>1535.4497200000001</v>
      </c>
      <c r="EJ242" s="65">
        <v>3180.6924800000002</v>
      </c>
      <c r="EK242" s="65">
        <v>773.87383999999997</v>
      </c>
      <c r="EL242" s="65">
        <v>22.356000000000002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1535.4497200000001</v>
      </c>
      <c r="ER242" s="65">
        <v>3139.4764799999998</v>
      </c>
      <c r="ES242" s="65">
        <v>773.87383999999997</v>
      </c>
      <c r="ET242" s="65">
        <v>265.18428</v>
      </c>
      <c r="EU242" s="65">
        <v>1664.89372</v>
      </c>
      <c r="EV242" s="65">
        <v>2933.3964799999999</v>
      </c>
      <c r="EW242" s="65">
        <v>773.87383999999997</v>
      </c>
      <c r="EX242" s="65">
        <v>209.41992210000001</v>
      </c>
      <c r="EY242" s="65">
        <v>1535.4497200000001</v>
      </c>
      <c r="EZ242" s="65">
        <v>3180.6924800000002</v>
      </c>
      <c r="FA242" s="65">
        <v>773.87383999999997</v>
      </c>
      <c r="FB242" s="65">
        <v>265.18428</v>
      </c>
      <c r="FC242" s="65">
        <v>1664.89372</v>
      </c>
    </row>
    <row r="243" spans="2:159" x14ac:dyDescent="0.2">
      <c r="B243" s="65" t="s">
        <v>1</v>
      </c>
      <c r="C243" s="65" t="s">
        <v>45</v>
      </c>
    </row>
    <row r="244" spans="2:159" x14ac:dyDescent="0.2">
      <c r="B244" s="65" t="s">
        <v>1</v>
      </c>
      <c r="C244" s="65" t="s">
        <v>46</v>
      </c>
    </row>
    <row r="245" spans="2:159" x14ac:dyDescent="0.2">
      <c r="B245" s="65" t="s">
        <v>1</v>
      </c>
      <c r="C245" s="65" t="s">
        <v>15</v>
      </c>
      <c r="D245" s="65">
        <v>58525.797720000002</v>
      </c>
      <c r="E245" s="65">
        <v>54198.578820000002</v>
      </c>
      <c r="F245" s="65">
        <v>49940.728170000002</v>
      </c>
      <c r="G245" s="65">
        <v>54396.993569999999</v>
      </c>
      <c r="H245" s="65">
        <v>60524.187440000002</v>
      </c>
      <c r="I245" s="65">
        <v>54108.49063</v>
      </c>
      <c r="J245" s="65">
        <v>49828.186809999999</v>
      </c>
      <c r="K245" s="65">
        <v>55320.479440000003</v>
      </c>
      <c r="L245" s="65">
        <v>65188.695630000002</v>
      </c>
      <c r="M245" s="65">
        <v>56822.89574</v>
      </c>
      <c r="N245" s="65">
        <v>52584.994850000003</v>
      </c>
      <c r="O245" s="65">
        <v>59193.851049999997</v>
      </c>
      <c r="P245" s="65">
        <v>62792.59115</v>
      </c>
      <c r="Q245" s="65">
        <v>58124.025269999998</v>
      </c>
      <c r="R245" s="65">
        <v>53972.258609999997</v>
      </c>
      <c r="S245" s="65">
        <v>57555.895230000002</v>
      </c>
      <c r="T245" s="65">
        <v>59624.003380000002</v>
      </c>
      <c r="U245" s="65">
        <v>54269.667529999999</v>
      </c>
      <c r="V245" s="65">
        <v>51742.377390000001</v>
      </c>
      <c r="W245" s="65">
        <v>56311.74495</v>
      </c>
      <c r="X245" s="65">
        <v>64046.804300000003</v>
      </c>
      <c r="Y245" s="65">
        <v>55351.104339999998</v>
      </c>
      <c r="Z245" s="65">
        <v>53833.141609999999</v>
      </c>
      <c r="AA245" s="65">
        <v>61587.214699999997</v>
      </c>
      <c r="AB245" s="65">
        <v>66662.796749999994</v>
      </c>
      <c r="AC245" s="65">
        <v>60769.259160000001</v>
      </c>
      <c r="AD245" s="65">
        <v>58311.846380000003</v>
      </c>
      <c r="AE245" s="65">
        <v>61900.247600000002</v>
      </c>
      <c r="AF245" s="65">
        <v>69667.734500000006</v>
      </c>
      <c r="AG245" s="65">
        <v>67333.227830000003</v>
      </c>
      <c r="AH245" s="65">
        <v>60457.563260000003</v>
      </c>
      <c r="AI245" s="65">
        <v>65518.575510000002</v>
      </c>
      <c r="AJ245" s="65">
        <v>72713.012759999998</v>
      </c>
      <c r="AK245" s="65">
        <v>67943.587650000001</v>
      </c>
      <c r="AL245" s="65">
        <v>66808.199550000005</v>
      </c>
      <c r="AM245" s="65">
        <v>68864.364730000001</v>
      </c>
      <c r="AN245" s="65">
        <v>77935.386469999998</v>
      </c>
      <c r="AO245" s="65">
        <v>73570.116599999994</v>
      </c>
      <c r="AP245" s="65">
        <v>69050.553759999995</v>
      </c>
      <c r="AQ245" s="65">
        <v>71812.607430000004</v>
      </c>
      <c r="AR245" s="65">
        <v>79914.765369999994</v>
      </c>
      <c r="AS245" s="65">
        <v>74668.089259999993</v>
      </c>
      <c r="AT245" s="65">
        <v>67881.565300000002</v>
      </c>
      <c r="AU245" s="65">
        <v>73171.631269999998</v>
      </c>
      <c r="AV245" s="65">
        <v>80346.031369999997</v>
      </c>
      <c r="AW245" s="65">
        <v>74287.629839999994</v>
      </c>
      <c r="AX245" s="65">
        <v>71654.119439999995</v>
      </c>
      <c r="AY245" s="65">
        <v>73402.160269999993</v>
      </c>
      <c r="AZ245" s="65">
        <v>80318.715769999995</v>
      </c>
      <c r="BA245" s="65">
        <v>75203.83077</v>
      </c>
      <c r="BB245" s="65">
        <v>71802.693289999996</v>
      </c>
      <c r="BC245" s="65">
        <v>73563.889370000004</v>
      </c>
      <c r="BD245" s="65">
        <v>80505.416570000001</v>
      </c>
      <c r="BE245" s="65">
        <v>72869.446079999994</v>
      </c>
      <c r="BF245" s="65">
        <v>69767.163119999997</v>
      </c>
      <c r="BG245" s="65">
        <v>73255.231669999994</v>
      </c>
      <c r="BH245" s="65">
        <v>81323.064570000002</v>
      </c>
      <c r="BI245" s="65">
        <v>72650.441560000007</v>
      </c>
      <c r="BJ245" s="65">
        <v>71747.401370000007</v>
      </c>
      <c r="BK245" s="65">
        <v>73886.367970000007</v>
      </c>
      <c r="BL245" s="65">
        <v>81852.525569999998</v>
      </c>
      <c r="BM245" s="65">
        <v>75524.531600000002</v>
      </c>
      <c r="BN245" s="65">
        <v>67987.655790000004</v>
      </c>
      <c r="BO245" s="65">
        <v>74148.493830000007</v>
      </c>
      <c r="BP245" s="65">
        <v>84568.004289999997</v>
      </c>
      <c r="BQ245" s="65">
        <v>79400.710399999996</v>
      </c>
      <c r="BR245" s="65">
        <v>70544.794899999994</v>
      </c>
      <c r="BS245" s="65">
        <v>76627.662410000004</v>
      </c>
      <c r="BT245" s="65">
        <v>86534.419049999997</v>
      </c>
      <c r="BU245" s="65">
        <v>78493.463570000007</v>
      </c>
      <c r="BV245" s="65">
        <v>71963.426670000001</v>
      </c>
      <c r="BW245" s="65">
        <v>78269.339200000002</v>
      </c>
      <c r="BX245" s="65">
        <v>86534.419049999997</v>
      </c>
      <c r="BY245" s="65">
        <v>78802.575920000003</v>
      </c>
      <c r="BZ245" s="65">
        <v>70833.380999999994</v>
      </c>
      <c r="CA245" s="65">
        <v>78165.742150000005</v>
      </c>
      <c r="CB245" s="65">
        <v>88629.267049999995</v>
      </c>
      <c r="CC245" s="65">
        <v>82959.829169999997</v>
      </c>
      <c r="CD245" s="65">
        <v>74385.207769999994</v>
      </c>
      <c r="CE245" s="65">
        <v>79975.044930000004</v>
      </c>
      <c r="CF245" s="65">
        <v>88629.267049999995</v>
      </c>
      <c r="CG245" s="65">
        <v>80408.871719999996</v>
      </c>
      <c r="CH245" s="65">
        <v>74557.370209999994</v>
      </c>
      <c r="CI245" s="65">
        <v>79835.477230000004</v>
      </c>
      <c r="CJ245" s="65">
        <v>88629.267049999995</v>
      </c>
      <c r="CK245" s="65">
        <v>80667.984630000006</v>
      </c>
      <c r="CL245" s="65">
        <v>75663.728279999996</v>
      </c>
      <c r="CM245" s="65">
        <v>79787.451000000001</v>
      </c>
      <c r="CN245" s="65">
        <v>88629.267049999995</v>
      </c>
      <c r="CO245" s="65">
        <v>82228.988440000001</v>
      </c>
      <c r="CP245" s="65">
        <v>77666.197310000003</v>
      </c>
      <c r="CQ245" s="65">
        <v>79628.865539999999</v>
      </c>
      <c r="CR245" s="65">
        <v>88629.267049999995</v>
      </c>
      <c r="CS245" s="65">
        <v>82795.857019999996</v>
      </c>
      <c r="CT245" s="65">
        <v>73604.747449999995</v>
      </c>
      <c r="CU245" s="65">
        <v>79842.123300000007</v>
      </c>
      <c r="CV245" s="65">
        <v>88629.267049999995</v>
      </c>
      <c r="CW245" s="65">
        <v>82890.356320000006</v>
      </c>
      <c r="CX245" s="65">
        <v>76178.646479999996</v>
      </c>
      <c r="CY245" s="65">
        <v>79151.231910000002</v>
      </c>
      <c r="CZ245" s="65">
        <v>88629.267049999995</v>
      </c>
      <c r="DA245" s="65">
        <v>83594.816019999998</v>
      </c>
      <c r="DB245" s="65">
        <v>73024.859719999993</v>
      </c>
      <c r="DC245" s="65">
        <v>78557.253719999993</v>
      </c>
      <c r="DD245" s="65">
        <v>88629.267049999995</v>
      </c>
      <c r="DE245" s="65">
        <v>81344.668690000006</v>
      </c>
      <c r="DF245" s="65">
        <v>76789.915410000001</v>
      </c>
      <c r="DG245" s="65">
        <v>78056.556429999997</v>
      </c>
      <c r="DH245" s="65">
        <v>88657.409450000006</v>
      </c>
      <c r="DI245" s="65">
        <v>82044.058590000001</v>
      </c>
      <c r="DJ245" s="65">
        <v>73888.032290000003</v>
      </c>
      <c r="DK245" s="65">
        <v>79078.421310000005</v>
      </c>
      <c r="DL245" s="65">
        <v>88657.409450000006</v>
      </c>
      <c r="DM245" s="65">
        <v>82332.461979999993</v>
      </c>
      <c r="DN245" s="65">
        <v>74102.754419999997</v>
      </c>
      <c r="DO245" s="65">
        <v>77700.239660000007</v>
      </c>
      <c r="DP245" s="65">
        <v>88657.409450000006</v>
      </c>
      <c r="DQ245" s="65">
        <v>81854.652430000002</v>
      </c>
      <c r="DR245" s="65">
        <v>68900.525020000001</v>
      </c>
      <c r="DS245" s="65">
        <v>77966.37689</v>
      </c>
      <c r="DT245" s="65">
        <v>88657.409450000006</v>
      </c>
      <c r="DU245" s="65">
        <v>83163.672319999998</v>
      </c>
      <c r="DV245" s="65">
        <v>70259.438670000003</v>
      </c>
      <c r="DW245" s="65">
        <v>77388.334969999996</v>
      </c>
      <c r="DX245" s="65">
        <v>88657.409450000006</v>
      </c>
      <c r="DY245" s="65">
        <v>83561.603449999995</v>
      </c>
      <c r="DZ245" s="65">
        <v>77211.58223</v>
      </c>
      <c r="EA245" s="65">
        <v>77479.178660000005</v>
      </c>
      <c r="EB245" s="65">
        <v>88657.409450000006</v>
      </c>
      <c r="EC245" s="65">
        <v>84147.081120000003</v>
      </c>
      <c r="ED245" s="65">
        <v>75199.8796</v>
      </c>
      <c r="EE245" s="65">
        <v>77128.273379999999</v>
      </c>
      <c r="EF245" s="65">
        <v>87933.530369999993</v>
      </c>
      <c r="EG245" s="65">
        <v>84147.081120000003</v>
      </c>
      <c r="EH245" s="65">
        <v>69750.908760000006</v>
      </c>
      <c r="EI245" s="65">
        <v>78943.801449999999</v>
      </c>
      <c r="EJ245" s="65">
        <v>87582.343280000001</v>
      </c>
      <c r="EK245" s="65">
        <v>84147.081120000003</v>
      </c>
      <c r="EL245" s="65">
        <v>77640.255640000003</v>
      </c>
      <c r="EM245" s="65">
        <v>75678.839619999999</v>
      </c>
      <c r="EN245" s="65">
        <v>88464.090719999993</v>
      </c>
      <c r="EO245" s="65">
        <v>84147.081120000003</v>
      </c>
      <c r="EP245" s="65">
        <v>71787.72309</v>
      </c>
      <c r="EQ245" s="65">
        <v>78481.327359999996</v>
      </c>
      <c r="ER245" s="65">
        <v>86736.866590000005</v>
      </c>
      <c r="ES245" s="65">
        <v>84147.081120000003</v>
      </c>
      <c r="ET245" s="65">
        <v>76808.389609999998</v>
      </c>
      <c r="EU245" s="65">
        <v>78867.61318</v>
      </c>
      <c r="EV245" s="65">
        <v>85011.67899</v>
      </c>
      <c r="EW245" s="65">
        <v>84147.081120000003</v>
      </c>
      <c r="EX245" s="65">
        <v>73108.877040000007</v>
      </c>
      <c r="EY245" s="65">
        <v>76544.770680000001</v>
      </c>
      <c r="EZ245" s="65">
        <v>87165.668009999994</v>
      </c>
      <c r="FA245" s="65">
        <v>84213.755120000002</v>
      </c>
      <c r="FB245" s="65">
        <v>74175.577210000003</v>
      </c>
      <c r="FC245" s="65">
        <v>79844.222049999997</v>
      </c>
    </row>
    <row r="246" spans="2:159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3268.8710339999998</v>
      </c>
      <c r="AS246" s="65">
        <v>3432.695573</v>
      </c>
      <c r="AT246" s="65">
        <v>3258.5821019999998</v>
      </c>
      <c r="AU246" s="65">
        <v>3265.0611610000001</v>
      </c>
      <c r="AV246" s="65">
        <v>5002.6776689999997</v>
      </c>
      <c r="AW246" s="65">
        <v>5253.3946150000002</v>
      </c>
      <c r="AX246" s="65">
        <v>5072.6451889999998</v>
      </c>
      <c r="AY246" s="65">
        <v>4996.8470420000003</v>
      </c>
      <c r="AZ246" s="65">
        <v>7000.3399529999997</v>
      </c>
      <c r="BA246" s="65">
        <v>6277.2424840000003</v>
      </c>
      <c r="BB246" s="65">
        <v>5965.1365219999998</v>
      </c>
      <c r="BC246" s="65">
        <v>7180.2656610000004</v>
      </c>
      <c r="BD246" s="65">
        <v>7188.6440339999999</v>
      </c>
      <c r="BE246" s="65">
        <v>7548.9140729999999</v>
      </c>
      <c r="BF246" s="65">
        <v>6204.9601769999999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7525.072776</v>
      </c>
      <c r="BN246" s="65">
        <v>7068.7233500000002</v>
      </c>
      <c r="BO246" s="65">
        <v>7180.2656610000004</v>
      </c>
      <c r="BP246" s="65">
        <v>7188.6440339999999</v>
      </c>
      <c r="BQ246" s="65">
        <v>4362.9686940000001</v>
      </c>
      <c r="BR246" s="65">
        <v>7289.18451</v>
      </c>
      <c r="BS246" s="65">
        <v>7180.2656610000004</v>
      </c>
      <c r="BT246" s="65">
        <v>7188.6440339999999</v>
      </c>
      <c r="BU246" s="65">
        <v>7548.9140729999999</v>
      </c>
      <c r="BV246" s="65">
        <v>7289.18451</v>
      </c>
      <c r="BW246" s="65">
        <v>7180.2656610000004</v>
      </c>
      <c r="BX246" s="65">
        <v>7188.6440339999999</v>
      </c>
      <c r="BY246" s="65">
        <v>7548.9140729999999</v>
      </c>
      <c r="BZ246" s="65">
        <v>7289.18451</v>
      </c>
      <c r="CA246" s="65">
        <v>7180.2656610000004</v>
      </c>
      <c r="CB246" s="65">
        <v>7188.6440339999999</v>
      </c>
      <c r="CC246" s="65">
        <v>7548.9140729999999</v>
      </c>
      <c r="CD246" s="65">
        <v>5116.0635309999998</v>
      </c>
      <c r="CE246" s="65">
        <v>7180.2656610000004</v>
      </c>
      <c r="CF246" s="65">
        <v>7188.6440339999999</v>
      </c>
      <c r="CG246" s="65">
        <v>6498.8946260000002</v>
      </c>
      <c r="CH246" s="65">
        <v>3314.5895099999998</v>
      </c>
      <c r="CI246" s="65">
        <v>7180.2656610000004</v>
      </c>
      <c r="CJ246" s="65">
        <v>7188.6440339999999</v>
      </c>
      <c r="CK246" s="65">
        <v>7548.9140729999999</v>
      </c>
      <c r="CL246" s="65">
        <v>3314.5895099999998</v>
      </c>
      <c r="CM246" s="65">
        <v>7180.2656610000004</v>
      </c>
      <c r="CN246" s="65">
        <v>7188.6440339999999</v>
      </c>
      <c r="CO246" s="65">
        <v>7548.9140729999999</v>
      </c>
      <c r="CP246" s="65">
        <v>7117.1107359999996</v>
      </c>
      <c r="CQ246" s="65">
        <v>7180.2656610000004</v>
      </c>
      <c r="CR246" s="65">
        <v>7188.6440339999999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6739.9882260000004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3314.5895099999998</v>
      </c>
      <c r="DG246" s="65">
        <v>7180.2656610000004</v>
      </c>
      <c r="DH246" s="65">
        <v>7188.6440339999999</v>
      </c>
      <c r="DI246" s="65">
        <v>7548.9140729999999</v>
      </c>
      <c r="DJ246" s="65">
        <v>4844.6079769999997</v>
      </c>
      <c r="DK246" s="65">
        <v>7180.2656610000004</v>
      </c>
      <c r="DL246" s="65">
        <v>7188.6440339999999</v>
      </c>
      <c r="DM246" s="65">
        <v>7548.9140729999999</v>
      </c>
      <c r="DN246" s="65">
        <v>3314.5895099999998</v>
      </c>
      <c r="DO246" s="65">
        <v>7180.2656610000004</v>
      </c>
      <c r="DP246" s="65">
        <v>7188.6440339999999</v>
      </c>
      <c r="DQ246" s="65">
        <v>7548.9140729999999</v>
      </c>
      <c r="DR246" s="65">
        <v>7165.1905500000003</v>
      </c>
      <c r="DS246" s="65">
        <v>7180.2656610000004</v>
      </c>
      <c r="DT246" s="65">
        <v>7188.6440339999999</v>
      </c>
      <c r="DU246" s="65">
        <v>7406.5267400000002</v>
      </c>
      <c r="DV246" s="65">
        <v>7097.9090370000004</v>
      </c>
      <c r="DW246" s="65">
        <v>7180.2656610000004</v>
      </c>
      <c r="DX246" s="65">
        <v>7188.6440339999999</v>
      </c>
      <c r="DY246" s="65">
        <v>7548.9140729999999</v>
      </c>
      <c r="DZ246" s="65">
        <v>7273.6899700000004</v>
      </c>
      <c r="EA246" s="65">
        <v>7180.2656610000004</v>
      </c>
      <c r="EB246" s="65">
        <v>7188.6440339999999</v>
      </c>
      <c r="EC246" s="65">
        <v>7548.9140729999999</v>
      </c>
      <c r="ED246" s="65">
        <v>3314.5895099999998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4307.0164430000004</v>
      </c>
      <c r="EJ246" s="65">
        <v>7128.1854199999998</v>
      </c>
      <c r="EK246" s="65">
        <v>7548.9140729999999</v>
      </c>
      <c r="EL246" s="65">
        <v>7289.18451</v>
      </c>
      <c r="EM246" s="65">
        <v>7180.2656610000004</v>
      </c>
      <c r="EN246" s="65">
        <v>7188.6440339999999</v>
      </c>
      <c r="EO246" s="65">
        <v>7548.9140729999999</v>
      </c>
      <c r="EP246" s="65">
        <v>7251.0381889999999</v>
      </c>
      <c r="EQ246" s="65">
        <v>3265.0611610000001</v>
      </c>
      <c r="ER246" s="65">
        <v>6238.7145129999999</v>
      </c>
      <c r="ES246" s="65">
        <v>7548.9140729999999</v>
      </c>
      <c r="ET246" s="65">
        <v>6324.042136</v>
      </c>
      <c r="EU246" s="65">
        <v>3265.0611610000001</v>
      </c>
      <c r="EV246" s="65">
        <v>7188.6440339999999</v>
      </c>
      <c r="EW246" s="65">
        <v>7548.9140729999999</v>
      </c>
      <c r="EX246" s="65">
        <v>7289.18451</v>
      </c>
      <c r="EY246" s="65">
        <v>7180.2656610000004</v>
      </c>
      <c r="EZ246" s="65">
        <v>7188.6440339999999</v>
      </c>
      <c r="FA246" s="65">
        <v>7548.9140729999999</v>
      </c>
      <c r="FB246" s="65">
        <v>3314.5895099999998</v>
      </c>
      <c r="FC246" s="65">
        <v>7037.2129880000002</v>
      </c>
    </row>
    <row r="247" spans="2:159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1701.6920439999999</v>
      </c>
      <c r="BE247" s="65">
        <v>1695.9170710000001</v>
      </c>
      <c r="BF247" s="65">
        <v>1720.9419539999999</v>
      </c>
      <c r="BG247" s="65">
        <v>1726.7169269999999</v>
      </c>
      <c r="BH247" s="65">
        <v>1701.6920439999999</v>
      </c>
      <c r="BI247" s="65">
        <v>1695.9170710000001</v>
      </c>
      <c r="BJ247" s="65">
        <v>1720.9419539999999</v>
      </c>
      <c r="BK247" s="65">
        <v>1726.7169269999999</v>
      </c>
      <c r="BL247" s="65">
        <v>1701.6920439999999</v>
      </c>
      <c r="BM247" s="65">
        <v>1695.9170710000001</v>
      </c>
      <c r="BN247" s="65">
        <v>1720.9419539999999</v>
      </c>
      <c r="BO247" s="65">
        <v>1726.7169269999999</v>
      </c>
      <c r="BP247" s="65">
        <v>1701.6920439999999</v>
      </c>
      <c r="BQ247" s="65">
        <v>1695.9170710000001</v>
      </c>
      <c r="BR247" s="65">
        <v>1708.694154</v>
      </c>
      <c r="BS247" s="65">
        <v>1726.7169269999999</v>
      </c>
      <c r="BT247" s="65">
        <v>1701.6920439999999</v>
      </c>
      <c r="BU247" s="65">
        <v>1695.9170710000001</v>
      </c>
      <c r="BV247" s="65">
        <v>1720.9419539999999</v>
      </c>
      <c r="BW247" s="65">
        <v>1726.7169269999999</v>
      </c>
      <c r="BX247" s="65">
        <v>1701.6920439999999</v>
      </c>
      <c r="BY247" s="65">
        <v>1695.9170710000001</v>
      </c>
      <c r="BZ247" s="65">
        <v>1720.9419539999999</v>
      </c>
      <c r="CA247" s="65">
        <v>1726.7169269999999</v>
      </c>
      <c r="CB247" s="65">
        <v>1701.6920439999999</v>
      </c>
      <c r="CC247" s="65">
        <v>1695.9170710000001</v>
      </c>
      <c r="CD247" s="65">
        <v>1644.773154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1720.9419539999999</v>
      </c>
      <c r="CM247" s="65">
        <v>1726.7169269999999</v>
      </c>
      <c r="CN247" s="65">
        <v>1701.6920439999999</v>
      </c>
      <c r="CO247" s="65">
        <v>1695.9170710000001</v>
      </c>
      <c r="CP247" s="65">
        <v>1720.9419539999999</v>
      </c>
      <c r="CQ247" s="65">
        <v>1726.7169269999999</v>
      </c>
      <c r="CR247" s="65">
        <v>1701.6920439999999</v>
      </c>
      <c r="CS247" s="65">
        <v>1695.9170710000001</v>
      </c>
      <c r="CT247" s="65">
        <v>1720.9419539999999</v>
      </c>
      <c r="CU247" s="65">
        <v>1726.7169269999999</v>
      </c>
      <c r="CV247" s="65">
        <v>1701.6920439999999</v>
      </c>
      <c r="CW247" s="65">
        <v>1695.9170710000001</v>
      </c>
      <c r="CX247" s="65">
        <v>1720.9419539999999</v>
      </c>
      <c r="CY247" s="65">
        <v>1726.7169269999999</v>
      </c>
      <c r="CZ247" s="65">
        <v>1701.6920439999999</v>
      </c>
      <c r="DA247" s="65">
        <v>1695.9170710000001</v>
      </c>
      <c r="DB247" s="65">
        <v>1720.9419539999999</v>
      </c>
      <c r="DC247" s="65">
        <v>1726.7169269999999</v>
      </c>
      <c r="DD247" s="65">
        <v>1701.6920439999999</v>
      </c>
      <c r="DE247" s="65">
        <v>1695.9170710000001</v>
      </c>
      <c r="DF247" s="65">
        <v>1720.9419539999999</v>
      </c>
      <c r="DG247" s="65">
        <v>1726.7169269999999</v>
      </c>
      <c r="DH247" s="65">
        <v>1701.6920439999999</v>
      </c>
      <c r="DI247" s="65">
        <v>1695.9170710000001</v>
      </c>
      <c r="DJ247" s="65">
        <v>1720.9419539999999</v>
      </c>
      <c r="DK247" s="65">
        <v>1726.7169269999999</v>
      </c>
      <c r="DL247" s="65">
        <v>1701.6920439999999</v>
      </c>
      <c r="DM247" s="65">
        <v>1695.9170710000001</v>
      </c>
      <c r="DN247" s="65">
        <v>1720.9419539999999</v>
      </c>
      <c r="DO247" s="65">
        <v>1726.7169269999999</v>
      </c>
      <c r="DP247" s="65">
        <v>1701.6920439999999</v>
      </c>
      <c r="DQ247" s="65">
        <v>1695.9170710000001</v>
      </c>
      <c r="DR247" s="65">
        <v>1362.5373540000001</v>
      </c>
      <c r="DS247" s="65">
        <v>1726.7169269999999</v>
      </c>
      <c r="DT247" s="65">
        <v>1701.6920439999999</v>
      </c>
      <c r="DU247" s="65">
        <v>1695.9170710000001</v>
      </c>
      <c r="DV247" s="65">
        <v>1362.5373540000001</v>
      </c>
      <c r="DW247" s="65">
        <v>1726.7169269999999</v>
      </c>
      <c r="DX247" s="65">
        <v>1701.6920439999999</v>
      </c>
      <c r="DY247" s="65">
        <v>1695.9170710000001</v>
      </c>
      <c r="DZ247" s="65">
        <v>1720.9419539999999</v>
      </c>
      <c r="EA247" s="65">
        <v>1726.7169269999999</v>
      </c>
      <c r="EB247" s="65">
        <v>1701.6920439999999</v>
      </c>
      <c r="EC247" s="65">
        <v>1695.9170710000001</v>
      </c>
      <c r="ED247" s="65">
        <v>1720.9419539999999</v>
      </c>
      <c r="EE247" s="65">
        <v>1726.7169269999999</v>
      </c>
      <c r="EF247" s="65">
        <v>1701.6920439999999</v>
      </c>
      <c r="EG247" s="65">
        <v>1695.9170710000001</v>
      </c>
      <c r="EH247" s="65">
        <v>1720.9419539999999</v>
      </c>
      <c r="EI247" s="65">
        <v>1726.7169269999999</v>
      </c>
      <c r="EJ247" s="65">
        <v>1701.6920439999999</v>
      </c>
      <c r="EK247" s="65">
        <v>1695.9170710000001</v>
      </c>
      <c r="EL247" s="65">
        <v>1720.9419539999999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1720.9419539999999</v>
      </c>
      <c r="EQ247" s="65">
        <v>1726.7169269999999</v>
      </c>
      <c r="ER247" s="65">
        <v>1701.6920439999999</v>
      </c>
      <c r="ES247" s="65">
        <v>1695.9170710000001</v>
      </c>
      <c r="ET247" s="65">
        <v>1720.9419539999999</v>
      </c>
      <c r="EU247" s="65">
        <v>1726.7169269999999</v>
      </c>
      <c r="EV247" s="65">
        <v>1701.6920439999999</v>
      </c>
      <c r="EW247" s="65">
        <v>1695.9170710000001</v>
      </c>
      <c r="EX247" s="65">
        <v>1720.9419539999999</v>
      </c>
      <c r="EY247" s="65">
        <v>1726.7169269999999</v>
      </c>
      <c r="EZ247" s="65">
        <v>1701.6920439999999</v>
      </c>
      <c r="FA247" s="65">
        <v>1695.9170710000001</v>
      </c>
      <c r="FB247" s="65">
        <v>1720.9419539999999</v>
      </c>
      <c r="FC247" s="65">
        <v>1726.7169269999999</v>
      </c>
    </row>
    <row r="248" spans="2:159" x14ac:dyDescent="0.2">
      <c r="B248" s="65" t="s">
        <v>25</v>
      </c>
      <c r="C248" s="65" t="s">
        <v>38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F248" s="65">
        <v>4.9880000000000004</v>
      </c>
      <c r="AG248" s="65">
        <v>150.24268799999999</v>
      </c>
      <c r="AI248" s="65">
        <v>4.93</v>
      </c>
      <c r="AJ248" s="65">
        <v>228.66712000000001</v>
      </c>
      <c r="AK248" s="65">
        <v>150.24268799999999</v>
      </c>
      <c r="AL248" s="65">
        <v>227.33766</v>
      </c>
      <c r="AM248" s="65">
        <v>226.00819999999999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224.71948800000001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5.0111999999999997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83.619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150.24268799999999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K249" s="65">
        <v>70.470818109999996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25</v>
      </c>
      <c r="C250" s="65" t="s">
        <v>40</v>
      </c>
    </row>
    <row r="251" spans="2:159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41.052959999999999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41.052959999999999</v>
      </c>
      <c r="AH251" s="65">
        <v>44.373420000000003</v>
      </c>
      <c r="AI251" s="65">
        <v>52.825499999999998</v>
      </c>
      <c r="AJ251" s="65">
        <v>259.0761</v>
      </c>
      <c r="AK251" s="65">
        <v>45.818399999999997</v>
      </c>
      <c r="AL251" s="65">
        <v>67.525919999999999</v>
      </c>
      <c r="AM251" s="65">
        <v>80.388000000000005</v>
      </c>
      <c r="AN251" s="65">
        <v>259.0761</v>
      </c>
      <c r="AO251" s="65">
        <v>45.818399999999997</v>
      </c>
      <c r="AP251" s="65">
        <v>67.525919999999999</v>
      </c>
      <c r="AQ251" s="65">
        <v>80.388000000000005</v>
      </c>
      <c r="AR251" s="65">
        <v>353.24784</v>
      </c>
      <c r="AS251" s="65">
        <v>45.818399999999997</v>
      </c>
      <c r="AT251" s="65">
        <v>49.524299999999997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49.524299999999997</v>
      </c>
      <c r="BG251" s="65">
        <v>80.388000000000005</v>
      </c>
      <c r="BH251" s="65">
        <v>353.24784</v>
      </c>
      <c r="BI251" s="65">
        <v>45.818399999999997</v>
      </c>
      <c r="BJ251" s="65">
        <v>67.525919999999999</v>
      </c>
      <c r="BK251" s="65">
        <v>80.388000000000005</v>
      </c>
      <c r="BL251" s="65">
        <v>353.24784</v>
      </c>
      <c r="BM251" s="65">
        <v>45.818399999999997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49.524299999999997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49.524299999999997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25</v>
      </c>
      <c r="C252" s="65" t="s">
        <v>42</v>
      </c>
    </row>
    <row r="253" spans="2:159" x14ac:dyDescent="0.2">
      <c r="B253" s="65" t="s">
        <v>25</v>
      </c>
      <c r="C253" s="65" t="s">
        <v>43</v>
      </c>
      <c r="AF253" s="65">
        <v>1.4807809949999999</v>
      </c>
      <c r="AG253" s="65">
        <v>9.9072320729999996E-2</v>
      </c>
      <c r="AH253" s="65">
        <v>0.27539999999999998</v>
      </c>
      <c r="AI253" s="65">
        <v>0.20280678120000001</v>
      </c>
      <c r="AJ253" s="65">
        <v>1.6298028419999999</v>
      </c>
      <c r="AN253" s="65">
        <v>1.5798533159999999</v>
      </c>
      <c r="AQ253" s="65">
        <v>1.5946</v>
      </c>
      <c r="AR253" s="65">
        <v>1.706231469</v>
      </c>
      <c r="AT253" s="65">
        <v>0.27539999999999998</v>
      </c>
      <c r="AU253" s="65">
        <v>1.5946</v>
      </c>
      <c r="AX253" s="65">
        <v>0.27539999999999998</v>
      </c>
      <c r="AY253" s="65">
        <v>1.5946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G253" s="65">
        <v>0.12637815350000001</v>
      </c>
      <c r="BH253" s="65">
        <v>3.0464000000000002</v>
      </c>
      <c r="BI253" s="65">
        <v>0.59557334210000001</v>
      </c>
      <c r="BK253" s="65">
        <v>0.82102381639999999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CA253" s="65">
        <v>0.97004566280000004</v>
      </c>
      <c r="CB253" s="65">
        <v>3.0464000000000002</v>
      </c>
      <c r="CC253" s="65">
        <v>0.74119999999999997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25</v>
      </c>
      <c r="C254" s="65" t="s">
        <v>44</v>
      </c>
      <c r="AJ254" s="65">
        <v>2.6880000000000002</v>
      </c>
      <c r="AK254" s="65">
        <v>0.65400000000000003</v>
      </c>
      <c r="AL254" s="65">
        <v>0.24299999999999999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K254" s="65">
        <v>1.407</v>
      </c>
      <c r="DL254" s="65">
        <v>2.6880000000000002</v>
      </c>
      <c r="DN254" s="65">
        <v>0.24299999999999999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25</v>
      </c>
      <c r="C255" s="65" t="s">
        <v>45</v>
      </c>
    </row>
    <row r="256" spans="2:159" x14ac:dyDescent="0.2">
      <c r="B256" s="65" t="s">
        <v>25</v>
      </c>
      <c r="C256" s="65" t="s">
        <v>46</v>
      </c>
    </row>
    <row r="257" spans="2:159" x14ac:dyDescent="0.2">
      <c r="B257" s="65" t="s">
        <v>25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4766.9163280000002</v>
      </c>
      <c r="U257" s="65">
        <v>4997.6789099999996</v>
      </c>
      <c r="V257" s="65">
        <v>4731.1219440000004</v>
      </c>
      <c r="W257" s="65">
        <v>4836.8402260000003</v>
      </c>
      <c r="X257" s="65">
        <v>4997.1557080000002</v>
      </c>
      <c r="Y257" s="65">
        <v>5073.9787100000003</v>
      </c>
      <c r="Z257" s="65">
        <v>4894.8537239999996</v>
      </c>
      <c r="AA257" s="65">
        <v>4755.8241260000004</v>
      </c>
      <c r="AB257" s="65">
        <v>5043.4573879999998</v>
      </c>
      <c r="AC257" s="65">
        <v>5175.7924320000002</v>
      </c>
      <c r="AD257" s="65">
        <v>5017.9491180000005</v>
      </c>
      <c r="AE257" s="65">
        <v>4969.8137260000003</v>
      </c>
      <c r="AF257" s="65">
        <v>5157.7611690000003</v>
      </c>
      <c r="AG257" s="65">
        <v>5306.7663640000001</v>
      </c>
      <c r="AH257" s="65">
        <v>5104.9062780000004</v>
      </c>
      <c r="AI257" s="65">
        <v>5078.9212319999997</v>
      </c>
      <c r="AJ257" s="65">
        <v>5462.6241010000003</v>
      </c>
      <c r="AK257" s="65">
        <v>5351.5594499999997</v>
      </c>
      <c r="AL257" s="65">
        <v>5330.6380440000003</v>
      </c>
      <c r="AM257" s="65">
        <v>5298.1742880000002</v>
      </c>
      <c r="AN257" s="65">
        <v>5518.5710609999996</v>
      </c>
      <c r="AO257" s="65">
        <v>5469.6213500000003</v>
      </c>
      <c r="AP257" s="65">
        <v>5289.8398379999999</v>
      </c>
      <c r="AQ257" s="65">
        <v>5343.7637260000001</v>
      </c>
      <c r="AR257" s="65">
        <v>5612.8691790000003</v>
      </c>
      <c r="AS257" s="65">
        <v>5470.2753499999999</v>
      </c>
      <c r="AT257" s="65">
        <v>5295.0092100000002</v>
      </c>
      <c r="AU257" s="65">
        <v>5343.7637260000001</v>
      </c>
      <c r="AV257" s="65">
        <v>7344.9695819999997</v>
      </c>
      <c r="AW257" s="65">
        <v>7242.1693340000002</v>
      </c>
      <c r="AX257" s="65">
        <v>7127.0739169999997</v>
      </c>
      <c r="AY257" s="65">
        <v>7075.5496069999999</v>
      </c>
      <c r="AZ257" s="65">
        <v>9342.6318670000001</v>
      </c>
      <c r="BA257" s="65">
        <v>8266.7584029999998</v>
      </c>
      <c r="BB257" s="65">
        <v>8019.3222500000002</v>
      </c>
      <c r="BC257" s="65">
        <v>9258.9682260000009</v>
      </c>
      <c r="BD257" s="65">
        <v>9533.9823479999995</v>
      </c>
      <c r="BE257" s="65">
        <v>9384.1813220000004</v>
      </c>
      <c r="BF257" s="65">
        <v>8241.3872850000007</v>
      </c>
      <c r="BG257" s="65">
        <v>9257.5000039999995</v>
      </c>
      <c r="BH257" s="65">
        <v>9533.9823479999995</v>
      </c>
      <c r="BI257" s="65">
        <v>9520.975805</v>
      </c>
      <c r="BJ257" s="65">
        <v>9343.3378379999995</v>
      </c>
      <c r="BK257" s="65">
        <v>9258.1946489999991</v>
      </c>
      <c r="BL257" s="65">
        <v>9533.9823479999995</v>
      </c>
      <c r="BM257" s="65">
        <v>9568.4049529999993</v>
      </c>
      <c r="BN257" s="65">
        <v>9122.9090780000006</v>
      </c>
      <c r="BO257" s="65">
        <v>9258.9682260000009</v>
      </c>
      <c r="BP257" s="65">
        <v>9533.9823479999995</v>
      </c>
      <c r="BQ257" s="65">
        <v>6352.4846129999996</v>
      </c>
      <c r="BR257" s="65">
        <v>9313.0884179999994</v>
      </c>
      <c r="BS257" s="65">
        <v>9258.9682260000009</v>
      </c>
      <c r="BT257" s="65">
        <v>9533.9823479999995</v>
      </c>
      <c r="BU257" s="65">
        <v>9537.7759920000008</v>
      </c>
      <c r="BV257" s="65">
        <v>9199.6515780000009</v>
      </c>
      <c r="BW257" s="65">
        <v>9258.9682260000009</v>
      </c>
      <c r="BX257" s="65">
        <v>9533.9823479999995</v>
      </c>
      <c r="BY257" s="65">
        <v>9608.2468100000006</v>
      </c>
      <c r="BZ257" s="65">
        <v>9305.2330440000005</v>
      </c>
      <c r="CA257" s="65">
        <v>9258.3436710000005</v>
      </c>
      <c r="CB257" s="65">
        <v>9533.9823479999995</v>
      </c>
      <c r="CC257" s="65">
        <v>9529.4128099999998</v>
      </c>
      <c r="CD257" s="65">
        <v>7094.0480600000001</v>
      </c>
      <c r="CE257" s="65">
        <v>9258.9682260000009</v>
      </c>
      <c r="CF257" s="65">
        <v>9533.9823479999995</v>
      </c>
      <c r="CG257" s="65">
        <v>8558.8813630000004</v>
      </c>
      <c r="CH257" s="65">
        <v>5369.0182379999997</v>
      </c>
      <c r="CI257" s="65">
        <v>9258.9682260000009</v>
      </c>
      <c r="CJ257" s="65">
        <v>9533.9823479999995</v>
      </c>
      <c r="CK257" s="65">
        <v>9608.9008099999992</v>
      </c>
      <c r="CL257" s="65">
        <v>5369.0182379999997</v>
      </c>
      <c r="CM257" s="65">
        <v>9258.9682260000009</v>
      </c>
      <c r="CN257" s="65">
        <v>9533.9823479999995</v>
      </c>
      <c r="CO257" s="65">
        <v>9608.9008099999992</v>
      </c>
      <c r="CP257" s="65">
        <v>9171.5394639999995</v>
      </c>
      <c r="CQ257" s="65">
        <v>9258.9682260000009</v>
      </c>
      <c r="CR257" s="65">
        <v>9533.9823479999995</v>
      </c>
      <c r="CS257" s="65">
        <v>9608.9008099999992</v>
      </c>
      <c r="CT257" s="65">
        <v>9325.3686180000004</v>
      </c>
      <c r="CU257" s="65">
        <v>9258.9682260000009</v>
      </c>
      <c r="CV257" s="65">
        <v>9533.9823479999995</v>
      </c>
      <c r="CW257" s="65">
        <v>9608.9008099999992</v>
      </c>
      <c r="CX257" s="65">
        <v>9343.6132379999999</v>
      </c>
      <c r="CY257" s="65">
        <v>9258.9682260000009</v>
      </c>
      <c r="CZ257" s="65">
        <v>9533.9823479999995</v>
      </c>
      <c r="DA257" s="65">
        <v>8799.9749630000006</v>
      </c>
      <c r="DB257" s="65">
        <v>9305.2654440000006</v>
      </c>
      <c r="DC257" s="65">
        <v>9257.5612259999998</v>
      </c>
      <c r="DD257" s="65">
        <v>9533.9823479999995</v>
      </c>
      <c r="DE257" s="65">
        <v>9608.9008099999992</v>
      </c>
      <c r="DF257" s="65">
        <v>5369.0182379999997</v>
      </c>
      <c r="DG257" s="65">
        <v>9257.3736260000005</v>
      </c>
      <c r="DH257" s="65">
        <v>9533.9823479999995</v>
      </c>
      <c r="DI257" s="65">
        <v>9607.5056100000002</v>
      </c>
      <c r="DJ257" s="65">
        <v>6898.793705</v>
      </c>
      <c r="DK257" s="65">
        <v>9258.9682260000009</v>
      </c>
      <c r="DL257" s="65">
        <v>9533.9823479999995</v>
      </c>
      <c r="DM257" s="65">
        <v>9608.2468100000006</v>
      </c>
      <c r="DN257" s="65">
        <v>5330.9134439999998</v>
      </c>
      <c r="DO257" s="65">
        <v>9258.9682260000009</v>
      </c>
      <c r="DP257" s="65">
        <v>9533.9823479999995</v>
      </c>
      <c r="DQ257" s="65">
        <v>9608.2468100000006</v>
      </c>
      <c r="DR257" s="65">
        <v>8861.2146780000003</v>
      </c>
      <c r="DS257" s="65">
        <v>9257.3736260000005</v>
      </c>
      <c r="DT257" s="65">
        <v>9533.9823479999995</v>
      </c>
      <c r="DU257" s="65">
        <v>9466.5134770000004</v>
      </c>
      <c r="DV257" s="65">
        <v>8793.9331650000004</v>
      </c>
      <c r="DW257" s="65">
        <v>9258.9682260000009</v>
      </c>
      <c r="DX257" s="65">
        <v>9533.9823479999995</v>
      </c>
      <c r="DY257" s="65">
        <v>9608.9008099999992</v>
      </c>
      <c r="DZ257" s="65">
        <v>9327.8756990000002</v>
      </c>
      <c r="EA257" s="65">
        <v>9257.5612259999998</v>
      </c>
      <c r="EB257" s="65">
        <v>9533.9823479999995</v>
      </c>
      <c r="EC257" s="65">
        <v>9608.9008099999992</v>
      </c>
      <c r="ED257" s="65">
        <v>5368.7752380000002</v>
      </c>
      <c r="EE257" s="65">
        <v>9258.9682260000009</v>
      </c>
      <c r="EF257" s="65">
        <v>9530.9359480000003</v>
      </c>
      <c r="EG257" s="65">
        <v>9608.9008099999992</v>
      </c>
      <c r="EH257" s="65">
        <v>9116.2755780000007</v>
      </c>
      <c r="EI257" s="65">
        <v>6385.719008</v>
      </c>
      <c r="EJ257" s="65">
        <v>9473.5237340000003</v>
      </c>
      <c r="EK257" s="65">
        <v>9608.9008099999992</v>
      </c>
      <c r="EL257" s="65">
        <v>9343.3702379999995</v>
      </c>
      <c r="EM257" s="65">
        <v>9258.9682260000009</v>
      </c>
      <c r="EN257" s="65">
        <v>9530.9359480000003</v>
      </c>
      <c r="EO257" s="65">
        <v>9608.9008099999992</v>
      </c>
      <c r="EP257" s="65">
        <v>9237.9409969999997</v>
      </c>
      <c r="EQ257" s="65">
        <v>5343.7637260000001</v>
      </c>
      <c r="ER257" s="65">
        <v>8581.0064270000003</v>
      </c>
      <c r="ES257" s="65">
        <v>9608.9008099999992</v>
      </c>
      <c r="ET257" s="65">
        <v>8378.4708649999993</v>
      </c>
      <c r="EU257" s="65">
        <v>5343.7637260000001</v>
      </c>
      <c r="EV257" s="65">
        <v>9530.9359480000003</v>
      </c>
      <c r="EW257" s="65">
        <v>9608.9008099999992</v>
      </c>
      <c r="EX257" s="65">
        <v>9343.6132379999999</v>
      </c>
      <c r="EY257" s="65">
        <v>9258.9682260000009</v>
      </c>
      <c r="EZ257" s="65">
        <v>9530.9359480000003</v>
      </c>
      <c r="FA257" s="65">
        <v>9608.9008099999992</v>
      </c>
      <c r="FB257" s="65">
        <v>5369.0182379999997</v>
      </c>
      <c r="FC257" s="65">
        <v>9115.9155530000007</v>
      </c>
    </row>
    <row r="258" spans="2:159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26</v>
      </c>
      <c r="C259" s="65" t="s">
        <v>37</v>
      </c>
    </row>
    <row r="260" spans="2:159" x14ac:dyDescent="0.2">
      <c r="B260" s="65" t="s">
        <v>26</v>
      </c>
      <c r="C260" s="65" t="s">
        <v>38</v>
      </c>
    </row>
    <row r="261" spans="2:159" x14ac:dyDescent="0.2">
      <c r="B261" s="65" t="s">
        <v>26</v>
      </c>
      <c r="C261" s="65" t="s">
        <v>39</v>
      </c>
    </row>
    <row r="262" spans="2:159" x14ac:dyDescent="0.2">
      <c r="B262" s="65" t="s">
        <v>26</v>
      </c>
      <c r="C262" s="65" t="s">
        <v>40</v>
      </c>
    </row>
    <row r="263" spans="2:159" x14ac:dyDescent="0.2">
      <c r="B263" s="65" t="s">
        <v>26</v>
      </c>
      <c r="C263" s="65" t="s">
        <v>41</v>
      </c>
    </row>
    <row r="264" spans="2:159" x14ac:dyDescent="0.2">
      <c r="B264" s="65" t="s">
        <v>26</v>
      </c>
      <c r="C264" s="65" t="s">
        <v>42</v>
      </c>
    </row>
    <row r="265" spans="2:159" x14ac:dyDescent="0.2">
      <c r="B265" s="65" t="s">
        <v>26</v>
      </c>
      <c r="C265" s="65" t="s">
        <v>43</v>
      </c>
    </row>
    <row r="266" spans="2:159" x14ac:dyDescent="0.2">
      <c r="B266" s="65" t="s">
        <v>26</v>
      </c>
      <c r="C266" s="65" t="s">
        <v>44</v>
      </c>
    </row>
    <row r="267" spans="2:159" x14ac:dyDescent="0.2">
      <c r="B267" s="65" t="s">
        <v>26</v>
      </c>
      <c r="C267" s="65" t="s">
        <v>45</v>
      </c>
    </row>
    <row r="268" spans="2:159" x14ac:dyDescent="0.2">
      <c r="B268" s="65" t="s">
        <v>26</v>
      </c>
      <c r="C268" s="65" t="s">
        <v>46</v>
      </c>
    </row>
    <row r="269" spans="2:159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60</v>
      </c>
      <c r="C272" s="65" t="s">
        <v>38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2.8405999999999998</v>
      </c>
      <c r="T272" s="65">
        <v>3.4067799999999999</v>
      </c>
      <c r="W272" s="65">
        <v>1.8406</v>
      </c>
      <c r="X272" s="65">
        <v>153.71278000000001</v>
      </c>
      <c r="AA272" s="65">
        <v>110.7876</v>
      </c>
      <c r="AB272" s="65">
        <v>187.94698</v>
      </c>
      <c r="AE272" s="65">
        <v>196.768</v>
      </c>
      <c r="AF272" s="65">
        <v>353.81970000000001</v>
      </c>
      <c r="AI272" s="65">
        <v>271.34899999999999</v>
      </c>
      <c r="AJ272" s="65">
        <v>405.55970000000002</v>
      </c>
      <c r="AM272" s="65">
        <v>294.56900000000002</v>
      </c>
      <c r="AN272" s="65">
        <v>397.23970000000003</v>
      </c>
      <c r="AQ272" s="65">
        <v>306.56900000000002</v>
      </c>
      <c r="AR272" s="65">
        <v>382.15969999999999</v>
      </c>
      <c r="AU272" s="65">
        <v>306.56900000000002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60</v>
      </c>
      <c r="C274" s="65" t="s">
        <v>40</v>
      </c>
    </row>
    <row r="275" spans="2:159" x14ac:dyDescent="0.2">
      <c r="B275" s="65" t="s">
        <v>60</v>
      </c>
      <c r="C275" s="65" t="s">
        <v>41</v>
      </c>
    </row>
    <row r="276" spans="2:159" x14ac:dyDescent="0.2">
      <c r="B276" s="65" t="s">
        <v>60</v>
      </c>
      <c r="C276" s="65" t="s">
        <v>42</v>
      </c>
    </row>
    <row r="277" spans="2:159" x14ac:dyDescent="0.2">
      <c r="B277" s="65" t="s">
        <v>60</v>
      </c>
      <c r="C277" s="65" t="s">
        <v>43</v>
      </c>
    </row>
    <row r="278" spans="2:159" x14ac:dyDescent="0.2">
      <c r="B278" s="65" t="s">
        <v>60</v>
      </c>
      <c r="C278" s="65" t="s">
        <v>44</v>
      </c>
    </row>
    <row r="279" spans="2:159" x14ac:dyDescent="0.2">
      <c r="B279" s="65" t="s">
        <v>60</v>
      </c>
      <c r="C279" s="65" t="s">
        <v>45</v>
      </c>
    </row>
    <row r="280" spans="2:159" x14ac:dyDescent="0.2">
      <c r="B280" s="65" t="s">
        <v>60</v>
      </c>
      <c r="C280" s="65" t="s">
        <v>46</v>
      </c>
    </row>
    <row r="281" spans="2:159" x14ac:dyDescent="0.2">
      <c r="B281" s="65" t="s">
        <v>60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5.0967799999999999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286.06799999999998</v>
      </c>
      <c r="AF281" s="65">
        <v>512.80970000000002</v>
      </c>
      <c r="AG281" s="65">
        <v>0</v>
      </c>
      <c r="AH281" s="65">
        <v>0</v>
      </c>
      <c r="AI281" s="65">
        <v>393.649</v>
      </c>
      <c r="AJ281" s="65">
        <v>564.54970000000003</v>
      </c>
      <c r="AK281" s="65">
        <v>0</v>
      </c>
      <c r="AL281" s="65">
        <v>0</v>
      </c>
      <c r="AM281" s="65">
        <v>416.86900000000003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541.14970000000005</v>
      </c>
      <c r="AS281" s="65">
        <v>0</v>
      </c>
      <c r="AT281" s="65">
        <v>0</v>
      </c>
      <c r="AU281" s="65">
        <v>428.86900000000003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61</v>
      </c>
      <c r="C282" s="65" t="s">
        <v>36</v>
      </c>
    </row>
    <row r="283" spans="2:159" x14ac:dyDescent="0.2">
      <c r="B283" s="65" t="s">
        <v>61</v>
      </c>
      <c r="C283" s="65" t="s">
        <v>37</v>
      </c>
    </row>
    <row r="284" spans="2:159" x14ac:dyDescent="0.2">
      <c r="B284" s="65" t="s">
        <v>61</v>
      </c>
      <c r="C284" s="65" t="s">
        <v>38</v>
      </c>
    </row>
    <row r="285" spans="2:159" x14ac:dyDescent="0.2">
      <c r="B285" s="65" t="s">
        <v>61</v>
      </c>
      <c r="C285" s="65" t="s">
        <v>39</v>
      </c>
    </row>
    <row r="286" spans="2:159" x14ac:dyDescent="0.2">
      <c r="B286" s="65" t="s">
        <v>61</v>
      </c>
      <c r="C286" s="65" t="s">
        <v>40</v>
      </c>
    </row>
    <row r="287" spans="2:159" x14ac:dyDescent="0.2">
      <c r="B287" s="65" t="s">
        <v>61</v>
      </c>
      <c r="C287" s="65" t="s">
        <v>41</v>
      </c>
    </row>
    <row r="288" spans="2:159" x14ac:dyDescent="0.2">
      <c r="B288" s="65" t="s">
        <v>61</v>
      </c>
      <c r="C288" s="65" t="s">
        <v>42</v>
      </c>
    </row>
    <row r="289" spans="2:159" x14ac:dyDescent="0.2">
      <c r="B289" s="65" t="s">
        <v>61</v>
      </c>
      <c r="C289" s="65" t="s">
        <v>43</v>
      </c>
    </row>
    <row r="290" spans="2:159" x14ac:dyDescent="0.2">
      <c r="B290" s="65" t="s">
        <v>61</v>
      </c>
      <c r="C290" s="65" t="s">
        <v>44</v>
      </c>
    </row>
    <row r="291" spans="2:159" x14ac:dyDescent="0.2">
      <c r="B291" s="65" t="s">
        <v>61</v>
      </c>
      <c r="C291" s="65" t="s">
        <v>45</v>
      </c>
    </row>
    <row r="292" spans="2:159" x14ac:dyDescent="0.2">
      <c r="B292" s="65" t="s">
        <v>61</v>
      </c>
      <c r="C292" s="65" t="s">
        <v>46</v>
      </c>
    </row>
    <row r="293" spans="2:159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7503.2904049999997</v>
      </c>
      <c r="CY294" s="65">
        <v>5771.7618499999999</v>
      </c>
      <c r="CZ294" s="65">
        <v>7503.2904049999997</v>
      </c>
      <c r="DC294" s="65">
        <v>5771.7618499999999</v>
      </c>
      <c r="DD294" s="65">
        <v>7503.2904049999997</v>
      </c>
      <c r="DG294" s="65">
        <v>5771.7618499999999</v>
      </c>
      <c r="DH294" s="65">
        <v>7503.2904049999997</v>
      </c>
      <c r="DK294" s="65">
        <v>5771.7618499999999</v>
      </c>
      <c r="DL294" s="65">
        <v>7503.2904049999997</v>
      </c>
      <c r="DO294" s="65">
        <v>5771.7618499999999</v>
      </c>
      <c r="DP294" s="65">
        <v>7503.2904049999997</v>
      </c>
      <c r="DS294" s="65">
        <v>5771.7618499999999</v>
      </c>
      <c r="DT294" s="65">
        <v>7503.2904049999997</v>
      </c>
      <c r="DW294" s="65">
        <v>5771.7618499999999</v>
      </c>
      <c r="DX294" s="65">
        <v>7503.2904049999997</v>
      </c>
      <c r="EA294" s="65">
        <v>5771.7618499999999</v>
      </c>
      <c r="EB294" s="65">
        <v>7503.2904049999997</v>
      </c>
      <c r="EE294" s="65">
        <v>5771.7618499999999</v>
      </c>
      <c r="EF294" s="65">
        <v>7503.2904049999997</v>
      </c>
      <c r="EI294" s="65">
        <v>5771.7618499999999</v>
      </c>
      <c r="EJ294" s="65">
        <v>7503.2904049999997</v>
      </c>
      <c r="EM294" s="65">
        <v>5771.7618499999999</v>
      </c>
      <c r="EN294" s="65">
        <v>7503.2904049999997</v>
      </c>
      <c r="EQ294" s="65">
        <v>5771.7618499999999</v>
      </c>
      <c r="ER294" s="65">
        <v>7503.2904049999997</v>
      </c>
      <c r="EU294" s="65">
        <v>5771.7618499999999</v>
      </c>
      <c r="EV294" s="65">
        <v>7503.2904049999997</v>
      </c>
      <c r="EY294" s="65">
        <v>5771.7618499999999</v>
      </c>
      <c r="EZ294" s="65">
        <v>7503.2904049999997</v>
      </c>
      <c r="FC294" s="65">
        <v>5771.7618499999999</v>
      </c>
    </row>
    <row r="295" spans="2:159" x14ac:dyDescent="0.2">
      <c r="B295" s="65" t="s">
        <v>62</v>
      </c>
      <c r="C295" s="65" t="s">
        <v>37</v>
      </c>
    </row>
    <row r="296" spans="2:159" x14ac:dyDescent="0.2">
      <c r="B296" s="65" t="s">
        <v>62</v>
      </c>
      <c r="C296" s="65" t="s">
        <v>38</v>
      </c>
    </row>
    <row r="297" spans="2:159" x14ac:dyDescent="0.2">
      <c r="B297" s="65" t="s">
        <v>62</v>
      </c>
      <c r="C297" s="65" t="s">
        <v>39</v>
      </c>
    </row>
    <row r="298" spans="2:159" x14ac:dyDescent="0.2">
      <c r="B298" s="65" t="s">
        <v>62</v>
      </c>
      <c r="C298" s="65" t="s">
        <v>40</v>
      </c>
    </row>
    <row r="299" spans="2:159" x14ac:dyDescent="0.2">
      <c r="B299" s="65" t="s">
        <v>62</v>
      </c>
      <c r="C299" s="65" t="s">
        <v>41</v>
      </c>
    </row>
    <row r="300" spans="2:159" x14ac:dyDescent="0.2">
      <c r="B300" s="65" t="s">
        <v>62</v>
      </c>
      <c r="C300" s="65" t="s">
        <v>42</v>
      </c>
    </row>
    <row r="301" spans="2:159" x14ac:dyDescent="0.2">
      <c r="B301" s="65" t="s">
        <v>62</v>
      </c>
      <c r="C301" s="65" t="s">
        <v>43</v>
      </c>
    </row>
    <row r="302" spans="2:159" x14ac:dyDescent="0.2">
      <c r="B302" s="65" t="s">
        <v>62</v>
      </c>
      <c r="C302" s="65" t="s">
        <v>44</v>
      </c>
    </row>
    <row r="303" spans="2:159" x14ac:dyDescent="0.2">
      <c r="B303" s="65" t="s">
        <v>62</v>
      </c>
      <c r="C303" s="65" t="s">
        <v>45</v>
      </c>
    </row>
    <row r="304" spans="2:159" x14ac:dyDescent="0.2">
      <c r="B304" s="65" t="s">
        <v>62</v>
      </c>
      <c r="C304" s="65" t="s">
        <v>46</v>
      </c>
    </row>
    <row r="305" spans="2:159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7503.2904049999997</v>
      </c>
      <c r="CW305" s="65">
        <v>0</v>
      </c>
      <c r="CX305" s="65">
        <v>0</v>
      </c>
      <c r="CY305" s="65">
        <v>5771.7618499999999</v>
      </c>
      <c r="CZ305" s="65">
        <v>7503.2904049999997</v>
      </c>
      <c r="DA305" s="65">
        <v>0</v>
      </c>
      <c r="DB305" s="65">
        <v>0</v>
      </c>
      <c r="DC305" s="65">
        <v>5771.7618499999999</v>
      </c>
      <c r="DD305" s="65">
        <v>7503.2904049999997</v>
      </c>
      <c r="DE305" s="65">
        <v>0</v>
      </c>
      <c r="DF305" s="65">
        <v>0</v>
      </c>
      <c r="DG305" s="65">
        <v>5771.7618499999999</v>
      </c>
      <c r="DH305" s="65">
        <v>7503.2904049999997</v>
      </c>
      <c r="DI305" s="65">
        <v>0</v>
      </c>
      <c r="DJ305" s="65">
        <v>0</v>
      </c>
      <c r="DK305" s="65">
        <v>5771.7618499999999</v>
      </c>
      <c r="DL305" s="65">
        <v>7503.2904049999997</v>
      </c>
      <c r="DM305" s="65">
        <v>0</v>
      </c>
      <c r="DN305" s="65">
        <v>0</v>
      </c>
      <c r="DO305" s="65">
        <v>5771.7618499999999</v>
      </c>
      <c r="DP305" s="65">
        <v>7503.2904049999997</v>
      </c>
      <c r="DQ305" s="65">
        <v>0</v>
      </c>
      <c r="DR305" s="65">
        <v>0</v>
      </c>
      <c r="DS305" s="65">
        <v>5771.7618499999999</v>
      </c>
      <c r="DT305" s="65">
        <v>7503.2904049999997</v>
      </c>
      <c r="DU305" s="65">
        <v>0</v>
      </c>
      <c r="DV305" s="65">
        <v>0</v>
      </c>
      <c r="DW305" s="65">
        <v>5771.7618499999999</v>
      </c>
      <c r="DX305" s="65">
        <v>7503.2904049999997</v>
      </c>
      <c r="DY305" s="65">
        <v>0</v>
      </c>
      <c r="DZ305" s="65">
        <v>0</v>
      </c>
      <c r="EA305" s="65">
        <v>5771.7618499999999</v>
      </c>
      <c r="EB305" s="65">
        <v>7503.2904049999997</v>
      </c>
      <c r="EC305" s="65">
        <v>0</v>
      </c>
      <c r="ED305" s="65">
        <v>0</v>
      </c>
      <c r="EE305" s="65">
        <v>5771.7618499999999</v>
      </c>
      <c r="EF305" s="65">
        <v>7503.2904049999997</v>
      </c>
      <c r="EG305" s="65">
        <v>0</v>
      </c>
      <c r="EH305" s="65">
        <v>0</v>
      </c>
      <c r="EI305" s="65">
        <v>5771.7618499999999</v>
      </c>
      <c r="EJ305" s="65">
        <v>7503.2904049999997</v>
      </c>
      <c r="EK305" s="65">
        <v>0</v>
      </c>
      <c r="EL305" s="65">
        <v>0</v>
      </c>
      <c r="EM305" s="65">
        <v>5771.7618499999999</v>
      </c>
      <c r="EN305" s="65">
        <v>7503.2904049999997</v>
      </c>
      <c r="EO305" s="65">
        <v>0</v>
      </c>
      <c r="EP305" s="65">
        <v>0</v>
      </c>
      <c r="EQ305" s="65">
        <v>5771.7618499999999</v>
      </c>
      <c r="ER305" s="65">
        <v>7503.2904049999997</v>
      </c>
      <c r="ES305" s="65">
        <v>0</v>
      </c>
      <c r="ET305" s="65">
        <v>0</v>
      </c>
      <c r="EU305" s="65">
        <v>5771.7618499999999</v>
      </c>
      <c r="EV305" s="65">
        <v>7503.2904049999997</v>
      </c>
      <c r="EW305" s="65">
        <v>0</v>
      </c>
      <c r="EX305" s="65">
        <v>0</v>
      </c>
      <c r="EY305" s="65">
        <v>5771.7618499999999</v>
      </c>
      <c r="EZ305" s="65">
        <v>7503.2904049999997</v>
      </c>
      <c r="FA305" s="65">
        <v>0</v>
      </c>
      <c r="FB305" s="65">
        <v>0</v>
      </c>
      <c r="FC305" s="65">
        <v>5771.7618499999999</v>
      </c>
    </row>
    <row r="306" spans="2:159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63</v>
      </c>
      <c r="C307" s="65" t="s">
        <v>37</v>
      </c>
    </row>
    <row r="308" spans="2:159" x14ac:dyDescent="0.2">
      <c r="B308" s="65" t="s">
        <v>63</v>
      </c>
      <c r="C308" s="65" t="s">
        <v>38</v>
      </c>
    </row>
    <row r="309" spans="2:159" x14ac:dyDescent="0.2">
      <c r="B309" s="65" t="s">
        <v>63</v>
      </c>
      <c r="C309" s="65" t="s">
        <v>39</v>
      </c>
    </row>
    <row r="310" spans="2:159" x14ac:dyDescent="0.2">
      <c r="B310" s="65" t="s">
        <v>63</v>
      </c>
      <c r="C310" s="65" t="s">
        <v>40</v>
      </c>
    </row>
    <row r="311" spans="2:159" x14ac:dyDescent="0.2">
      <c r="B311" s="65" t="s">
        <v>63</v>
      </c>
      <c r="C311" s="65" t="s">
        <v>41</v>
      </c>
    </row>
    <row r="312" spans="2:159" x14ac:dyDescent="0.2">
      <c r="B312" s="65" t="s">
        <v>63</v>
      </c>
      <c r="C312" s="65" t="s">
        <v>42</v>
      </c>
    </row>
    <row r="313" spans="2:159" x14ac:dyDescent="0.2">
      <c r="B313" s="65" t="s">
        <v>63</v>
      </c>
      <c r="C313" s="65" t="s">
        <v>43</v>
      </c>
    </row>
    <row r="314" spans="2:159" x14ac:dyDescent="0.2">
      <c r="B314" s="65" t="s">
        <v>63</v>
      </c>
      <c r="C314" s="65" t="s">
        <v>44</v>
      </c>
    </row>
    <row r="315" spans="2:159" x14ac:dyDescent="0.2">
      <c r="B315" s="65" t="s">
        <v>63</v>
      </c>
      <c r="C315" s="65" t="s">
        <v>45</v>
      </c>
    </row>
    <row r="316" spans="2:159" x14ac:dyDescent="0.2">
      <c r="B316" s="65" t="s">
        <v>63</v>
      </c>
      <c r="C316" s="65" t="s">
        <v>46</v>
      </c>
    </row>
    <row r="317" spans="2:159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64</v>
      </c>
      <c r="C318" s="65" t="s">
        <v>36</v>
      </c>
    </row>
    <row r="319" spans="2:159" x14ac:dyDescent="0.2">
      <c r="B319" s="65" t="s">
        <v>64</v>
      </c>
      <c r="C319" s="65" t="s">
        <v>37</v>
      </c>
    </row>
    <row r="320" spans="2:159" x14ac:dyDescent="0.2">
      <c r="B320" s="65" t="s">
        <v>64</v>
      </c>
      <c r="C320" s="65" t="s">
        <v>38</v>
      </c>
    </row>
    <row r="321" spans="2:159" x14ac:dyDescent="0.2">
      <c r="B321" s="65" t="s">
        <v>64</v>
      </c>
      <c r="C321" s="65" t="s">
        <v>39</v>
      </c>
    </row>
    <row r="322" spans="2:159" x14ac:dyDescent="0.2">
      <c r="B322" s="65" t="s">
        <v>64</v>
      </c>
      <c r="C322" s="65" t="s">
        <v>40</v>
      </c>
    </row>
    <row r="323" spans="2:159" x14ac:dyDescent="0.2">
      <c r="B323" s="65" t="s">
        <v>64</v>
      </c>
      <c r="C323" s="65" t="s">
        <v>41</v>
      </c>
    </row>
    <row r="324" spans="2:159" x14ac:dyDescent="0.2">
      <c r="B324" s="65" t="s">
        <v>64</v>
      </c>
      <c r="C324" s="65" t="s">
        <v>42</v>
      </c>
    </row>
    <row r="325" spans="2:159" x14ac:dyDescent="0.2">
      <c r="B325" s="65" t="s">
        <v>64</v>
      </c>
      <c r="C325" s="65" t="s">
        <v>43</v>
      </c>
    </row>
    <row r="326" spans="2:159" x14ac:dyDescent="0.2">
      <c r="B326" s="65" t="s">
        <v>64</v>
      </c>
      <c r="C326" s="65" t="s">
        <v>44</v>
      </c>
    </row>
    <row r="327" spans="2:159" x14ac:dyDescent="0.2">
      <c r="B327" s="65" t="s">
        <v>64</v>
      </c>
      <c r="C327" s="65" t="s">
        <v>45</v>
      </c>
    </row>
    <row r="328" spans="2:159" x14ac:dyDescent="0.2">
      <c r="B328" s="65" t="s">
        <v>64</v>
      </c>
      <c r="C328" s="65" t="s">
        <v>46</v>
      </c>
    </row>
    <row r="329" spans="2:159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65</v>
      </c>
      <c r="C330" s="65" t="s">
        <v>36</v>
      </c>
    </row>
    <row r="331" spans="2:159" x14ac:dyDescent="0.2">
      <c r="B331" s="65" t="s">
        <v>65</v>
      </c>
      <c r="C331" s="65" t="s">
        <v>37</v>
      </c>
    </row>
    <row r="332" spans="2:159" x14ac:dyDescent="0.2">
      <c r="B332" s="65" t="s">
        <v>65</v>
      </c>
      <c r="C332" s="65" t="s">
        <v>38</v>
      </c>
    </row>
    <row r="333" spans="2:159" x14ac:dyDescent="0.2">
      <c r="B333" s="65" t="s">
        <v>65</v>
      </c>
      <c r="C333" s="65" t="s">
        <v>39</v>
      </c>
    </row>
    <row r="334" spans="2:159" x14ac:dyDescent="0.2">
      <c r="B334" s="65" t="s">
        <v>65</v>
      </c>
      <c r="C334" s="65" t="s">
        <v>40</v>
      </c>
    </row>
    <row r="335" spans="2:159" x14ac:dyDescent="0.2">
      <c r="B335" s="65" t="s">
        <v>65</v>
      </c>
      <c r="C335" s="65" t="s">
        <v>41</v>
      </c>
    </row>
    <row r="336" spans="2:159" x14ac:dyDescent="0.2">
      <c r="B336" s="65" t="s">
        <v>65</v>
      </c>
      <c r="C336" s="65" t="s">
        <v>42</v>
      </c>
    </row>
    <row r="337" spans="2:159" x14ac:dyDescent="0.2">
      <c r="B337" s="65" t="s">
        <v>65</v>
      </c>
      <c r="C337" s="65" t="s">
        <v>43</v>
      </c>
    </row>
    <row r="338" spans="2:159" x14ac:dyDescent="0.2">
      <c r="B338" s="65" t="s">
        <v>65</v>
      </c>
      <c r="C338" s="65" t="s">
        <v>44</v>
      </c>
    </row>
    <row r="339" spans="2:159" x14ac:dyDescent="0.2">
      <c r="B339" s="65" t="s">
        <v>65</v>
      </c>
      <c r="C339" s="65" t="s">
        <v>45</v>
      </c>
    </row>
    <row r="340" spans="2:159" x14ac:dyDescent="0.2">
      <c r="B340" s="65" t="s">
        <v>65</v>
      </c>
      <c r="C340" s="65" t="s">
        <v>46</v>
      </c>
    </row>
    <row r="341" spans="2:159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66</v>
      </c>
      <c r="C342" s="65" t="s">
        <v>36</v>
      </c>
    </row>
    <row r="343" spans="2:159" x14ac:dyDescent="0.2">
      <c r="B343" s="65" t="s">
        <v>66</v>
      </c>
      <c r="C343" s="65" t="s">
        <v>37</v>
      </c>
    </row>
    <row r="344" spans="2:159" x14ac:dyDescent="0.2">
      <c r="B344" s="65" t="s">
        <v>66</v>
      </c>
      <c r="C344" s="65" t="s">
        <v>38</v>
      </c>
    </row>
    <row r="345" spans="2:159" x14ac:dyDescent="0.2">
      <c r="B345" s="65" t="s">
        <v>66</v>
      </c>
      <c r="C345" s="65" t="s">
        <v>39</v>
      </c>
    </row>
    <row r="346" spans="2:159" x14ac:dyDescent="0.2">
      <c r="B346" s="65" t="s">
        <v>66</v>
      </c>
      <c r="C346" s="65" t="s">
        <v>40</v>
      </c>
    </row>
    <row r="347" spans="2:159" x14ac:dyDescent="0.2">
      <c r="B347" s="65" t="s">
        <v>66</v>
      </c>
      <c r="C347" s="65" t="s">
        <v>41</v>
      </c>
    </row>
    <row r="348" spans="2:159" x14ac:dyDescent="0.2">
      <c r="B348" s="65" t="s">
        <v>66</v>
      </c>
      <c r="C348" s="65" t="s">
        <v>42</v>
      </c>
    </row>
    <row r="349" spans="2:159" x14ac:dyDescent="0.2">
      <c r="B349" s="65" t="s">
        <v>66</v>
      </c>
      <c r="C349" s="65" t="s">
        <v>43</v>
      </c>
    </row>
    <row r="350" spans="2:159" x14ac:dyDescent="0.2">
      <c r="B350" s="65" t="s">
        <v>66</v>
      </c>
      <c r="C350" s="65" t="s">
        <v>44</v>
      </c>
    </row>
    <row r="351" spans="2:159" x14ac:dyDescent="0.2">
      <c r="B351" s="65" t="s">
        <v>66</v>
      </c>
      <c r="C351" s="65" t="s">
        <v>45</v>
      </c>
    </row>
    <row r="352" spans="2:159" x14ac:dyDescent="0.2">
      <c r="B352" s="65" t="s">
        <v>66</v>
      </c>
      <c r="C352" s="65" t="s">
        <v>46</v>
      </c>
    </row>
    <row r="353" spans="2:159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67</v>
      </c>
      <c r="C354" s="65" t="s">
        <v>36</v>
      </c>
    </row>
    <row r="355" spans="2:159" x14ac:dyDescent="0.2">
      <c r="B355" s="65" t="s">
        <v>67</v>
      </c>
      <c r="C355" s="65" t="s">
        <v>37</v>
      </c>
    </row>
    <row r="356" spans="2:159" x14ac:dyDescent="0.2">
      <c r="B356" s="65" t="s">
        <v>67</v>
      </c>
      <c r="C356" s="65" t="s">
        <v>38</v>
      </c>
    </row>
    <row r="357" spans="2:159" x14ac:dyDescent="0.2">
      <c r="B357" s="65" t="s">
        <v>67</v>
      </c>
      <c r="C357" s="65" t="s">
        <v>39</v>
      </c>
    </row>
    <row r="358" spans="2:159" x14ac:dyDescent="0.2">
      <c r="B358" s="65" t="s">
        <v>67</v>
      </c>
      <c r="C358" s="65" t="s">
        <v>40</v>
      </c>
    </row>
    <row r="359" spans="2:159" x14ac:dyDescent="0.2">
      <c r="B359" s="65" t="s">
        <v>67</v>
      </c>
      <c r="C359" s="65" t="s">
        <v>41</v>
      </c>
    </row>
    <row r="360" spans="2:159" x14ac:dyDescent="0.2">
      <c r="B360" s="65" t="s">
        <v>67</v>
      </c>
      <c r="C360" s="65" t="s">
        <v>42</v>
      </c>
    </row>
    <row r="361" spans="2:159" x14ac:dyDescent="0.2">
      <c r="B361" s="65" t="s">
        <v>67</v>
      </c>
      <c r="C361" s="65" t="s">
        <v>43</v>
      </c>
    </row>
    <row r="362" spans="2:159" x14ac:dyDescent="0.2">
      <c r="B362" s="65" t="s">
        <v>67</v>
      </c>
      <c r="C362" s="65" t="s">
        <v>44</v>
      </c>
    </row>
    <row r="363" spans="2:159" x14ac:dyDescent="0.2">
      <c r="B363" s="65" t="s">
        <v>67</v>
      </c>
      <c r="C363" s="65" t="s">
        <v>45</v>
      </c>
    </row>
    <row r="364" spans="2:159" x14ac:dyDescent="0.2">
      <c r="B364" s="65" t="s">
        <v>67</v>
      </c>
      <c r="C364" s="65" t="s">
        <v>46</v>
      </c>
    </row>
    <row r="365" spans="2:159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27</v>
      </c>
      <c r="C368" s="65" t="s">
        <v>38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27.074999999999999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177.61199999999999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135.375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15.162000000000001</v>
      </c>
      <c r="EI368" s="65">
        <v>150.53700000000001</v>
      </c>
    </row>
    <row r="369" spans="2:159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27</v>
      </c>
      <c r="C370" s="65" t="s">
        <v>40</v>
      </c>
    </row>
    <row r="371" spans="2:159" x14ac:dyDescent="0.2">
      <c r="B371" s="65" t="s">
        <v>27</v>
      </c>
      <c r="C371" s="65" t="s">
        <v>41</v>
      </c>
    </row>
    <row r="372" spans="2:159" x14ac:dyDescent="0.2">
      <c r="B372" s="65" t="s">
        <v>27</v>
      </c>
      <c r="C372" s="65" t="s">
        <v>42</v>
      </c>
    </row>
    <row r="373" spans="2:159" x14ac:dyDescent="0.2">
      <c r="B373" s="65" t="s">
        <v>27</v>
      </c>
      <c r="C373" s="65" t="s">
        <v>43</v>
      </c>
    </row>
    <row r="374" spans="2:159" x14ac:dyDescent="0.2">
      <c r="B374" s="65" t="s">
        <v>27</v>
      </c>
      <c r="C374" s="65" t="s">
        <v>44</v>
      </c>
    </row>
    <row r="375" spans="2:159" x14ac:dyDescent="0.2">
      <c r="B375" s="65" t="s">
        <v>27</v>
      </c>
      <c r="C375" s="65" t="s">
        <v>45</v>
      </c>
    </row>
    <row r="376" spans="2:159" x14ac:dyDescent="0.2">
      <c r="B376" s="65" t="s">
        <v>27</v>
      </c>
      <c r="C376" s="65" t="s">
        <v>46</v>
      </c>
    </row>
    <row r="377" spans="2:159" x14ac:dyDescent="0.2">
      <c r="B377" s="65" t="s">
        <v>27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305.22550000000001</v>
      </c>
      <c r="AF377" s="65">
        <v>468.39749999999998</v>
      </c>
      <c r="AG377" s="65">
        <v>603.77250000000004</v>
      </c>
      <c r="AH377" s="65">
        <v>561.53549999999996</v>
      </c>
      <c r="AI377" s="65">
        <v>603.77250000000004</v>
      </c>
      <c r="AJ377" s="65">
        <v>648.89750000000004</v>
      </c>
      <c r="AK377" s="65">
        <v>648.89750000000004</v>
      </c>
      <c r="AL377" s="65">
        <v>256.4905</v>
      </c>
      <c r="AM377" s="65">
        <v>648.89750000000004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611.173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212.80950000000001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28</v>
      </c>
      <c r="C379" s="65" t="s">
        <v>37</v>
      </c>
      <c r="D379" s="65">
        <v>25.710261190000001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95.453941970000002</v>
      </c>
      <c r="AF379" s="65">
        <v>80.769693309999994</v>
      </c>
      <c r="AG379" s="65">
        <v>57.125298379999997</v>
      </c>
      <c r="AH379" s="65">
        <v>80.769693309999994</v>
      </c>
      <c r="AI379" s="65">
        <v>96.50175797</v>
      </c>
      <c r="AJ379" s="65">
        <v>80.672673309999993</v>
      </c>
      <c r="AK379" s="65">
        <v>48.250878980000003</v>
      </c>
      <c r="AL379" s="65">
        <v>80.672673309999993</v>
      </c>
      <c r="AM379" s="65">
        <v>121.00901</v>
      </c>
      <c r="AN379" s="65">
        <v>80.672673309999993</v>
      </c>
      <c r="AO379" s="65">
        <v>48.338196979999999</v>
      </c>
      <c r="AP379" s="65">
        <v>80.672673309999993</v>
      </c>
      <c r="AQ379" s="65">
        <v>121.00901</v>
      </c>
      <c r="AR379" s="65">
        <v>80.672673309999993</v>
      </c>
      <c r="AS379" s="65">
        <v>48.338196979999999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55.629249979999997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64.450929310000006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62.079799319999999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62.079799319999999</v>
      </c>
      <c r="CA379" s="65">
        <v>111.35169740000001</v>
      </c>
      <c r="CB379" s="65">
        <v>73.924000919999997</v>
      </c>
      <c r="CC379" s="65">
        <v>55.443000689999998</v>
      </c>
      <c r="CD379" s="65">
        <v>62.079799319999999</v>
      </c>
      <c r="CE379" s="65">
        <v>110.8860014</v>
      </c>
      <c r="CF379" s="65">
        <v>62.708488920000001</v>
      </c>
      <c r="CG379" s="65">
        <v>39.894575490000001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8.5571640000000002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28</v>
      </c>
      <c r="C380" s="65" t="s">
        <v>38</v>
      </c>
    </row>
    <row r="381" spans="2:159" x14ac:dyDescent="0.2">
      <c r="B381" s="65" t="s">
        <v>28</v>
      </c>
      <c r="C381" s="65" t="s">
        <v>39</v>
      </c>
    </row>
    <row r="382" spans="2:159" x14ac:dyDescent="0.2">
      <c r="B382" s="65" t="s">
        <v>28</v>
      </c>
      <c r="C382" s="65" t="s">
        <v>40</v>
      </c>
    </row>
    <row r="383" spans="2:159" x14ac:dyDescent="0.2">
      <c r="B383" s="65" t="s">
        <v>28</v>
      </c>
      <c r="C383" s="65" t="s">
        <v>41</v>
      </c>
    </row>
    <row r="384" spans="2:159" x14ac:dyDescent="0.2">
      <c r="B384" s="65" t="s">
        <v>28</v>
      </c>
      <c r="C384" s="65" t="s">
        <v>42</v>
      </c>
    </row>
    <row r="385" spans="2:159" x14ac:dyDescent="0.2">
      <c r="B385" s="65" t="s">
        <v>28</v>
      </c>
      <c r="C385" s="65" t="s">
        <v>43</v>
      </c>
    </row>
    <row r="386" spans="2:159" x14ac:dyDescent="0.2">
      <c r="B386" s="65" t="s">
        <v>28</v>
      </c>
      <c r="C386" s="65" t="s">
        <v>44</v>
      </c>
    </row>
    <row r="387" spans="2:159" x14ac:dyDescent="0.2">
      <c r="B387" s="65" t="s">
        <v>28</v>
      </c>
      <c r="C387" s="65" t="s">
        <v>45</v>
      </c>
    </row>
    <row r="388" spans="2:159" x14ac:dyDescent="0.2">
      <c r="B388" s="65" t="s">
        <v>28</v>
      </c>
      <c r="C388" s="65" t="s">
        <v>46</v>
      </c>
    </row>
    <row r="389" spans="2:159" x14ac:dyDescent="0.2">
      <c r="B389" s="65" t="s">
        <v>28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97.111237610000003</v>
      </c>
      <c r="AF389" s="65">
        <v>81.874557069999994</v>
      </c>
      <c r="AG389" s="65">
        <v>57.953946199999997</v>
      </c>
      <c r="AH389" s="65">
        <v>81.874557069999994</v>
      </c>
      <c r="AI389" s="65">
        <v>98.159053610000001</v>
      </c>
      <c r="AJ389" s="65">
        <v>81.777537069999994</v>
      </c>
      <c r="AK389" s="65">
        <v>49.079526799999996</v>
      </c>
      <c r="AL389" s="65">
        <v>81.777537069999994</v>
      </c>
      <c r="AM389" s="65">
        <v>122.6663056</v>
      </c>
      <c r="AN389" s="65">
        <v>81.777537069999994</v>
      </c>
      <c r="AO389" s="65">
        <v>49.1668448</v>
      </c>
      <c r="AP389" s="65">
        <v>81.777537069999994</v>
      </c>
      <c r="AQ389" s="65">
        <v>122.6663056</v>
      </c>
      <c r="AR389" s="65">
        <v>81.777537069999994</v>
      </c>
      <c r="AS389" s="65">
        <v>49.1668448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56.457897799999998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65.555793069999993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63.18466308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63.18466308</v>
      </c>
      <c r="CA389" s="65">
        <v>113.008993</v>
      </c>
      <c r="CB389" s="65">
        <v>73.924000919999997</v>
      </c>
      <c r="CC389" s="65">
        <v>55.443000689999998</v>
      </c>
      <c r="CD389" s="65">
        <v>62.079799319999999</v>
      </c>
      <c r="CE389" s="65">
        <v>110.8860014</v>
      </c>
      <c r="CF389" s="65">
        <v>62.708488920000001</v>
      </c>
      <c r="CG389" s="65">
        <v>39.894575490000001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8.5571640000000002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29</v>
      </c>
      <c r="C390" s="65" t="s">
        <v>36</v>
      </c>
    </row>
    <row r="391" spans="2:159" x14ac:dyDescent="0.2">
      <c r="B391" s="65" t="s">
        <v>29</v>
      </c>
      <c r="C391" s="65" t="s">
        <v>37</v>
      </c>
    </row>
    <row r="392" spans="2:159" x14ac:dyDescent="0.2">
      <c r="B392" s="65" t="s">
        <v>29</v>
      </c>
      <c r="C392" s="65" t="s">
        <v>38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1409.2398000000001</v>
      </c>
      <c r="T392" s="65">
        <v>1592.5186200000001</v>
      </c>
      <c r="U392" s="65">
        <v>1633.148142</v>
      </c>
      <c r="V392" s="65">
        <v>2183.7781</v>
      </c>
      <c r="W392" s="65">
        <v>1699.5500999999999</v>
      </c>
      <c r="X392" s="65">
        <v>1338.956195</v>
      </c>
      <c r="Y392" s="65">
        <v>1972.4612500000001</v>
      </c>
      <c r="Z392" s="65">
        <v>2846.66725</v>
      </c>
      <c r="AA392" s="65">
        <v>1438.7258999999999</v>
      </c>
      <c r="AB392" s="65">
        <v>1612.8376000000001</v>
      </c>
      <c r="AC392" s="65">
        <v>2096.5302499999998</v>
      </c>
      <c r="AD392" s="65">
        <v>2271.8451</v>
      </c>
      <c r="AE392" s="65">
        <v>2817.3465000000001</v>
      </c>
      <c r="AF392" s="65">
        <v>2536.1126680000002</v>
      </c>
      <c r="AG392" s="65">
        <v>3019.069</v>
      </c>
      <c r="AH392" s="65">
        <v>2423.9712</v>
      </c>
      <c r="AI392" s="65">
        <v>3419.6448</v>
      </c>
      <c r="AJ392" s="65">
        <v>3113.0956999999999</v>
      </c>
      <c r="AK392" s="65">
        <v>2834.05125</v>
      </c>
      <c r="AL392" s="65">
        <v>3070.2930999999999</v>
      </c>
      <c r="AM392" s="65">
        <v>3753.981663</v>
      </c>
      <c r="AN392" s="65">
        <v>2915.8942999999999</v>
      </c>
      <c r="AO392" s="65">
        <v>2798.59375</v>
      </c>
      <c r="AP392" s="65">
        <v>2786.8170540000001</v>
      </c>
      <c r="AQ392" s="65">
        <v>3891.1502999999998</v>
      </c>
      <c r="AR392" s="65">
        <v>2820.6402400000002</v>
      </c>
      <c r="AS392" s="65">
        <v>3126.2725</v>
      </c>
      <c r="AT392" s="65">
        <v>4026.3404999999998</v>
      </c>
      <c r="AU392" s="65">
        <v>3951.5864999999999</v>
      </c>
      <c r="AV392" s="65">
        <v>3113.0956999999999</v>
      </c>
      <c r="AW392" s="65">
        <v>2955.61</v>
      </c>
      <c r="AX392" s="65">
        <v>4058.0403500000002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2645.7474999999999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3116.76125</v>
      </c>
      <c r="BN392" s="65">
        <v>3958.1928269999999</v>
      </c>
      <c r="BO392" s="65">
        <v>4230.3405000000002</v>
      </c>
      <c r="BP392" s="65">
        <v>3099.0707000000002</v>
      </c>
      <c r="BQ392" s="65">
        <v>3521.6712499999999</v>
      </c>
      <c r="BR392" s="65">
        <v>4226.85725</v>
      </c>
      <c r="BS392" s="65">
        <v>4226.0055000000002</v>
      </c>
      <c r="BT392" s="65">
        <v>3077.4666999999999</v>
      </c>
      <c r="BU392" s="65">
        <v>3109.8337499999998</v>
      </c>
      <c r="BV392" s="65">
        <v>3086.8672630000001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1952.166236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29</v>
      </c>
      <c r="C394" s="65" t="s">
        <v>40</v>
      </c>
    </row>
    <row r="395" spans="2:159" x14ac:dyDescent="0.2">
      <c r="B395" s="65" t="s">
        <v>29</v>
      </c>
      <c r="C395" s="65" t="s">
        <v>41</v>
      </c>
    </row>
    <row r="396" spans="2:159" x14ac:dyDescent="0.2">
      <c r="B396" s="65" t="s">
        <v>29</v>
      </c>
      <c r="C396" s="65" t="s">
        <v>42</v>
      </c>
    </row>
    <row r="397" spans="2:159" x14ac:dyDescent="0.2">
      <c r="B397" s="65" t="s">
        <v>29</v>
      </c>
      <c r="C397" s="65" t="s">
        <v>43</v>
      </c>
    </row>
    <row r="398" spans="2:159" x14ac:dyDescent="0.2">
      <c r="B398" s="65" t="s">
        <v>29</v>
      </c>
      <c r="C398" s="65" t="s">
        <v>44</v>
      </c>
    </row>
    <row r="399" spans="2:159" x14ac:dyDescent="0.2">
      <c r="B399" s="65" t="s">
        <v>29</v>
      </c>
      <c r="C399" s="65" t="s">
        <v>45</v>
      </c>
    </row>
    <row r="400" spans="2:159" x14ac:dyDescent="0.2">
      <c r="B400" s="65" t="s">
        <v>29</v>
      </c>
      <c r="C400" s="65" t="s">
        <v>46</v>
      </c>
    </row>
    <row r="401" spans="2:159" x14ac:dyDescent="0.2">
      <c r="B401" s="65" t="s">
        <v>29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1409.2398000000001</v>
      </c>
      <c r="T401" s="65">
        <v>1592.5186200000001</v>
      </c>
      <c r="U401" s="65">
        <v>1633.148142</v>
      </c>
      <c r="V401" s="65">
        <v>2183.7781</v>
      </c>
      <c r="W401" s="65">
        <v>1699.5500999999999</v>
      </c>
      <c r="X401" s="65">
        <v>1338.956195</v>
      </c>
      <c r="Y401" s="65">
        <v>1972.4612500000001</v>
      </c>
      <c r="Z401" s="65">
        <v>2846.66725</v>
      </c>
      <c r="AA401" s="65">
        <v>1438.7258999999999</v>
      </c>
      <c r="AB401" s="65">
        <v>1665.6376</v>
      </c>
      <c r="AC401" s="65">
        <v>2156.5302499999998</v>
      </c>
      <c r="AD401" s="65">
        <v>2355.8451</v>
      </c>
      <c r="AE401" s="65">
        <v>2889.3465000000001</v>
      </c>
      <c r="AF401" s="65">
        <v>2588.9126679999999</v>
      </c>
      <c r="AG401" s="65">
        <v>3079.069</v>
      </c>
      <c r="AH401" s="65">
        <v>2507.9712</v>
      </c>
      <c r="AI401" s="65">
        <v>3491.6448</v>
      </c>
      <c r="AJ401" s="65">
        <v>3165.8957</v>
      </c>
      <c r="AK401" s="65">
        <v>2894.05125</v>
      </c>
      <c r="AL401" s="65">
        <v>3070.2930999999999</v>
      </c>
      <c r="AM401" s="65">
        <v>3825.981663</v>
      </c>
      <c r="AN401" s="65">
        <v>2968.6943000000001</v>
      </c>
      <c r="AO401" s="65">
        <v>2858.59375</v>
      </c>
      <c r="AP401" s="65">
        <v>2870.8170540000001</v>
      </c>
      <c r="AQ401" s="65">
        <v>3963.1502999999998</v>
      </c>
      <c r="AR401" s="65">
        <v>2873.4402399999999</v>
      </c>
      <c r="AS401" s="65">
        <v>3186.2725</v>
      </c>
      <c r="AT401" s="65">
        <v>4110.3405000000002</v>
      </c>
      <c r="AU401" s="65">
        <v>4023.5864999999999</v>
      </c>
      <c r="AV401" s="65">
        <v>3165.8957</v>
      </c>
      <c r="AW401" s="65">
        <v>3015.61</v>
      </c>
      <c r="AX401" s="65">
        <v>4142.0403500000002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2705.7474999999999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3176.76125</v>
      </c>
      <c r="BN401" s="65">
        <v>4042.1928269999999</v>
      </c>
      <c r="BO401" s="65">
        <v>4302.3405000000002</v>
      </c>
      <c r="BP401" s="65">
        <v>3151.8706999999999</v>
      </c>
      <c r="BQ401" s="65">
        <v>3581.6712499999999</v>
      </c>
      <c r="BR401" s="65">
        <v>4310.85725</v>
      </c>
      <c r="BS401" s="65">
        <v>4298.0055000000002</v>
      </c>
      <c r="BT401" s="65">
        <v>3130.2667000000001</v>
      </c>
      <c r="BU401" s="65">
        <v>3169.8337499999998</v>
      </c>
      <c r="BV401" s="65">
        <v>3170.8672630000001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2102.0664000000002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2036.166236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30</v>
      </c>
      <c r="C402" s="65" t="s">
        <v>36</v>
      </c>
    </row>
    <row r="403" spans="2:159" x14ac:dyDescent="0.2">
      <c r="B403" s="65" t="s">
        <v>30</v>
      </c>
      <c r="C403" s="65" t="s">
        <v>37</v>
      </c>
    </row>
    <row r="404" spans="2:159" x14ac:dyDescent="0.2">
      <c r="B404" s="65" t="s">
        <v>30</v>
      </c>
      <c r="C404" s="65" t="s">
        <v>38</v>
      </c>
    </row>
    <row r="405" spans="2:159" x14ac:dyDescent="0.2">
      <c r="B405" s="65" t="s">
        <v>30</v>
      </c>
      <c r="C405" s="65" t="s">
        <v>39</v>
      </c>
    </row>
    <row r="406" spans="2:159" x14ac:dyDescent="0.2">
      <c r="B406" s="65" t="s">
        <v>30</v>
      </c>
      <c r="C406" s="65" t="s">
        <v>40</v>
      </c>
    </row>
    <row r="407" spans="2:159" x14ac:dyDescent="0.2">
      <c r="B407" s="65" t="s">
        <v>30</v>
      </c>
      <c r="C407" s="65" t="s">
        <v>41</v>
      </c>
    </row>
    <row r="408" spans="2:159" x14ac:dyDescent="0.2">
      <c r="B408" s="65" t="s">
        <v>30</v>
      </c>
      <c r="C408" s="65" t="s">
        <v>42</v>
      </c>
    </row>
    <row r="409" spans="2:159" x14ac:dyDescent="0.2">
      <c r="B409" s="65" t="s">
        <v>30</v>
      </c>
      <c r="C409" s="65" t="s">
        <v>43</v>
      </c>
    </row>
    <row r="410" spans="2:159" x14ac:dyDescent="0.2">
      <c r="B410" s="65" t="s">
        <v>30</v>
      </c>
      <c r="C410" s="65" t="s">
        <v>44</v>
      </c>
    </row>
    <row r="411" spans="2:159" x14ac:dyDescent="0.2">
      <c r="B411" s="65" t="s">
        <v>30</v>
      </c>
      <c r="C411" s="65" t="s">
        <v>45</v>
      </c>
    </row>
    <row r="412" spans="2:159" x14ac:dyDescent="0.2">
      <c r="B412" s="65" t="s">
        <v>30</v>
      </c>
      <c r="C412" s="65" t="s">
        <v>46</v>
      </c>
    </row>
    <row r="413" spans="2:159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31</v>
      </c>
      <c r="C414" s="65" t="s">
        <v>36</v>
      </c>
    </row>
    <row r="415" spans="2:159" x14ac:dyDescent="0.2">
      <c r="B415" s="65" t="s">
        <v>31</v>
      </c>
      <c r="C415" s="65" t="s">
        <v>37</v>
      </c>
    </row>
    <row r="416" spans="2:159" x14ac:dyDescent="0.2">
      <c r="B416" s="65" t="s">
        <v>31</v>
      </c>
      <c r="C416" s="65" t="s">
        <v>38</v>
      </c>
      <c r="AR416" s="65">
        <v>601.65845609999997</v>
      </c>
      <c r="AT416" s="65">
        <v>957.18390739999995</v>
      </c>
      <c r="AU416" s="65">
        <v>820.44334919999994</v>
      </c>
      <c r="AV416" s="65">
        <v>1931.4104380000001</v>
      </c>
      <c r="AW416" s="65">
        <v>2194.7845889999999</v>
      </c>
      <c r="AY416" s="65">
        <v>2633.7415070000002</v>
      </c>
      <c r="AZ416" s="65">
        <v>2970.6408000000001</v>
      </c>
      <c r="BA416" s="65">
        <v>3375.7281819999998</v>
      </c>
      <c r="BC416" s="65">
        <v>4050.8738189999999</v>
      </c>
      <c r="BD416" s="65">
        <v>4870.6284720000003</v>
      </c>
      <c r="BE416" s="65">
        <v>5534.8050819999999</v>
      </c>
      <c r="BF416" s="65">
        <v>5847.272551</v>
      </c>
      <c r="BG416" s="65">
        <v>6641.7660990000004</v>
      </c>
      <c r="BH416" s="65">
        <v>5254.1994999999997</v>
      </c>
      <c r="BI416" s="65">
        <v>5970.6812499999996</v>
      </c>
      <c r="BJ416" s="65">
        <v>2114.0717209999998</v>
      </c>
      <c r="BK416" s="65">
        <v>7164.8175000000001</v>
      </c>
      <c r="BL416" s="65">
        <v>5948.3553320000001</v>
      </c>
      <c r="BM416" s="65">
        <v>6759.4946959999997</v>
      </c>
      <c r="BN416" s="65">
        <v>9463.2925739999991</v>
      </c>
      <c r="BO416" s="65">
        <v>8111.3936350000004</v>
      </c>
      <c r="BP416" s="65">
        <v>6544.053602</v>
      </c>
      <c r="BQ416" s="65">
        <v>7436.424548</v>
      </c>
      <c r="BR416" s="65">
        <v>10410.99437</v>
      </c>
      <c r="BS416" s="65">
        <v>8923.7094570000008</v>
      </c>
      <c r="BT416" s="65">
        <v>7935.0973860000004</v>
      </c>
      <c r="BU416" s="65">
        <v>9017.1561199999996</v>
      </c>
      <c r="BV416" s="65">
        <v>12624.01857</v>
      </c>
      <c r="BW416" s="65">
        <v>10820.58734</v>
      </c>
      <c r="BX416" s="65">
        <v>7935.0973860000004</v>
      </c>
      <c r="BY416" s="65">
        <v>6514.8674899999996</v>
      </c>
      <c r="BZ416" s="65">
        <v>12624.01857</v>
      </c>
      <c r="CA416" s="65">
        <v>10820.58734</v>
      </c>
      <c r="CB416" s="65">
        <v>7935.0973860000004</v>
      </c>
      <c r="CC416" s="65">
        <v>9017.1561199999996</v>
      </c>
      <c r="CD416" s="65">
        <v>12624.01857</v>
      </c>
      <c r="CE416" s="65">
        <v>10820.58734</v>
      </c>
      <c r="CF416" s="65">
        <v>7935.0973860000004</v>
      </c>
      <c r="CG416" s="65">
        <v>9017.1561199999996</v>
      </c>
      <c r="CH416" s="65">
        <v>12624.01857</v>
      </c>
      <c r="CI416" s="65">
        <v>10820.58734</v>
      </c>
      <c r="CJ416" s="65">
        <v>7935.0973860000004</v>
      </c>
      <c r="CK416" s="65">
        <v>9017.1561199999996</v>
      </c>
      <c r="CL416" s="65">
        <v>12624.01857</v>
      </c>
      <c r="CM416" s="65">
        <v>10820.58734</v>
      </c>
      <c r="CN416" s="65">
        <v>7935.0973860000004</v>
      </c>
      <c r="CO416" s="65">
        <v>9017.1561199999996</v>
      </c>
      <c r="CP416" s="65">
        <v>12624.01857</v>
      </c>
      <c r="CQ416" s="65">
        <v>10820.58734</v>
      </c>
      <c r="CR416" s="65">
        <v>7935.0973860000004</v>
      </c>
      <c r="CS416" s="65">
        <v>9017.1561199999996</v>
      </c>
      <c r="CT416" s="65">
        <v>12624.01857</v>
      </c>
      <c r="CU416" s="65">
        <v>10820.58734</v>
      </c>
      <c r="CV416" s="65">
        <v>7935.0973860000004</v>
      </c>
      <c r="CW416" s="65">
        <v>9017.1561199999996</v>
      </c>
      <c r="CX416" s="65">
        <v>12624.01857</v>
      </c>
      <c r="CY416" s="65">
        <v>10820.58734</v>
      </c>
      <c r="CZ416" s="65">
        <v>7935.0973860000004</v>
      </c>
      <c r="DA416" s="65">
        <v>9017.1561199999996</v>
      </c>
      <c r="DB416" s="65">
        <v>12624.01857</v>
      </c>
      <c r="DC416" s="65">
        <v>10820.58734</v>
      </c>
      <c r="DD416" s="65">
        <v>7935.0973860000004</v>
      </c>
      <c r="DE416" s="65">
        <v>9017.1561199999996</v>
      </c>
      <c r="DF416" s="65">
        <v>12624.01857</v>
      </c>
      <c r="DG416" s="65">
        <v>10820.58734</v>
      </c>
      <c r="DH416" s="65">
        <v>7935.0973860000004</v>
      </c>
      <c r="DI416" s="65">
        <v>9017.1561199999996</v>
      </c>
      <c r="DJ416" s="65">
        <v>12624.01857</v>
      </c>
      <c r="DK416" s="65">
        <v>10820.58734</v>
      </c>
      <c r="DL416" s="65">
        <v>7935.0973860000004</v>
      </c>
      <c r="DM416" s="65">
        <v>9017.1561199999996</v>
      </c>
      <c r="DN416" s="65">
        <v>12624.01857</v>
      </c>
      <c r="DO416" s="65">
        <v>10820.58734</v>
      </c>
      <c r="DP416" s="65">
        <v>7935.0973860000004</v>
      </c>
      <c r="DQ416" s="65">
        <v>9017.1561199999996</v>
      </c>
      <c r="DR416" s="65">
        <v>12624.01857</v>
      </c>
      <c r="DS416" s="65">
        <v>10820.58734</v>
      </c>
      <c r="DT416" s="65">
        <v>7935.0973860000004</v>
      </c>
      <c r="DU416" s="65">
        <v>9017.1561199999996</v>
      </c>
      <c r="DV416" s="65">
        <v>12624.01857</v>
      </c>
      <c r="DW416" s="65">
        <v>10820.58734</v>
      </c>
      <c r="DX416" s="65">
        <v>7935.0973860000004</v>
      </c>
      <c r="DY416" s="65">
        <v>9017.1561199999996</v>
      </c>
      <c r="DZ416" s="65">
        <v>12624.01857</v>
      </c>
      <c r="EA416" s="65">
        <v>10820.58734</v>
      </c>
      <c r="EB416" s="65">
        <v>7935.0973860000004</v>
      </c>
      <c r="EC416" s="65">
        <v>9017.1561199999996</v>
      </c>
      <c r="ED416" s="65">
        <v>12624.01857</v>
      </c>
      <c r="EE416" s="65">
        <v>10820.58734</v>
      </c>
      <c r="EF416" s="65">
        <v>7935.0973860000004</v>
      </c>
      <c r="EG416" s="65">
        <v>9017.1561199999996</v>
      </c>
      <c r="EH416" s="65">
        <v>12624.01857</v>
      </c>
      <c r="EI416" s="65">
        <v>10820.58734</v>
      </c>
      <c r="EJ416" s="65">
        <v>7935.0973860000004</v>
      </c>
      <c r="EK416" s="65">
        <v>9017.1561199999996</v>
      </c>
      <c r="EL416" s="65">
        <v>12624.01857</v>
      </c>
      <c r="EM416" s="65">
        <v>10820.58734</v>
      </c>
      <c r="EN416" s="65">
        <v>7935.0973860000004</v>
      </c>
      <c r="EO416" s="65">
        <v>9017.1561199999996</v>
      </c>
      <c r="EP416" s="65">
        <v>12624.01857</v>
      </c>
      <c r="EQ416" s="65">
        <v>10820.58734</v>
      </c>
      <c r="ER416" s="65">
        <v>7935.0973860000004</v>
      </c>
      <c r="ES416" s="65">
        <v>9017.1561199999996</v>
      </c>
      <c r="ET416" s="65">
        <v>12624.01857</v>
      </c>
      <c r="EU416" s="65">
        <v>10820.58734</v>
      </c>
      <c r="EV416" s="65">
        <v>7935.0973860000004</v>
      </c>
      <c r="EW416" s="65">
        <v>9017.1561199999996</v>
      </c>
      <c r="EX416" s="65">
        <v>12624.01857</v>
      </c>
      <c r="EY416" s="65">
        <v>10820.58734</v>
      </c>
      <c r="EZ416" s="65">
        <v>7935.0973860000004</v>
      </c>
      <c r="FA416" s="65">
        <v>9017.1561199999996</v>
      </c>
      <c r="FB416" s="65">
        <v>12624.01857</v>
      </c>
      <c r="FC416" s="65">
        <v>10820.58734</v>
      </c>
    </row>
    <row r="417" spans="2:159" x14ac:dyDescent="0.2">
      <c r="B417" s="65" t="s">
        <v>31</v>
      </c>
      <c r="C417" s="65" t="s">
        <v>39</v>
      </c>
    </row>
    <row r="418" spans="2:159" x14ac:dyDescent="0.2">
      <c r="B418" s="65" t="s">
        <v>31</v>
      </c>
      <c r="C418" s="65" t="s">
        <v>40</v>
      </c>
    </row>
    <row r="419" spans="2:159" x14ac:dyDescent="0.2">
      <c r="B419" s="65" t="s">
        <v>31</v>
      </c>
      <c r="C419" s="65" t="s">
        <v>41</v>
      </c>
    </row>
    <row r="420" spans="2:159" x14ac:dyDescent="0.2">
      <c r="B420" s="65" t="s">
        <v>31</v>
      </c>
      <c r="C420" s="65" t="s">
        <v>42</v>
      </c>
    </row>
    <row r="421" spans="2:159" x14ac:dyDescent="0.2">
      <c r="B421" s="65" t="s">
        <v>31</v>
      </c>
      <c r="C421" s="65" t="s">
        <v>43</v>
      </c>
    </row>
    <row r="422" spans="2:159" x14ac:dyDescent="0.2">
      <c r="B422" s="65" t="s">
        <v>31</v>
      </c>
      <c r="C422" s="65" t="s">
        <v>44</v>
      </c>
    </row>
    <row r="423" spans="2:159" x14ac:dyDescent="0.2">
      <c r="B423" s="65" t="s">
        <v>31</v>
      </c>
      <c r="C423" s="65" t="s">
        <v>45</v>
      </c>
    </row>
    <row r="424" spans="2:159" x14ac:dyDescent="0.2">
      <c r="B424" s="65" t="s">
        <v>31</v>
      </c>
      <c r="C424" s="65" t="s">
        <v>46</v>
      </c>
    </row>
    <row r="425" spans="2:159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601.65845609999997</v>
      </c>
      <c r="AS425" s="65">
        <v>0</v>
      </c>
      <c r="AT425" s="65">
        <v>957.18390739999995</v>
      </c>
      <c r="AU425" s="65">
        <v>820.44334919999994</v>
      </c>
      <c r="AV425" s="65">
        <v>1931.4104380000001</v>
      </c>
      <c r="AW425" s="65">
        <v>2194.7845889999999</v>
      </c>
      <c r="AX425" s="65">
        <v>0</v>
      </c>
      <c r="AY425" s="65">
        <v>2633.7415070000002</v>
      </c>
      <c r="AZ425" s="65">
        <v>2970.6408000000001</v>
      </c>
      <c r="BA425" s="65">
        <v>3375.7281819999998</v>
      </c>
      <c r="BB425" s="65">
        <v>0</v>
      </c>
      <c r="BC425" s="65">
        <v>4050.8738189999999</v>
      </c>
      <c r="BD425" s="65">
        <v>4870.6284720000003</v>
      </c>
      <c r="BE425" s="65">
        <v>5534.8050819999999</v>
      </c>
      <c r="BF425" s="65">
        <v>5847.272551</v>
      </c>
      <c r="BG425" s="65">
        <v>6641.7660990000004</v>
      </c>
      <c r="BH425" s="65">
        <v>5254.1994999999997</v>
      </c>
      <c r="BI425" s="65">
        <v>5970.6812499999996</v>
      </c>
      <c r="BJ425" s="65">
        <v>2114.0717209999998</v>
      </c>
      <c r="BK425" s="65">
        <v>7164.8175000000001</v>
      </c>
      <c r="BL425" s="65">
        <v>5948.3553320000001</v>
      </c>
      <c r="BM425" s="65">
        <v>6759.4946959999997</v>
      </c>
      <c r="BN425" s="65">
        <v>9463.2925739999991</v>
      </c>
      <c r="BO425" s="65">
        <v>8111.3936350000004</v>
      </c>
      <c r="BP425" s="65">
        <v>6544.053602</v>
      </c>
      <c r="BQ425" s="65">
        <v>7436.424548</v>
      </c>
      <c r="BR425" s="65">
        <v>10410.99437</v>
      </c>
      <c r="BS425" s="65">
        <v>8923.7094570000008</v>
      </c>
      <c r="BT425" s="65">
        <v>7935.0973860000004</v>
      </c>
      <c r="BU425" s="65">
        <v>9017.1561199999996</v>
      </c>
      <c r="BV425" s="65">
        <v>12624.01857</v>
      </c>
      <c r="BW425" s="65">
        <v>10820.58734</v>
      </c>
      <c r="BX425" s="65">
        <v>7935.0973860000004</v>
      </c>
      <c r="BY425" s="65">
        <v>6514.8674899999996</v>
      </c>
      <c r="BZ425" s="65">
        <v>12624.01857</v>
      </c>
      <c r="CA425" s="65">
        <v>10820.58734</v>
      </c>
      <c r="CB425" s="65">
        <v>7935.0973860000004</v>
      </c>
      <c r="CC425" s="65">
        <v>9017.1561199999996</v>
      </c>
      <c r="CD425" s="65">
        <v>12624.01857</v>
      </c>
      <c r="CE425" s="65">
        <v>10820.58734</v>
      </c>
      <c r="CF425" s="65">
        <v>7935.0973860000004</v>
      </c>
      <c r="CG425" s="65">
        <v>9017.1561199999996</v>
      </c>
      <c r="CH425" s="65">
        <v>12624.01857</v>
      </c>
      <c r="CI425" s="65">
        <v>10820.58734</v>
      </c>
      <c r="CJ425" s="65">
        <v>7935.0973860000004</v>
      </c>
      <c r="CK425" s="65">
        <v>9017.1561199999996</v>
      </c>
      <c r="CL425" s="65">
        <v>12624.01857</v>
      </c>
      <c r="CM425" s="65">
        <v>10820.58734</v>
      </c>
      <c r="CN425" s="65">
        <v>7935.0973860000004</v>
      </c>
      <c r="CO425" s="65">
        <v>9017.1561199999996</v>
      </c>
      <c r="CP425" s="65">
        <v>12624.01857</v>
      </c>
      <c r="CQ425" s="65">
        <v>10820.58734</v>
      </c>
      <c r="CR425" s="65">
        <v>7935.0973860000004</v>
      </c>
      <c r="CS425" s="65">
        <v>9017.1561199999996</v>
      </c>
      <c r="CT425" s="65">
        <v>12624.01857</v>
      </c>
      <c r="CU425" s="65">
        <v>10820.58734</v>
      </c>
      <c r="CV425" s="65">
        <v>7935.0973860000004</v>
      </c>
      <c r="CW425" s="65">
        <v>9017.1561199999996</v>
      </c>
      <c r="CX425" s="65">
        <v>12624.01857</v>
      </c>
      <c r="CY425" s="65">
        <v>10820.58734</v>
      </c>
      <c r="CZ425" s="65">
        <v>7935.0973860000004</v>
      </c>
      <c r="DA425" s="65">
        <v>9017.1561199999996</v>
      </c>
      <c r="DB425" s="65">
        <v>12624.01857</v>
      </c>
      <c r="DC425" s="65">
        <v>10820.58734</v>
      </c>
      <c r="DD425" s="65">
        <v>7935.0973860000004</v>
      </c>
      <c r="DE425" s="65">
        <v>9017.1561199999996</v>
      </c>
      <c r="DF425" s="65">
        <v>12624.01857</v>
      </c>
      <c r="DG425" s="65">
        <v>10820.58734</v>
      </c>
      <c r="DH425" s="65">
        <v>7935.0973860000004</v>
      </c>
      <c r="DI425" s="65">
        <v>9017.1561199999996</v>
      </c>
      <c r="DJ425" s="65">
        <v>12624.01857</v>
      </c>
      <c r="DK425" s="65">
        <v>10820.58734</v>
      </c>
      <c r="DL425" s="65">
        <v>7935.0973860000004</v>
      </c>
      <c r="DM425" s="65">
        <v>9017.1561199999996</v>
      </c>
      <c r="DN425" s="65">
        <v>12624.01857</v>
      </c>
      <c r="DO425" s="65">
        <v>10820.58734</v>
      </c>
      <c r="DP425" s="65">
        <v>7935.0973860000004</v>
      </c>
      <c r="DQ425" s="65">
        <v>9017.1561199999996</v>
      </c>
      <c r="DR425" s="65">
        <v>12624.01857</v>
      </c>
      <c r="DS425" s="65">
        <v>10820.58734</v>
      </c>
      <c r="DT425" s="65">
        <v>7935.0973860000004</v>
      </c>
      <c r="DU425" s="65">
        <v>9017.1561199999996</v>
      </c>
      <c r="DV425" s="65">
        <v>12624.01857</v>
      </c>
      <c r="DW425" s="65">
        <v>10820.58734</v>
      </c>
      <c r="DX425" s="65">
        <v>7935.0973860000004</v>
      </c>
      <c r="DY425" s="65">
        <v>9017.1561199999996</v>
      </c>
      <c r="DZ425" s="65">
        <v>12624.01857</v>
      </c>
      <c r="EA425" s="65">
        <v>10820.58734</v>
      </c>
      <c r="EB425" s="65">
        <v>7935.0973860000004</v>
      </c>
      <c r="EC425" s="65">
        <v>9017.1561199999996</v>
      </c>
      <c r="ED425" s="65">
        <v>12624.01857</v>
      </c>
      <c r="EE425" s="65">
        <v>10820.58734</v>
      </c>
      <c r="EF425" s="65">
        <v>7935.0973860000004</v>
      </c>
      <c r="EG425" s="65">
        <v>9017.1561199999996</v>
      </c>
      <c r="EH425" s="65">
        <v>12624.01857</v>
      </c>
      <c r="EI425" s="65">
        <v>10820.58734</v>
      </c>
      <c r="EJ425" s="65">
        <v>7935.0973860000004</v>
      </c>
      <c r="EK425" s="65">
        <v>9017.1561199999996</v>
      </c>
      <c r="EL425" s="65">
        <v>12624.01857</v>
      </c>
      <c r="EM425" s="65">
        <v>10820.58734</v>
      </c>
      <c r="EN425" s="65">
        <v>7935.0973860000004</v>
      </c>
      <c r="EO425" s="65">
        <v>9017.1561199999996</v>
      </c>
      <c r="EP425" s="65">
        <v>12624.01857</v>
      </c>
      <c r="EQ425" s="65">
        <v>10820.58734</v>
      </c>
      <c r="ER425" s="65">
        <v>7935.0973860000004</v>
      </c>
      <c r="ES425" s="65">
        <v>9017.1561199999996</v>
      </c>
      <c r="ET425" s="65">
        <v>12624.01857</v>
      </c>
      <c r="EU425" s="65">
        <v>10820.58734</v>
      </c>
      <c r="EV425" s="65">
        <v>7935.0973860000004</v>
      </c>
      <c r="EW425" s="65">
        <v>9017.1561199999996</v>
      </c>
      <c r="EX425" s="65">
        <v>12624.01857</v>
      </c>
      <c r="EY425" s="65">
        <v>10820.58734</v>
      </c>
      <c r="EZ425" s="65">
        <v>7935.0973860000004</v>
      </c>
      <c r="FA425" s="65">
        <v>9017.1561199999996</v>
      </c>
      <c r="FB425" s="65">
        <v>12624.01857</v>
      </c>
      <c r="FC425" s="65">
        <v>10820.58734</v>
      </c>
    </row>
    <row r="426" spans="2:159" x14ac:dyDescent="0.2">
      <c r="B426" s="65" t="s">
        <v>32</v>
      </c>
      <c r="C426" s="65" t="s">
        <v>36</v>
      </c>
    </row>
    <row r="427" spans="2:159" x14ac:dyDescent="0.2">
      <c r="B427" s="65" t="s">
        <v>32</v>
      </c>
      <c r="C427" s="65" t="s">
        <v>37</v>
      </c>
      <c r="DD427" s="65">
        <v>39.447200799999997</v>
      </c>
      <c r="DE427" s="65">
        <v>29.5854006</v>
      </c>
      <c r="DF427" s="65">
        <v>39.447200799999997</v>
      </c>
      <c r="DG427" s="65">
        <v>59.1708012</v>
      </c>
      <c r="DH427" s="65">
        <v>272.05969679999998</v>
      </c>
      <c r="DI427" s="65">
        <v>204.04477259999999</v>
      </c>
      <c r="DK427" s="65">
        <v>408.08954519999998</v>
      </c>
      <c r="DL427" s="65">
        <v>272.05969679999998</v>
      </c>
      <c r="DM427" s="65">
        <v>204.04477259999999</v>
      </c>
      <c r="DN427" s="65">
        <v>272.05969679999998</v>
      </c>
      <c r="DO427" s="65">
        <v>408.08954519999998</v>
      </c>
      <c r="DP427" s="65">
        <v>272.05969679999998</v>
      </c>
      <c r="DQ427" s="65">
        <v>204.04477259999999</v>
      </c>
      <c r="DR427" s="65">
        <v>272.05969679999998</v>
      </c>
      <c r="DS427" s="65">
        <v>408.08954519999998</v>
      </c>
      <c r="DT427" s="65">
        <v>272.05969679999998</v>
      </c>
      <c r="DU427" s="65">
        <v>204.04477259999999</v>
      </c>
      <c r="DV427" s="65">
        <v>272.05969679999998</v>
      </c>
      <c r="DW427" s="65">
        <v>408.08954519999998</v>
      </c>
      <c r="DX427" s="65">
        <v>272.05969679999998</v>
      </c>
      <c r="DY427" s="65">
        <v>204.04477259999999</v>
      </c>
      <c r="DZ427" s="65">
        <v>272.05969679999998</v>
      </c>
      <c r="EA427" s="65">
        <v>408.08954519999998</v>
      </c>
      <c r="EB427" s="65">
        <v>272.05969679999998</v>
      </c>
      <c r="EC427" s="65">
        <v>204.04477259999999</v>
      </c>
      <c r="EE427" s="65">
        <v>408.08954519999998</v>
      </c>
      <c r="EF427" s="65">
        <v>272.05969679999998</v>
      </c>
      <c r="EG427" s="65">
        <v>204.04477259999999</v>
      </c>
      <c r="EH427" s="65">
        <v>272.05969679999998</v>
      </c>
      <c r="EI427" s="65">
        <v>408.08954519999998</v>
      </c>
      <c r="EJ427" s="65">
        <v>272.05969679999998</v>
      </c>
      <c r="EK427" s="65">
        <v>204.04477259999999</v>
      </c>
      <c r="EL427" s="65">
        <v>272.05969679999998</v>
      </c>
      <c r="EM427" s="65">
        <v>408.08954519999998</v>
      </c>
      <c r="EN427" s="65">
        <v>272.05969679999998</v>
      </c>
      <c r="EO427" s="65">
        <v>204.04477259999999</v>
      </c>
      <c r="EQ427" s="65">
        <v>408.08954519999998</v>
      </c>
      <c r="ER427" s="65">
        <v>272.05969679999998</v>
      </c>
      <c r="ES427" s="65">
        <v>204.04477259999999</v>
      </c>
      <c r="ET427" s="65">
        <v>272.05969679999998</v>
      </c>
      <c r="EU427" s="65">
        <v>408.08954519999998</v>
      </c>
      <c r="EV427" s="65">
        <v>272.05969679999998</v>
      </c>
      <c r="EW427" s="65">
        <v>204.04477259999999</v>
      </c>
      <c r="EX427" s="65">
        <v>272.05969679999998</v>
      </c>
      <c r="EY427" s="65">
        <v>408.08954519999998</v>
      </c>
      <c r="EZ427" s="65">
        <v>272.05969679999998</v>
      </c>
      <c r="FA427" s="65">
        <v>204.04477259999999</v>
      </c>
      <c r="FB427" s="65">
        <v>272.05969679999998</v>
      </c>
      <c r="FC427" s="65">
        <v>408.08954519999998</v>
      </c>
    </row>
    <row r="428" spans="2:159" x14ac:dyDescent="0.2">
      <c r="B428" s="65" t="s">
        <v>32</v>
      </c>
      <c r="C428" s="65" t="s">
        <v>38</v>
      </c>
    </row>
    <row r="429" spans="2:159" x14ac:dyDescent="0.2">
      <c r="B429" s="65" t="s">
        <v>32</v>
      </c>
      <c r="C429" s="65" t="s">
        <v>39</v>
      </c>
    </row>
    <row r="430" spans="2:159" x14ac:dyDescent="0.2">
      <c r="B430" s="65" t="s">
        <v>32</v>
      </c>
      <c r="C430" s="65" t="s">
        <v>40</v>
      </c>
    </row>
    <row r="431" spans="2:159" x14ac:dyDescent="0.2">
      <c r="B431" s="65" t="s">
        <v>32</v>
      </c>
      <c r="C431" s="65" t="s">
        <v>41</v>
      </c>
    </row>
    <row r="432" spans="2:159" x14ac:dyDescent="0.2">
      <c r="B432" s="65" t="s">
        <v>32</v>
      </c>
      <c r="C432" s="65" t="s">
        <v>42</v>
      </c>
    </row>
    <row r="433" spans="2:159" x14ac:dyDescent="0.2">
      <c r="B433" s="65" t="s">
        <v>32</v>
      </c>
      <c r="C433" s="65" t="s">
        <v>43</v>
      </c>
    </row>
    <row r="434" spans="2:159" x14ac:dyDescent="0.2">
      <c r="B434" s="65" t="s">
        <v>32</v>
      </c>
      <c r="C434" s="65" t="s">
        <v>44</v>
      </c>
    </row>
    <row r="435" spans="2:159" x14ac:dyDescent="0.2">
      <c r="B435" s="65" t="s">
        <v>32</v>
      </c>
      <c r="C435" s="65" t="s">
        <v>45</v>
      </c>
    </row>
    <row r="436" spans="2:159" x14ac:dyDescent="0.2">
      <c r="B436" s="65" t="s">
        <v>32</v>
      </c>
      <c r="C436" s="65" t="s">
        <v>46</v>
      </c>
    </row>
    <row r="437" spans="2:159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39.447200799999997</v>
      </c>
      <c r="DE437" s="65">
        <v>29.5854006</v>
      </c>
      <c r="DF437" s="65">
        <v>39.447200799999997</v>
      </c>
      <c r="DG437" s="65">
        <v>59.1708012</v>
      </c>
      <c r="DH437" s="65">
        <v>272.05969679999998</v>
      </c>
      <c r="DI437" s="65">
        <v>204.04477259999999</v>
      </c>
      <c r="DJ437" s="65">
        <v>0</v>
      </c>
      <c r="DK437" s="65">
        <v>408.08954519999998</v>
      </c>
      <c r="DL437" s="65">
        <v>272.05969679999998</v>
      </c>
      <c r="DM437" s="65">
        <v>204.04477259999999</v>
      </c>
      <c r="DN437" s="65">
        <v>272.05969679999998</v>
      </c>
      <c r="DO437" s="65">
        <v>408.08954519999998</v>
      </c>
      <c r="DP437" s="65">
        <v>272.05969679999998</v>
      </c>
      <c r="DQ437" s="65">
        <v>204.04477259999999</v>
      </c>
      <c r="DR437" s="65">
        <v>272.05969679999998</v>
      </c>
      <c r="DS437" s="65">
        <v>408.08954519999998</v>
      </c>
      <c r="DT437" s="65">
        <v>272.05969679999998</v>
      </c>
      <c r="DU437" s="65">
        <v>204.04477259999999</v>
      </c>
      <c r="DV437" s="65">
        <v>272.05969679999998</v>
      </c>
      <c r="DW437" s="65">
        <v>408.08954519999998</v>
      </c>
      <c r="DX437" s="65">
        <v>272.05969679999998</v>
      </c>
      <c r="DY437" s="65">
        <v>204.04477259999999</v>
      </c>
      <c r="DZ437" s="65">
        <v>272.05969679999998</v>
      </c>
      <c r="EA437" s="65">
        <v>408.08954519999998</v>
      </c>
      <c r="EB437" s="65">
        <v>272.05969679999998</v>
      </c>
      <c r="EC437" s="65">
        <v>204.04477259999999</v>
      </c>
      <c r="ED437" s="65">
        <v>0</v>
      </c>
      <c r="EE437" s="65">
        <v>408.08954519999998</v>
      </c>
      <c r="EF437" s="65">
        <v>272.05969679999998</v>
      </c>
      <c r="EG437" s="65">
        <v>204.04477259999999</v>
      </c>
      <c r="EH437" s="65">
        <v>272.05969679999998</v>
      </c>
      <c r="EI437" s="65">
        <v>408.08954519999998</v>
      </c>
      <c r="EJ437" s="65">
        <v>272.05969679999998</v>
      </c>
      <c r="EK437" s="65">
        <v>204.04477259999999</v>
      </c>
      <c r="EL437" s="65">
        <v>272.05969679999998</v>
      </c>
      <c r="EM437" s="65">
        <v>408.08954519999998</v>
      </c>
      <c r="EN437" s="65">
        <v>272.05969679999998</v>
      </c>
      <c r="EO437" s="65">
        <v>204.04477259999999</v>
      </c>
      <c r="EP437" s="65">
        <v>0</v>
      </c>
      <c r="EQ437" s="65">
        <v>408.08954519999998</v>
      </c>
      <c r="ER437" s="65">
        <v>272.05969679999998</v>
      </c>
      <c r="ES437" s="65">
        <v>204.04477259999999</v>
      </c>
      <c r="ET437" s="65">
        <v>272.05969679999998</v>
      </c>
      <c r="EU437" s="65">
        <v>408.08954519999998</v>
      </c>
      <c r="EV437" s="65">
        <v>272.05969679999998</v>
      </c>
      <c r="EW437" s="65">
        <v>204.04477259999999</v>
      </c>
      <c r="EX437" s="65">
        <v>272.05969679999998</v>
      </c>
      <c r="EY437" s="65">
        <v>408.08954519999998</v>
      </c>
      <c r="EZ437" s="65">
        <v>272.05969679999998</v>
      </c>
      <c r="FA437" s="65">
        <v>204.04477259999999</v>
      </c>
      <c r="FB437" s="65">
        <v>272.05969679999998</v>
      </c>
      <c r="FC437" s="65">
        <v>408.08954519999998</v>
      </c>
    </row>
    <row r="438" spans="2:159" x14ac:dyDescent="0.2">
      <c r="B438" s="65" t="s">
        <v>33</v>
      </c>
      <c r="C438" s="65" t="s">
        <v>36</v>
      </c>
    </row>
    <row r="439" spans="2:159" x14ac:dyDescent="0.2">
      <c r="B439" s="65" t="s">
        <v>33</v>
      </c>
      <c r="C439" s="65" t="s">
        <v>37</v>
      </c>
    </row>
    <row r="440" spans="2:159" x14ac:dyDescent="0.2">
      <c r="B440" s="65" t="s">
        <v>33</v>
      </c>
      <c r="C440" s="65" t="s">
        <v>38</v>
      </c>
      <c r="BX440" s="65">
        <v>1016.180475</v>
      </c>
      <c r="BY440" s="65">
        <v>1154.75054</v>
      </c>
      <c r="BZ440" s="65">
        <v>1616.650756</v>
      </c>
      <c r="CA440" s="65">
        <v>1385.700648</v>
      </c>
      <c r="CB440" s="65">
        <v>1696.12664</v>
      </c>
      <c r="CC440" s="65">
        <v>1927.4166359999999</v>
      </c>
      <c r="CD440" s="65">
        <v>2698.3832910000001</v>
      </c>
      <c r="CE440" s="65">
        <v>2312.8999640000002</v>
      </c>
      <c r="CF440" s="65">
        <v>2810.972953</v>
      </c>
      <c r="CG440" s="65">
        <v>3194.2874459999998</v>
      </c>
      <c r="CH440" s="65">
        <v>4472.0024249999997</v>
      </c>
      <c r="CI440" s="65">
        <v>3833.1449360000001</v>
      </c>
      <c r="CJ440" s="65">
        <v>3995.3187800000001</v>
      </c>
      <c r="CK440" s="65">
        <v>4540.1349769999997</v>
      </c>
      <c r="CL440" s="65">
        <v>6356.1889680000004</v>
      </c>
      <c r="CM440" s="65">
        <v>5448.1619730000002</v>
      </c>
      <c r="CN440" s="65">
        <v>5406.3432050000001</v>
      </c>
      <c r="CO440" s="65">
        <v>6143.5718239999997</v>
      </c>
      <c r="CP440" s="65">
        <v>7016.5579870000001</v>
      </c>
      <c r="CQ440" s="65">
        <v>7372.286188</v>
      </c>
      <c r="CR440" s="65">
        <v>6556.8415320000004</v>
      </c>
      <c r="CS440" s="65">
        <v>7450.9562859999996</v>
      </c>
      <c r="CT440" s="65">
        <v>10431.3388</v>
      </c>
      <c r="CU440" s="65">
        <v>8941.1475429999991</v>
      </c>
      <c r="CV440" s="65">
        <v>7973.4292880000003</v>
      </c>
      <c r="CW440" s="65">
        <v>9060.7150999999994</v>
      </c>
      <c r="CX440" s="65">
        <v>12685.00114</v>
      </c>
      <c r="CY440" s="65">
        <v>10872.858120000001</v>
      </c>
      <c r="CZ440" s="65">
        <v>10350.722540000001</v>
      </c>
      <c r="DA440" s="65">
        <v>11762.1847</v>
      </c>
      <c r="DB440" s="65">
        <v>16467.058590000001</v>
      </c>
      <c r="DC440" s="65">
        <v>14114.621639999999</v>
      </c>
      <c r="DD440" s="65">
        <v>11958.03757</v>
      </c>
      <c r="DE440" s="65">
        <v>13588.67906</v>
      </c>
      <c r="DF440" s="65">
        <v>19024.150679999999</v>
      </c>
      <c r="DG440" s="65">
        <v>16306.414870000001</v>
      </c>
      <c r="DH440" s="65">
        <v>13200</v>
      </c>
      <c r="DI440" s="65">
        <v>14455.84606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13724.63343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33</v>
      </c>
      <c r="C441" s="65" t="s">
        <v>39</v>
      </c>
    </row>
    <row r="442" spans="2:159" x14ac:dyDescent="0.2">
      <c r="B442" s="65" t="s">
        <v>33</v>
      </c>
      <c r="C442" s="65" t="s">
        <v>40</v>
      </c>
    </row>
    <row r="443" spans="2:159" x14ac:dyDescent="0.2">
      <c r="B443" s="65" t="s">
        <v>33</v>
      </c>
      <c r="C443" s="65" t="s">
        <v>41</v>
      </c>
    </row>
    <row r="444" spans="2:159" x14ac:dyDescent="0.2">
      <c r="B444" s="65" t="s">
        <v>33</v>
      </c>
      <c r="C444" s="65" t="s">
        <v>42</v>
      </c>
    </row>
    <row r="445" spans="2:159" x14ac:dyDescent="0.2">
      <c r="B445" s="65" t="s">
        <v>33</v>
      </c>
      <c r="C445" s="65" t="s">
        <v>43</v>
      </c>
    </row>
    <row r="446" spans="2:159" x14ac:dyDescent="0.2">
      <c r="B446" s="65" t="s">
        <v>33</v>
      </c>
      <c r="C446" s="65" t="s">
        <v>44</v>
      </c>
    </row>
    <row r="447" spans="2:159" x14ac:dyDescent="0.2">
      <c r="B447" s="65" t="s">
        <v>33</v>
      </c>
      <c r="C447" s="65" t="s">
        <v>45</v>
      </c>
    </row>
    <row r="448" spans="2:159" x14ac:dyDescent="0.2">
      <c r="B448" s="65" t="s">
        <v>33</v>
      </c>
      <c r="C448" s="65" t="s">
        <v>46</v>
      </c>
    </row>
    <row r="449" spans="2:159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1016.180475</v>
      </c>
      <c r="BY449" s="65">
        <v>1154.75054</v>
      </c>
      <c r="BZ449" s="65">
        <v>1616.650756</v>
      </c>
      <c r="CA449" s="65">
        <v>1385.700648</v>
      </c>
      <c r="CB449" s="65">
        <v>1696.12664</v>
      </c>
      <c r="CC449" s="65">
        <v>1927.4166359999999</v>
      </c>
      <c r="CD449" s="65">
        <v>2698.3832910000001</v>
      </c>
      <c r="CE449" s="65">
        <v>2312.8999640000002</v>
      </c>
      <c r="CF449" s="65">
        <v>2810.972953</v>
      </c>
      <c r="CG449" s="65">
        <v>3194.2874459999998</v>
      </c>
      <c r="CH449" s="65">
        <v>4472.0024249999997</v>
      </c>
      <c r="CI449" s="65">
        <v>3833.1449360000001</v>
      </c>
      <c r="CJ449" s="65">
        <v>3995.3187800000001</v>
      </c>
      <c r="CK449" s="65">
        <v>4540.1349769999997</v>
      </c>
      <c r="CL449" s="65">
        <v>6356.1889680000004</v>
      </c>
      <c r="CM449" s="65">
        <v>5448.1619730000002</v>
      </c>
      <c r="CN449" s="65">
        <v>5406.3432050000001</v>
      </c>
      <c r="CO449" s="65">
        <v>6143.5718239999997</v>
      </c>
      <c r="CP449" s="65">
        <v>7016.5579870000001</v>
      </c>
      <c r="CQ449" s="65">
        <v>7372.286188</v>
      </c>
      <c r="CR449" s="65">
        <v>6556.8415320000004</v>
      </c>
      <c r="CS449" s="65">
        <v>7450.9562859999996</v>
      </c>
      <c r="CT449" s="65">
        <v>10431.3388</v>
      </c>
      <c r="CU449" s="65">
        <v>8941.1475429999991</v>
      </c>
      <c r="CV449" s="65">
        <v>7973.4292880000003</v>
      </c>
      <c r="CW449" s="65">
        <v>9060.7150999999994</v>
      </c>
      <c r="CX449" s="65">
        <v>12685.00114</v>
      </c>
      <c r="CY449" s="65">
        <v>10872.858120000001</v>
      </c>
      <c r="CZ449" s="65">
        <v>10350.722540000001</v>
      </c>
      <c r="DA449" s="65">
        <v>11762.1847</v>
      </c>
      <c r="DB449" s="65">
        <v>16467.058590000001</v>
      </c>
      <c r="DC449" s="65">
        <v>14114.621639999999</v>
      </c>
      <c r="DD449" s="65">
        <v>11958.03757</v>
      </c>
      <c r="DE449" s="65">
        <v>13588.67906</v>
      </c>
      <c r="DF449" s="65">
        <v>19024.150679999999</v>
      </c>
      <c r="DG449" s="65">
        <v>16306.414870000001</v>
      </c>
      <c r="DH449" s="65">
        <v>13200</v>
      </c>
      <c r="DI449" s="65">
        <v>14455.84606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13724.63343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34</v>
      </c>
      <c r="C450" s="65" t="s">
        <v>36</v>
      </c>
    </row>
    <row r="451" spans="2:159" x14ac:dyDescent="0.2">
      <c r="B451" s="65" t="s">
        <v>34</v>
      </c>
      <c r="C451" s="65" t="s">
        <v>37</v>
      </c>
    </row>
    <row r="452" spans="2:159" x14ac:dyDescent="0.2">
      <c r="B452" s="65" t="s">
        <v>34</v>
      </c>
      <c r="C452" s="65" t="s">
        <v>38</v>
      </c>
    </row>
    <row r="453" spans="2:159" x14ac:dyDescent="0.2">
      <c r="B453" s="65" t="s">
        <v>34</v>
      </c>
      <c r="C453" s="65" t="s">
        <v>39</v>
      </c>
    </row>
    <row r="454" spans="2:159" x14ac:dyDescent="0.2">
      <c r="B454" s="65" t="s">
        <v>34</v>
      </c>
      <c r="C454" s="65" t="s">
        <v>40</v>
      </c>
    </row>
    <row r="455" spans="2:159" x14ac:dyDescent="0.2">
      <c r="B455" s="65" t="s">
        <v>34</v>
      </c>
      <c r="C455" s="65" t="s">
        <v>41</v>
      </c>
    </row>
    <row r="456" spans="2:159" x14ac:dyDescent="0.2">
      <c r="B456" s="65" t="s">
        <v>34</v>
      </c>
      <c r="C456" s="65" t="s">
        <v>42</v>
      </c>
    </row>
    <row r="457" spans="2:159" x14ac:dyDescent="0.2">
      <c r="B457" s="65" t="s">
        <v>34</v>
      </c>
      <c r="C457" s="65" t="s">
        <v>43</v>
      </c>
    </row>
    <row r="458" spans="2:159" x14ac:dyDescent="0.2">
      <c r="B458" s="65" t="s">
        <v>34</v>
      </c>
      <c r="C458" s="65" t="s">
        <v>44</v>
      </c>
    </row>
    <row r="459" spans="2:159" x14ac:dyDescent="0.2">
      <c r="B459" s="65" t="s">
        <v>34</v>
      </c>
      <c r="C459" s="65" t="s">
        <v>45</v>
      </c>
    </row>
    <row r="460" spans="2:159" x14ac:dyDescent="0.2">
      <c r="B460" s="65" t="s">
        <v>34</v>
      </c>
      <c r="C460" s="65" t="s">
        <v>46</v>
      </c>
    </row>
    <row r="461" spans="2:159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35</v>
      </c>
      <c r="C462" s="65" t="s">
        <v>36</v>
      </c>
    </row>
    <row r="463" spans="2:159" x14ac:dyDescent="0.2">
      <c r="B463" s="65" t="s">
        <v>35</v>
      </c>
      <c r="C463" s="65" t="s">
        <v>37</v>
      </c>
    </row>
    <row r="464" spans="2:159" x14ac:dyDescent="0.2">
      <c r="B464" s="65" t="s">
        <v>35</v>
      </c>
      <c r="C464" s="65" t="s">
        <v>38</v>
      </c>
      <c r="DL464" s="65">
        <v>2573.9204</v>
      </c>
      <c r="DM464" s="65">
        <v>2924.909545</v>
      </c>
      <c r="DN464" s="65">
        <v>2177.8297250000001</v>
      </c>
      <c r="DO464" s="65">
        <v>3509.891455</v>
      </c>
      <c r="DP464" s="65">
        <v>3141.404364</v>
      </c>
      <c r="DQ464" s="65">
        <v>3569.7776859999999</v>
      </c>
      <c r="DR464" s="65">
        <v>4997.68876</v>
      </c>
      <c r="DS464" s="65">
        <v>4283.7332230000002</v>
      </c>
      <c r="DT464" s="65">
        <v>3659.7848060000001</v>
      </c>
      <c r="DU464" s="65">
        <v>4158.8463700000002</v>
      </c>
      <c r="DV464" s="65">
        <v>5822.3849179999997</v>
      </c>
      <c r="DW464" s="65">
        <v>4990.6156440000004</v>
      </c>
      <c r="DX464" s="65">
        <v>4674.8176709999998</v>
      </c>
      <c r="DY464" s="65">
        <v>5312.2928080000002</v>
      </c>
      <c r="DZ464" s="65">
        <v>7437.2099310000003</v>
      </c>
      <c r="EA464" s="65">
        <v>6374.7513689999996</v>
      </c>
      <c r="EB464" s="65">
        <v>5627.1377510000002</v>
      </c>
      <c r="EC464" s="65">
        <v>6394.4747180000004</v>
      </c>
      <c r="ED464" s="65">
        <v>8952.2646050000003</v>
      </c>
      <c r="EE464" s="65">
        <v>7673.3696609999997</v>
      </c>
      <c r="EF464" s="65">
        <v>6856.011184</v>
      </c>
      <c r="EG464" s="65">
        <v>7790.9217989999997</v>
      </c>
      <c r="EH464" s="65">
        <v>10907.29052</v>
      </c>
      <c r="EI464" s="65">
        <v>9349.1061590000008</v>
      </c>
      <c r="EJ464" s="65">
        <v>8039.595311</v>
      </c>
      <c r="EK464" s="65">
        <v>9135.9037619999999</v>
      </c>
      <c r="EL464" s="65">
        <v>12790.26527</v>
      </c>
      <c r="EM464" s="65">
        <v>10963.084510000001</v>
      </c>
      <c r="EN464" s="65">
        <v>9108.1847809999999</v>
      </c>
      <c r="EO464" s="65">
        <v>10350.20998</v>
      </c>
      <c r="EP464" s="65">
        <v>11584.328219999999</v>
      </c>
      <c r="EQ464" s="65">
        <v>12420.251969999999</v>
      </c>
      <c r="ER464" s="65">
        <v>10270.794459999999</v>
      </c>
      <c r="ES464" s="65">
        <v>11671.35734</v>
      </c>
      <c r="ET464" s="65">
        <v>13647.025180000001</v>
      </c>
      <c r="EU464" s="65">
        <v>14005.6288</v>
      </c>
      <c r="EV464" s="65">
        <v>11392.50757</v>
      </c>
      <c r="EW464" s="65">
        <v>12946.03133</v>
      </c>
      <c r="EX464" s="65">
        <v>18124.443859999999</v>
      </c>
      <c r="EY464" s="65">
        <v>15535.2376</v>
      </c>
      <c r="EZ464" s="65">
        <v>9412.1888280000003</v>
      </c>
      <c r="FA464" s="65">
        <v>13228.502850000001</v>
      </c>
      <c r="FB464" s="65">
        <v>18519.903999999999</v>
      </c>
      <c r="FC464" s="65">
        <v>8684.2665130000005</v>
      </c>
    </row>
    <row r="465" spans="2:159" x14ac:dyDescent="0.2">
      <c r="B465" s="65" t="s">
        <v>35</v>
      </c>
      <c r="C465" s="65" t="s">
        <v>39</v>
      </c>
    </row>
    <row r="466" spans="2:159" x14ac:dyDescent="0.2">
      <c r="B466" s="65" t="s">
        <v>35</v>
      </c>
      <c r="C466" s="65" t="s">
        <v>40</v>
      </c>
    </row>
    <row r="467" spans="2:159" x14ac:dyDescent="0.2">
      <c r="B467" s="65" t="s">
        <v>35</v>
      </c>
      <c r="C467" s="65" t="s">
        <v>41</v>
      </c>
    </row>
    <row r="468" spans="2:159" x14ac:dyDescent="0.2">
      <c r="B468" s="65" t="s">
        <v>35</v>
      </c>
      <c r="C468" s="65" t="s">
        <v>42</v>
      </c>
    </row>
    <row r="469" spans="2:159" x14ac:dyDescent="0.2">
      <c r="B469" s="65" t="s">
        <v>35</v>
      </c>
      <c r="C469" s="65" t="s">
        <v>43</v>
      </c>
    </row>
    <row r="470" spans="2:159" x14ac:dyDescent="0.2">
      <c r="B470" s="65" t="s">
        <v>35</v>
      </c>
      <c r="C470" s="65" t="s">
        <v>44</v>
      </c>
    </row>
    <row r="471" spans="2:159" x14ac:dyDescent="0.2">
      <c r="B471" s="65" t="s">
        <v>35</v>
      </c>
      <c r="C471" s="65" t="s">
        <v>45</v>
      </c>
    </row>
    <row r="472" spans="2:159" x14ac:dyDescent="0.2">
      <c r="B472" s="65" t="s">
        <v>35</v>
      </c>
      <c r="C472" s="65" t="s">
        <v>46</v>
      </c>
    </row>
    <row r="473" spans="2:159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2573.9204</v>
      </c>
      <c r="DM473" s="65">
        <v>2924.909545</v>
      </c>
      <c r="DN473" s="65">
        <v>2177.8297250000001</v>
      </c>
      <c r="DO473" s="65">
        <v>3509.891455</v>
      </c>
      <c r="DP473" s="65">
        <v>3141.404364</v>
      </c>
      <c r="DQ473" s="65">
        <v>3569.7776859999999</v>
      </c>
      <c r="DR473" s="65">
        <v>4997.68876</v>
      </c>
      <c r="DS473" s="65">
        <v>4283.7332230000002</v>
      </c>
      <c r="DT473" s="65">
        <v>3659.7848060000001</v>
      </c>
      <c r="DU473" s="65">
        <v>4158.8463700000002</v>
      </c>
      <c r="DV473" s="65">
        <v>5822.3849179999997</v>
      </c>
      <c r="DW473" s="65">
        <v>4990.6156440000004</v>
      </c>
      <c r="DX473" s="65">
        <v>4674.8176709999998</v>
      </c>
      <c r="DY473" s="65">
        <v>5312.2928080000002</v>
      </c>
      <c r="DZ473" s="65">
        <v>7437.2099310000003</v>
      </c>
      <c r="EA473" s="65">
        <v>6374.7513689999996</v>
      </c>
      <c r="EB473" s="65">
        <v>5627.1377510000002</v>
      </c>
      <c r="EC473" s="65">
        <v>6394.4747180000004</v>
      </c>
      <c r="ED473" s="65">
        <v>8952.2646050000003</v>
      </c>
      <c r="EE473" s="65">
        <v>7673.3696609999997</v>
      </c>
      <c r="EF473" s="65">
        <v>6856.011184</v>
      </c>
      <c r="EG473" s="65">
        <v>7790.9217989999997</v>
      </c>
      <c r="EH473" s="65">
        <v>10907.29052</v>
      </c>
      <c r="EI473" s="65">
        <v>9349.1061590000008</v>
      </c>
      <c r="EJ473" s="65">
        <v>8039.595311</v>
      </c>
      <c r="EK473" s="65">
        <v>9135.9037619999999</v>
      </c>
      <c r="EL473" s="65">
        <v>12790.26527</v>
      </c>
      <c r="EM473" s="65">
        <v>10963.084510000001</v>
      </c>
      <c r="EN473" s="65">
        <v>9108.1847809999999</v>
      </c>
      <c r="EO473" s="65">
        <v>10350.20998</v>
      </c>
      <c r="EP473" s="65">
        <v>11584.328219999999</v>
      </c>
      <c r="EQ473" s="65">
        <v>12420.251969999999</v>
      </c>
      <c r="ER473" s="65">
        <v>10270.794459999999</v>
      </c>
      <c r="ES473" s="65">
        <v>11671.35734</v>
      </c>
      <c r="ET473" s="65">
        <v>13647.025180000001</v>
      </c>
      <c r="EU473" s="65">
        <v>14005.6288</v>
      </c>
      <c r="EV473" s="65">
        <v>11392.50757</v>
      </c>
      <c r="EW473" s="65">
        <v>12946.03133</v>
      </c>
      <c r="EX473" s="65">
        <v>18124.443859999999</v>
      </c>
      <c r="EY473" s="65">
        <v>15535.2376</v>
      </c>
      <c r="EZ473" s="65">
        <v>9412.1888280000003</v>
      </c>
      <c r="FA473" s="65">
        <v>13228.502850000001</v>
      </c>
      <c r="FB473" s="65">
        <v>18519.903999999999</v>
      </c>
      <c r="FC473" s="65">
        <v>8684.2665130000005</v>
      </c>
    </row>
    <row r="474" spans="2:159" x14ac:dyDescent="0.2">
      <c r="B474" s="65" t="s">
        <v>228</v>
      </c>
      <c r="C474" s="65" t="s">
        <v>36</v>
      </c>
    </row>
    <row r="475" spans="2:159" x14ac:dyDescent="0.2">
      <c r="B475" s="65" t="s">
        <v>228</v>
      </c>
      <c r="C475" s="65" t="s">
        <v>37</v>
      </c>
    </row>
    <row r="476" spans="2:159" x14ac:dyDescent="0.2">
      <c r="B476" s="65" t="s">
        <v>228</v>
      </c>
      <c r="C476" s="65" t="s">
        <v>38</v>
      </c>
    </row>
    <row r="477" spans="2:159" x14ac:dyDescent="0.2">
      <c r="B477" s="65" t="s">
        <v>228</v>
      </c>
      <c r="C477" s="65" t="s">
        <v>39</v>
      </c>
    </row>
    <row r="478" spans="2:159" x14ac:dyDescent="0.2">
      <c r="B478" s="65" t="s">
        <v>228</v>
      </c>
      <c r="C478" s="65" t="s">
        <v>40</v>
      </c>
    </row>
    <row r="479" spans="2:159" x14ac:dyDescent="0.2">
      <c r="B479" s="65" t="s">
        <v>228</v>
      </c>
      <c r="C479" s="65" t="s">
        <v>41</v>
      </c>
    </row>
    <row r="480" spans="2:159" x14ac:dyDescent="0.2">
      <c r="B480" s="65" t="s">
        <v>228</v>
      </c>
      <c r="C480" s="65" t="s">
        <v>42</v>
      </c>
    </row>
    <row r="481" spans="2:159" x14ac:dyDescent="0.2">
      <c r="B481" s="65" t="s">
        <v>228</v>
      </c>
      <c r="C481" s="65" t="s">
        <v>43</v>
      </c>
    </row>
    <row r="482" spans="2:159" x14ac:dyDescent="0.2">
      <c r="B482" s="65" t="s">
        <v>228</v>
      </c>
      <c r="C482" s="65" t="s">
        <v>44</v>
      </c>
    </row>
    <row r="483" spans="2:159" x14ac:dyDescent="0.2">
      <c r="B483" s="65" t="s">
        <v>228</v>
      </c>
      <c r="C483" s="65" t="s">
        <v>45</v>
      </c>
    </row>
    <row r="484" spans="2:159" x14ac:dyDescent="0.2">
      <c r="B484" s="65" t="s">
        <v>228</v>
      </c>
      <c r="C484" s="65" t="s">
        <v>46</v>
      </c>
    </row>
    <row r="485" spans="2:159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229</v>
      </c>
      <c r="C486" s="65" t="s">
        <v>36</v>
      </c>
    </row>
    <row r="487" spans="2:159" x14ac:dyDescent="0.2">
      <c r="B487" s="65" t="s">
        <v>229</v>
      </c>
      <c r="C487" s="65" t="s">
        <v>37</v>
      </c>
    </row>
    <row r="488" spans="2:159" x14ac:dyDescent="0.2">
      <c r="B488" s="65" t="s">
        <v>229</v>
      </c>
      <c r="C488" s="65" t="s">
        <v>38</v>
      </c>
    </row>
    <row r="489" spans="2:159" x14ac:dyDescent="0.2">
      <c r="B489" s="65" t="s">
        <v>229</v>
      </c>
      <c r="C489" s="65" t="s">
        <v>39</v>
      </c>
    </row>
    <row r="490" spans="2:159" x14ac:dyDescent="0.2">
      <c r="B490" s="65" t="s">
        <v>229</v>
      </c>
      <c r="C490" s="65" t="s">
        <v>40</v>
      </c>
    </row>
    <row r="491" spans="2:159" x14ac:dyDescent="0.2">
      <c r="B491" s="65" t="s">
        <v>229</v>
      </c>
      <c r="C491" s="65" t="s">
        <v>41</v>
      </c>
    </row>
    <row r="492" spans="2:159" x14ac:dyDescent="0.2">
      <c r="B492" s="65" t="s">
        <v>229</v>
      </c>
      <c r="C492" s="65" t="s">
        <v>42</v>
      </c>
    </row>
    <row r="493" spans="2:159" x14ac:dyDescent="0.2">
      <c r="B493" s="65" t="s">
        <v>229</v>
      </c>
      <c r="C493" s="65" t="s">
        <v>43</v>
      </c>
    </row>
    <row r="494" spans="2:159" x14ac:dyDescent="0.2">
      <c r="B494" s="65" t="s">
        <v>229</v>
      </c>
      <c r="C494" s="65" t="s">
        <v>44</v>
      </c>
    </row>
    <row r="495" spans="2:159" x14ac:dyDescent="0.2">
      <c r="B495" s="65" t="s">
        <v>229</v>
      </c>
      <c r="C495" s="65" t="s">
        <v>45</v>
      </c>
    </row>
    <row r="496" spans="2:159" x14ac:dyDescent="0.2">
      <c r="B496" s="65" t="s">
        <v>229</v>
      </c>
      <c r="C496" s="65" t="s">
        <v>46</v>
      </c>
    </row>
    <row r="497" spans="2:159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230</v>
      </c>
      <c r="C498" s="65" t="s">
        <v>36</v>
      </c>
    </row>
    <row r="499" spans="2:159" x14ac:dyDescent="0.2">
      <c r="B499" s="65" t="s">
        <v>230</v>
      </c>
      <c r="C499" s="65" t="s">
        <v>37</v>
      </c>
    </row>
    <row r="500" spans="2:159" x14ac:dyDescent="0.2">
      <c r="B500" s="65" t="s">
        <v>230</v>
      </c>
      <c r="C500" s="65" t="s">
        <v>38</v>
      </c>
    </row>
    <row r="501" spans="2:159" x14ac:dyDescent="0.2">
      <c r="B501" s="65" t="s">
        <v>230</v>
      </c>
      <c r="C501" s="65" t="s">
        <v>39</v>
      </c>
    </row>
    <row r="502" spans="2:159" x14ac:dyDescent="0.2">
      <c r="B502" s="65" t="s">
        <v>230</v>
      </c>
      <c r="C502" s="65" t="s">
        <v>40</v>
      </c>
    </row>
    <row r="503" spans="2:159" x14ac:dyDescent="0.2">
      <c r="B503" s="65" t="s">
        <v>230</v>
      </c>
      <c r="C503" s="65" t="s">
        <v>41</v>
      </c>
    </row>
    <row r="504" spans="2:159" x14ac:dyDescent="0.2">
      <c r="B504" s="65" t="s">
        <v>230</v>
      </c>
      <c r="C504" s="65" t="s">
        <v>42</v>
      </c>
    </row>
    <row r="505" spans="2:159" x14ac:dyDescent="0.2">
      <c r="B505" s="65" t="s">
        <v>230</v>
      </c>
      <c r="C505" s="65" t="s">
        <v>43</v>
      </c>
    </row>
    <row r="506" spans="2:159" x14ac:dyDescent="0.2">
      <c r="B506" s="65" t="s">
        <v>230</v>
      </c>
      <c r="C506" s="65" t="s">
        <v>44</v>
      </c>
    </row>
    <row r="507" spans="2:159" x14ac:dyDescent="0.2">
      <c r="B507" s="65" t="s">
        <v>230</v>
      </c>
      <c r="C507" s="65" t="s">
        <v>45</v>
      </c>
    </row>
    <row r="508" spans="2:159" x14ac:dyDescent="0.2">
      <c r="B508" s="65" t="s">
        <v>230</v>
      </c>
      <c r="C508" s="65" t="s">
        <v>46</v>
      </c>
    </row>
    <row r="509" spans="2:159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231</v>
      </c>
      <c r="C510" s="65" t="s">
        <v>36</v>
      </c>
    </row>
    <row r="511" spans="2:159" x14ac:dyDescent="0.2">
      <c r="B511" s="65" t="s">
        <v>231</v>
      </c>
      <c r="C511" s="65" t="s">
        <v>37</v>
      </c>
    </row>
    <row r="512" spans="2:159" x14ac:dyDescent="0.2">
      <c r="B512" s="65" t="s">
        <v>231</v>
      </c>
      <c r="C512" s="65" t="s">
        <v>38</v>
      </c>
    </row>
    <row r="513" spans="2:159" x14ac:dyDescent="0.2">
      <c r="B513" s="65" t="s">
        <v>231</v>
      </c>
      <c r="C513" s="65" t="s">
        <v>39</v>
      </c>
    </row>
    <row r="514" spans="2:159" x14ac:dyDescent="0.2">
      <c r="B514" s="65" t="s">
        <v>231</v>
      </c>
      <c r="C514" s="65" t="s">
        <v>40</v>
      </c>
    </row>
    <row r="515" spans="2:159" x14ac:dyDescent="0.2">
      <c r="B515" s="65" t="s">
        <v>231</v>
      </c>
      <c r="C515" s="65" t="s">
        <v>41</v>
      </c>
    </row>
    <row r="516" spans="2:159" x14ac:dyDescent="0.2">
      <c r="B516" s="65" t="s">
        <v>231</v>
      </c>
      <c r="C516" s="65" t="s">
        <v>42</v>
      </c>
    </row>
    <row r="517" spans="2:159" x14ac:dyDescent="0.2">
      <c r="B517" s="65" t="s">
        <v>231</v>
      </c>
      <c r="C517" s="65" t="s">
        <v>43</v>
      </c>
    </row>
    <row r="518" spans="2:159" x14ac:dyDescent="0.2">
      <c r="B518" s="65" t="s">
        <v>231</v>
      </c>
      <c r="C518" s="65" t="s">
        <v>44</v>
      </c>
    </row>
    <row r="519" spans="2:159" x14ac:dyDescent="0.2">
      <c r="B519" s="65" t="s">
        <v>231</v>
      </c>
      <c r="C519" s="65" t="s">
        <v>45</v>
      </c>
    </row>
    <row r="520" spans="2:159" x14ac:dyDescent="0.2">
      <c r="B520" s="65" t="s">
        <v>231</v>
      </c>
      <c r="C520" s="65" t="s">
        <v>46</v>
      </c>
    </row>
    <row r="521" spans="2:159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232</v>
      </c>
      <c r="C522" s="65" t="s">
        <v>36</v>
      </c>
    </row>
    <row r="523" spans="2:159" x14ac:dyDescent="0.2">
      <c r="B523" s="65" t="s">
        <v>232</v>
      </c>
      <c r="C523" s="65" t="s">
        <v>37</v>
      </c>
    </row>
    <row r="524" spans="2:159" x14ac:dyDescent="0.2">
      <c r="B524" s="65" t="s">
        <v>232</v>
      </c>
      <c r="C524" s="65" t="s">
        <v>38</v>
      </c>
    </row>
    <row r="525" spans="2:159" x14ac:dyDescent="0.2">
      <c r="B525" s="65" t="s">
        <v>232</v>
      </c>
      <c r="C525" s="65" t="s">
        <v>39</v>
      </c>
    </row>
    <row r="526" spans="2:159" x14ac:dyDescent="0.2">
      <c r="B526" s="65" t="s">
        <v>232</v>
      </c>
      <c r="C526" s="65" t="s">
        <v>40</v>
      </c>
    </row>
    <row r="527" spans="2:159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766</v>
      </c>
      <c r="C630" s="65" t="s">
        <v>36</v>
      </c>
    </row>
    <row r="631" spans="2:159" x14ac:dyDescent="0.2">
      <c r="B631" s="65" t="s">
        <v>766</v>
      </c>
      <c r="C631" s="65" t="s">
        <v>37</v>
      </c>
    </row>
    <row r="632" spans="2:159" x14ac:dyDescent="0.2">
      <c r="B632" s="65" t="s">
        <v>766</v>
      </c>
      <c r="C632" s="65" t="s">
        <v>38</v>
      </c>
    </row>
    <row r="633" spans="2:159" x14ac:dyDescent="0.2">
      <c r="B633" s="65" t="s">
        <v>766</v>
      </c>
      <c r="C633" s="65" t="s">
        <v>39</v>
      </c>
    </row>
    <row r="634" spans="2:159" x14ac:dyDescent="0.2">
      <c r="B634" s="65" t="s">
        <v>766</v>
      </c>
      <c r="C634" s="65" t="s">
        <v>40</v>
      </c>
    </row>
    <row r="635" spans="2:159" x14ac:dyDescent="0.2">
      <c r="B635" s="65" t="s">
        <v>766</v>
      </c>
      <c r="C635" s="65" t="s">
        <v>41</v>
      </c>
    </row>
    <row r="636" spans="2:159" x14ac:dyDescent="0.2">
      <c r="B636" s="65" t="s">
        <v>766</v>
      </c>
      <c r="C636" s="65" t="s">
        <v>42</v>
      </c>
    </row>
    <row r="637" spans="2:159" x14ac:dyDescent="0.2">
      <c r="B637" s="65" t="s">
        <v>766</v>
      </c>
      <c r="C637" s="65" t="s">
        <v>43</v>
      </c>
    </row>
    <row r="638" spans="2:159" x14ac:dyDescent="0.2">
      <c r="B638" s="65" t="s">
        <v>766</v>
      </c>
      <c r="C638" s="65" t="s">
        <v>44</v>
      </c>
    </row>
    <row r="639" spans="2:159" x14ac:dyDescent="0.2">
      <c r="B639" s="65" t="s">
        <v>766</v>
      </c>
      <c r="C639" s="65" t="s">
        <v>45</v>
      </c>
    </row>
    <row r="640" spans="2:159" x14ac:dyDescent="0.2">
      <c r="B640" s="65" t="s">
        <v>766</v>
      </c>
      <c r="C640" s="65" t="s">
        <v>46</v>
      </c>
    </row>
    <row r="641" spans="2:159" x14ac:dyDescent="0.2">
      <c r="B641" s="65" t="s">
        <v>766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BX642" s="65">
        <v>1532.470945</v>
      </c>
      <c r="BY642" s="65">
        <v>1532.470945</v>
      </c>
      <c r="BZ642" s="65">
        <v>1532.470945</v>
      </c>
      <c r="CA642" s="65">
        <v>1532.470945</v>
      </c>
      <c r="CB642" s="65">
        <v>2660.7851660000001</v>
      </c>
      <c r="CC642" s="65">
        <v>2660.7851660000001</v>
      </c>
      <c r="CD642" s="65">
        <v>2660.7851660000001</v>
      </c>
      <c r="CE642" s="65">
        <v>2660.7851660000001</v>
      </c>
      <c r="CF642" s="65">
        <v>2660.7851660000001</v>
      </c>
      <c r="CG642" s="65">
        <v>2660.7851660000001</v>
      </c>
      <c r="CH642" s="65">
        <v>2630.7449470000001</v>
      </c>
      <c r="CI642" s="65">
        <v>2660.7851660000001</v>
      </c>
      <c r="CJ642" s="65">
        <v>3608.214019</v>
      </c>
      <c r="CK642" s="65">
        <v>3608.214019</v>
      </c>
      <c r="CL642" s="65">
        <v>3608.214019</v>
      </c>
      <c r="CM642" s="65">
        <v>3608.214019</v>
      </c>
      <c r="CN642" s="65">
        <v>5024.6032640000003</v>
      </c>
      <c r="CO642" s="65">
        <v>5024.6032640000003</v>
      </c>
      <c r="CP642" s="65">
        <v>5024.6032640000003</v>
      </c>
      <c r="CQ642" s="65">
        <v>5024.6032640000003</v>
      </c>
      <c r="CR642" s="65">
        <v>5024.6032640000003</v>
      </c>
      <c r="CS642" s="65">
        <v>5024.6032640000003</v>
      </c>
      <c r="CT642" s="65">
        <v>5024.6032640000003</v>
      </c>
      <c r="CU642" s="65">
        <v>5024.6032640000003</v>
      </c>
      <c r="CV642" s="65">
        <v>5618.3678929999996</v>
      </c>
      <c r="CW642" s="65">
        <v>5618.3678929999996</v>
      </c>
      <c r="CX642" s="65">
        <v>5618.3678929999996</v>
      </c>
      <c r="CY642" s="65">
        <v>5618.3678929999996</v>
      </c>
      <c r="CZ642" s="65">
        <v>7651.8315240000002</v>
      </c>
      <c r="DA642" s="65">
        <v>7651.8315240000002</v>
      </c>
      <c r="DB642" s="65">
        <v>7651.8315240000002</v>
      </c>
      <c r="DC642" s="65">
        <v>7651.8315240000002</v>
      </c>
      <c r="DD642" s="65">
        <v>10520.725210000001</v>
      </c>
      <c r="DE642" s="65">
        <v>10520.725210000001</v>
      </c>
      <c r="DF642" s="65">
        <v>10520.725210000001</v>
      </c>
      <c r="DG642" s="65">
        <v>10520.725210000001</v>
      </c>
      <c r="DH642" s="65">
        <v>11260.04141</v>
      </c>
      <c r="DI642" s="65">
        <v>11260.04141</v>
      </c>
      <c r="DJ642" s="65">
        <v>11260.04141</v>
      </c>
      <c r="DK642" s="65">
        <v>11260.04141</v>
      </c>
      <c r="DL642" s="65">
        <v>11821.170899999999</v>
      </c>
      <c r="DM642" s="65">
        <v>11821.170899999999</v>
      </c>
      <c r="DN642" s="65">
        <v>11821.170899999999</v>
      </c>
      <c r="DO642" s="65">
        <v>11821.170899999999</v>
      </c>
      <c r="DP642" s="65">
        <v>12134.390670000001</v>
      </c>
      <c r="DQ642" s="65">
        <v>12134.390670000001</v>
      </c>
      <c r="DR642" s="65">
        <v>12134.390670000001</v>
      </c>
      <c r="DS642" s="65">
        <v>12134.390670000001</v>
      </c>
      <c r="DT642" s="65">
        <v>14056.8341</v>
      </c>
      <c r="DU642" s="65">
        <v>14056.8341</v>
      </c>
      <c r="DV642" s="65">
        <v>14056.8341</v>
      </c>
      <c r="DW642" s="65">
        <v>14056.8341</v>
      </c>
      <c r="DX642" s="65">
        <v>15402.22033</v>
      </c>
      <c r="DY642" s="65">
        <v>15402.22033</v>
      </c>
      <c r="DZ642" s="65">
        <v>15402.22033</v>
      </c>
      <c r="EA642" s="65">
        <v>15402.22033</v>
      </c>
      <c r="EB642" s="65">
        <v>15506.66048</v>
      </c>
      <c r="EC642" s="65">
        <v>15506.66048</v>
      </c>
      <c r="ED642" s="65">
        <v>15506.66048</v>
      </c>
      <c r="EE642" s="65">
        <v>15506.66048</v>
      </c>
      <c r="EF642" s="65">
        <v>18712.565310000002</v>
      </c>
      <c r="EG642" s="65">
        <v>18712.565310000002</v>
      </c>
      <c r="EH642" s="65">
        <v>18712.565310000002</v>
      </c>
      <c r="EI642" s="65">
        <v>18712.565310000002</v>
      </c>
      <c r="EJ642" s="65">
        <v>21396.35497</v>
      </c>
      <c r="EK642" s="65">
        <v>21396.35497</v>
      </c>
      <c r="EL642" s="65">
        <v>21396.35497</v>
      </c>
      <c r="EM642" s="65">
        <v>21396.35497</v>
      </c>
      <c r="EN642" s="65">
        <v>22862.90942</v>
      </c>
      <c r="EO642" s="65">
        <v>22862.90942</v>
      </c>
      <c r="EP642" s="65">
        <v>22862.90942</v>
      </c>
      <c r="EQ642" s="65">
        <v>22862.90942</v>
      </c>
      <c r="ER642" s="65">
        <v>25074.422920000001</v>
      </c>
      <c r="ES642" s="65">
        <v>25074.422920000001</v>
      </c>
      <c r="ET642" s="65">
        <v>25074.422920000001</v>
      </c>
      <c r="EU642" s="65">
        <v>25074.422920000001</v>
      </c>
      <c r="EV642" s="65">
        <v>25074.422920000001</v>
      </c>
      <c r="EW642" s="65">
        <v>25074.422920000001</v>
      </c>
      <c r="EX642" s="65">
        <v>25074.422920000001</v>
      </c>
      <c r="EY642" s="65">
        <v>25074.422920000001</v>
      </c>
      <c r="EZ642" s="65">
        <v>25074.422920000001</v>
      </c>
      <c r="FA642" s="65">
        <v>25074.422920000001</v>
      </c>
      <c r="FB642" s="65">
        <v>25074.422920000001</v>
      </c>
      <c r="FC642" s="65">
        <v>25074.422920000001</v>
      </c>
    </row>
    <row r="643" spans="2:159" x14ac:dyDescent="0.2">
      <c r="B643" s="65" t="s">
        <v>674</v>
      </c>
      <c r="C643" s="65" t="s">
        <v>37</v>
      </c>
      <c r="BX643" s="65">
        <v>1035.6067969999999</v>
      </c>
      <c r="BY643" s="65">
        <v>1035.6067969999999</v>
      </c>
      <c r="BZ643" s="65">
        <v>1035.6067969999999</v>
      </c>
      <c r="CA643" s="65">
        <v>1035.6067969999999</v>
      </c>
      <c r="CB643" s="65">
        <v>2729.5733260000002</v>
      </c>
      <c r="CD643" s="65">
        <v>2729.5733260000002</v>
      </c>
      <c r="CE643" s="65">
        <v>2729.5733260000002</v>
      </c>
      <c r="CF643" s="65">
        <v>4356.8352029999996</v>
      </c>
      <c r="CG643" s="65">
        <v>4356.8352029999996</v>
      </c>
      <c r="CH643" s="65">
        <v>4356.8352029999996</v>
      </c>
      <c r="CI643" s="65">
        <v>4356.8352029999996</v>
      </c>
      <c r="CJ643" s="65">
        <v>4935.2206299999998</v>
      </c>
      <c r="CK643" s="65">
        <v>4935.2206299999998</v>
      </c>
      <c r="CL643" s="65">
        <v>4935.2206299999998</v>
      </c>
      <c r="CM643" s="65">
        <v>4935.2206299999998</v>
      </c>
      <c r="CN643" s="65">
        <v>4935.2206299999998</v>
      </c>
      <c r="CO643" s="65">
        <v>4935.2206299999998</v>
      </c>
      <c r="CP643" s="65">
        <v>1498.182419</v>
      </c>
      <c r="CQ643" s="65">
        <v>4935.2206299999998</v>
      </c>
      <c r="CR643" s="65">
        <v>6646.920865</v>
      </c>
      <c r="CS643" s="65">
        <v>6646.920865</v>
      </c>
      <c r="CT643" s="65">
        <v>6646.920865</v>
      </c>
      <c r="CU643" s="65">
        <v>6646.920865</v>
      </c>
      <c r="CV643" s="65">
        <v>8401.7212400000008</v>
      </c>
      <c r="CW643" s="65">
        <v>8401.7212400000008</v>
      </c>
      <c r="CX643" s="65">
        <v>8401.7212400000008</v>
      </c>
      <c r="CY643" s="65">
        <v>8401.7212400000008</v>
      </c>
      <c r="CZ643" s="65">
        <v>8835.4381059999996</v>
      </c>
      <c r="DA643" s="65">
        <v>8835.4381059999996</v>
      </c>
      <c r="DB643" s="65">
        <v>8835.4381059999996</v>
      </c>
      <c r="DC643" s="65">
        <v>8835.4381059999996</v>
      </c>
      <c r="DD643" s="65">
        <v>8835.4381059999996</v>
      </c>
      <c r="DE643" s="65">
        <v>8835.4381059999996</v>
      </c>
      <c r="DF643" s="65">
        <v>8835.4381059999996</v>
      </c>
      <c r="DG643" s="65">
        <v>8835.4381059999996</v>
      </c>
      <c r="DH643" s="65">
        <v>11960.20537</v>
      </c>
      <c r="DI643" s="65">
        <v>11960.20537</v>
      </c>
      <c r="DJ643" s="65">
        <v>11960.20537</v>
      </c>
      <c r="DK643" s="65">
        <v>11960.20537</v>
      </c>
      <c r="DL643" s="65">
        <v>11960.20537</v>
      </c>
      <c r="DM643" s="65">
        <v>11960.20537</v>
      </c>
      <c r="DN643" s="65">
        <v>11960.20537</v>
      </c>
      <c r="DO643" s="65">
        <v>11960.20537</v>
      </c>
      <c r="DP643" s="65">
        <v>13505.74156</v>
      </c>
      <c r="DQ643" s="65">
        <v>13505.74156</v>
      </c>
      <c r="DR643" s="65">
        <v>13505.74156</v>
      </c>
      <c r="DS643" s="65">
        <v>13505.74156</v>
      </c>
      <c r="DT643" s="65">
        <v>13505.74156</v>
      </c>
      <c r="DU643" s="65">
        <v>13505.74156</v>
      </c>
      <c r="DV643" s="65">
        <v>13505.74156</v>
      </c>
      <c r="DW643" s="65">
        <v>13192.99459</v>
      </c>
      <c r="DX643" s="65">
        <v>13976.2354</v>
      </c>
      <c r="DY643" s="65">
        <v>13976.2354</v>
      </c>
      <c r="DZ643" s="65">
        <v>13976.2354</v>
      </c>
      <c r="EA643" s="65">
        <v>13976.2354</v>
      </c>
      <c r="EB643" s="65">
        <v>15254.58872</v>
      </c>
      <c r="EC643" s="65">
        <v>15254.58872</v>
      </c>
      <c r="ED643" s="65">
        <v>15254.58872</v>
      </c>
      <c r="EE643" s="65">
        <v>15254.58872</v>
      </c>
      <c r="EF643" s="65">
        <v>15254.58872</v>
      </c>
      <c r="EG643" s="65">
        <v>15254.58872</v>
      </c>
      <c r="EH643" s="65">
        <v>15254.58872</v>
      </c>
      <c r="EI643" s="65">
        <v>15254.58872</v>
      </c>
      <c r="EJ643" s="65">
        <v>15254.58872</v>
      </c>
      <c r="EK643" s="65">
        <v>15254.58872</v>
      </c>
      <c r="EL643" s="65">
        <v>15254.58872</v>
      </c>
      <c r="EM643" s="65">
        <v>15254.58872</v>
      </c>
      <c r="EN643" s="65">
        <v>15858.59993</v>
      </c>
      <c r="EO643" s="65">
        <v>15858.59993</v>
      </c>
      <c r="EP643" s="65">
        <v>15858.59993</v>
      </c>
      <c r="EQ643" s="65">
        <v>15858.59993</v>
      </c>
      <c r="ER643" s="65">
        <v>15858.59993</v>
      </c>
      <c r="ES643" s="65">
        <v>15858.59993</v>
      </c>
      <c r="ET643" s="65">
        <v>15858.59993</v>
      </c>
      <c r="EU643" s="65">
        <v>15858.59993</v>
      </c>
      <c r="EV643" s="65">
        <v>15858.59993</v>
      </c>
      <c r="EW643" s="65">
        <v>15858.59993</v>
      </c>
      <c r="EX643" s="65">
        <v>15858.59993</v>
      </c>
      <c r="EY643" s="65">
        <v>15858.59993</v>
      </c>
      <c r="EZ643" s="65">
        <v>17571.96</v>
      </c>
      <c r="FA643" s="65">
        <v>17571.96</v>
      </c>
      <c r="FB643" s="65">
        <v>17571.96</v>
      </c>
      <c r="FC643" s="65">
        <v>17571.96</v>
      </c>
    </row>
    <row r="644" spans="2:159" x14ac:dyDescent="0.2">
      <c r="B644" s="65" t="s">
        <v>674</v>
      </c>
      <c r="C644" s="65" t="s">
        <v>38</v>
      </c>
      <c r="ER644" s="65">
        <v>1163.5397579999999</v>
      </c>
      <c r="ES644" s="65">
        <v>1163.5397579999999</v>
      </c>
      <c r="ET644" s="65">
        <v>1163.5397579999999</v>
      </c>
      <c r="EU644" s="65">
        <v>1163.5397579999999</v>
      </c>
      <c r="EV644" s="65">
        <v>4295.6979259999998</v>
      </c>
      <c r="EW644" s="65">
        <v>4295.6979259999998</v>
      </c>
      <c r="EX644" s="65">
        <v>4295.6979259999998</v>
      </c>
      <c r="EY644" s="65">
        <v>4295.6979259999998</v>
      </c>
      <c r="EZ644" s="65">
        <v>5711.3976629999997</v>
      </c>
      <c r="FA644" s="65">
        <v>5711.3976629999997</v>
      </c>
      <c r="FB644" s="65">
        <v>5711.3976629999997</v>
      </c>
      <c r="FC644" s="65">
        <v>5711.3976629999997</v>
      </c>
    </row>
    <row r="645" spans="2:159" x14ac:dyDescent="0.2">
      <c r="B645" s="65" t="s">
        <v>674</v>
      </c>
      <c r="C645" s="65" t="s">
        <v>39</v>
      </c>
      <c r="CF645" s="65">
        <v>83.763628420000003</v>
      </c>
      <c r="CG645" s="65">
        <v>83.763628420000003</v>
      </c>
      <c r="CH645" s="65">
        <v>83.763628420000003</v>
      </c>
      <c r="CI645" s="65">
        <v>83.763628420000003</v>
      </c>
      <c r="CJ645" s="65">
        <v>490.82705600000003</v>
      </c>
      <c r="CK645" s="65">
        <v>490.82705600000003</v>
      </c>
      <c r="CM645" s="65">
        <v>490.82705600000003</v>
      </c>
      <c r="CN645" s="65">
        <v>835.99101840000003</v>
      </c>
      <c r="CO645" s="65">
        <v>835.99101840000003</v>
      </c>
      <c r="CP645" s="65">
        <v>835.99101840000003</v>
      </c>
      <c r="CQ645" s="65">
        <v>835.99101840000003</v>
      </c>
      <c r="CR645" s="65">
        <v>1216.766987</v>
      </c>
      <c r="CS645" s="65">
        <v>1216.766987</v>
      </c>
      <c r="CT645" s="65">
        <v>1216.766987</v>
      </c>
      <c r="CU645" s="65">
        <v>1216.766987</v>
      </c>
      <c r="CV645" s="65">
        <v>1747.435299</v>
      </c>
      <c r="CW645" s="65">
        <v>1747.435299</v>
      </c>
      <c r="CY645" s="65">
        <v>1747.435299</v>
      </c>
      <c r="CZ645" s="65">
        <v>2156.1165930000002</v>
      </c>
      <c r="DA645" s="65">
        <v>2156.1165930000002</v>
      </c>
      <c r="DB645" s="65">
        <v>2156.1165930000002</v>
      </c>
      <c r="DC645" s="65">
        <v>2156.1165930000002</v>
      </c>
      <c r="DD645" s="65">
        <v>2603.133875</v>
      </c>
      <c r="DE645" s="65">
        <v>2603.133875</v>
      </c>
      <c r="DF645" s="65">
        <v>2603.133875</v>
      </c>
      <c r="DG645" s="65">
        <v>2603.133875</v>
      </c>
      <c r="DH645" s="65">
        <v>3088.4843300000002</v>
      </c>
      <c r="DI645" s="65">
        <v>3088.4843300000002</v>
      </c>
      <c r="DJ645" s="65">
        <v>3088.4843300000002</v>
      </c>
      <c r="DK645" s="65">
        <v>2486.4607270000001</v>
      </c>
      <c r="DL645" s="65">
        <v>3581.2893920000001</v>
      </c>
      <c r="DM645" s="65">
        <v>3581.2893920000001</v>
      </c>
      <c r="DN645" s="65">
        <v>3581.2893920000001</v>
      </c>
      <c r="DO645" s="65">
        <v>3581.2893920000001</v>
      </c>
      <c r="DP645" s="65">
        <v>4010.7036950000002</v>
      </c>
      <c r="DQ645" s="65">
        <v>4010.7036950000002</v>
      </c>
      <c r="DR645" s="65">
        <v>4010.7036950000002</v>
      </c>
      <c r="DS645" s="65">
        <v>4010.7036950000002</v>
      </c>
      <c r="DT645" s="65">
        <v>4418.4643740000001</v>
      </c>
      <c r="DU645" s="65">
        <v>4418.4643740000001</v>
      </c>
      <c r="DV645" s="65">
        <v>4418.4643740000001</v>
      </c>
      <c r="DW645" s="65">
        <v>4418.4643740000001</v>
      </c>
      <c r="DX645" s="65">
        <v>4492.045803</v>
      </c>
      <c r="DY645" s="65">
        <v>4492.045803</v>
      </c>
      <c r="DZ645" s="65">
        <v>4492.045803</v>
      </c>
      <c r="EA645" s="65">
        <v>4492.045803</v>
      </c>
      <c r="EB645" s="65">
        <v>4492.045803</v>
      </c>
      <c r="EC645" s="65">
        <v>4492.045803</v>
      </c>
      <c r="ED645" s="65">
        <v>4492.045803</v>
      </c>
      <c r="EE645" s="65">
        <v>4492.045803</v>
      </c>
      <c r="EF645" s="65">
        <v>4492.045803</v>
      </c>
      <c r="EG645" s="65">
        <v>4492.045803</v>
      </c>
      <c r="EH645" s="65">
        <v>4492.045803</v>
      </c>
      <c r="EI645" s="65">
        <v>4492.045803</v>
      </c>
      <c r="EJ645" s="65">
        <v>4812.8364549999997</v>
      </c>
      <c r="EK645" s="65">
        <v>4812.8364549999997</v>
      </c>
      <c r="EL645" s="65">
        <v>4812.8364549999997</v>
      </c>
      <c r="EM645" s="65">
        <v>4812.8364549999997</v>
      </c>
      <c r="EN645" s="65">
        <v>5755.7301049999996</v>
      </c>
      <c r="EO645" s="65">
        <v>5755.7301049999996</v>
      </c>
      <c r="EP645" s="65">
        <v>5755.7301049999996</v>
      </c>
      <c r="EQ645" s="65">
        <v>5755.7301049999996</v>
      </c>
      <c r="ER645" s="65">
        <v>5755.7301049999996</v>
      </c>
      <c r="ES645" s="65">
        <v>5755.7301049999996</v>
      </c>
      <c r="ET645" s="65">
        <v>5755.7301049999996</v>
      </c>
      <c r="EU645" s="65">
        <v>5755.7301049999996</v>
      </c>
      <c r="EV645" s="65">
        <v>5928.1017320000001</v>
      </c>
      <c r="EW645" s="65">
        <v>5928.1017320000001</v>
      </c>
      <c r="EX645" s="65">
        <v>5928.1017320000001</v>
      </c>
      <c r="EY645" s="65">
        <v>5928.1017320000001</v>
      </c>
      <c r="EZ645" s="65">
        <v>5928.1017320000001</v>
      </c>
      <c r="FA645" s="65">
        <v>5928.1017320000001</v>
      </c>
      <c r="FB645" s="65">
        <v>5928.1017320000001</v>
      </c>
      <c r="FC645" s="65">
        <v>5928.1017320000001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EB647" s="65">
        <v>1104.2774850000001</v>
      </c>
      <c r="EC647" s="65">
        <v>1104.2774850000001</v>
      </c>
      <c r="ED647" s="65">
        <v>1104.2774850000001</v>
      </c>
      <c r="EE647" s="65">
        <v>793.42288819999999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1146.2086919999999</v>
      </c>
      <c r="EK647" s="65">
        <v>1146.2086919999999</v>
      </c>
      <c r="EL647" s="65">
        <v>1146.2086919999999</v>
      </c>
      <c r="EM647" s="65">
        <v>1146.2086919999999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1272.118281</v>
      </c>
      <c r="EW647" s="65">
        <v>1272.118281</v>
      </c>
      <c r="EX647" s="65">
        <v>1272.118281</v>
      </c>
      <c r="EY647" s="65">
        <v>998.64995810000005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2568.0777419999999</v>
      </c>
      <c r="BY653" s="65">
        <v>2568.0777419999999</v>
      </c>
      <c r="BZ653" s="65">
        <v>2568.0777419999999</v>
      </c>
      <c r="CA653" s="65">
        <v>2568.0777419999999</v>
      </c>
      <c r="CB653" s="65">
        <v>5390.3584920000003</v>
      </c>
      <c r="CC653" s="65">
        <v>2660.7851660000001</v>
      </c>
      <c r="CD653" s="65">
        <v>5390.3584920000003</v>
      </c>
      <c r="CE653" s="65">
        <v>5390.3584920000003</v>
      </c>
      <c r="CF653" s="65">
        <v>7101.3839980000002</v>
      </c>
      <c r="CG653" s="65">
        <v>7101.3839980000002</v>
      </c>
      <c r="CH653" s="65">
        <v>7071.3437789999998</v>
      </c>
      <c r="CI653" s="65">
        <v>7101.3839980000002</v>
      </c>
      <c r="CJ653" s="65">
        <v>9034.2617040000005</v>
      </c>
      <c r="CK653" s="65">
        <v>9034.2617040000005</v>
      </c>
      <c r="CL653" s="65">
        <v>8543.4346480000004</v>
      </c>
      <c r="CM653" s="65">
        <v>9034.2617040000005</v>
      </c>
      <c r="CN653" s="65">
        <v>10795.814909999999</v>
      </c>
      <c r="CO653" s="65">
        <v>10795.814909999999</v>
      </c>
      <c r="CP653" s="65">
        <v>7358.7767020000001</v>
      </c>
      <c r="CQ653" s="65">
        <v>10795.814909999999</v>
      </c>
      <c r="CR653" s="65">
        <v>12888.29112</v>
      </c>
      <c r="CS653" s="65">
        <v>12888.29112</v>
      </c>
      <c r="CT653" s="65">
        <v>12888.29112</v>
      </c>
      <c r="CU653" s="65">
        <v>12888.29112</v>
      </c>
      <c r="CV653" s="65">
        <v>15767.524429999999</v>
      </c>
      <c r="CW653" s="65">
        <v>15767.524429999999</v>
      </c>
      <c r="CX653" s="65">
        <v>14020.08913</v>
      </c>
      <c r="CY653" s="65">
        <v>15767.524429999999</v>
      </c>
      <c r="CZ653" s="65">
        <v>18643.38622</v>
      </c>
      <c r="DA653" s="65">
        <v>18643.38622</v>
      </c>
      <c r="DB653" s="65">
        <v>18643.38622</v>
      </c>
      <c r="DC653" s="65">
        <v>18643.38622</v>
      </c>
      <c r="DD653" s="65">
        <v>21959.297190000001</v>
      </c>
      <c r="DE653" s="65">
        <v>21959.297190000001</v>
      </c>
      <c r="DF653" s="65">
        <v>21959.297190000001</v>
      </c>
      <c r="DG653" s="65">
        <v>21959.297190000001</v>
      </c>
      <c r="DH653" s="65">
        <v>26308.731110000001</v>
      </c>
      <c r="DI653" s="65">
        <v>26308.731110000001</v>
      </c>
      <c r="DJ653" s="65">
        <v>26308.731110000001</v>
      </c>
      <c r="DK653" s="65">
        <v>25706.70751</v>
      </c>
      <c r="DL653" s="65">
        <v>27362.665659999999</v>
      </c>
      <c r="DM653" s="65">
        <v>27362.665659999999</v>
      </c>
      <c r="DN653" s="65">
        <v>27362.665659999999</v>
      </c>
      <c r="DO653" s="65">
        <v>27362.665659999999</v>
      </c>
      <c r="DP653" s="65">
        <v>29650.835920000001</v>
      </c>
      <c r="DQ653" s="65">
        <v>29650.835920000001</v>
      </c>
      <c r="DR653" s="65">
        <v>29650.835920000001</v>
      </c>
      <c r="DS653" s="65">
        <v>29650.835920000001</v>
      </c>
      <c r="DT653" s="65">
        <v>31981.04003</v>
      </c>
      <c r="DU653" s="65">
        <v>31981.04003</v>
      </c>
      <c r="DV653" s="65">
        <v>31981.04003</v>
      </c>
      <c r="DW653" s="65">
        <v>31668.29307</v>
      </c>
      <c r="DX653" s="65">
        <v>33870.501530000001</v>
      </c>
      <c r="DY653" s="65">
        <v>33870.501530000001</v>
      </c>
      <c r="DZ653" s="65">
        <v>33870.501530000001</v>
      </c>
      <c r="EA653" s="65">
        <v>33870.501530000001</v>
      </c>
      <c r="EB653" s="65">
        <v>36357.572480000003</v>
      </c>
      <c r="EC653" s="65">
        <v>36357.572480000003</v>
      </c>
      <c r="ED653" s="65">
        <v>36357.572480000003</v>
      </c>
      <c r="EE653" s="65">
        <v>36046.71789</v>
      </c>
      <c r="EF653" s="65">
        <v>39605.408519999997</v>
      </c>
      <c r="EG653" s="65">
        <v>39605.408519999997</v>
      </c>
      <c r="EH653" s="65">
        <v>39605.408519999997</v>
      </c>
      <c r="EI653" s="65">
        <v>39605.408519999997</v>
      </c>
      <c r="EJ653" s="65">
        <v>42609.988839999998</v>
      </c>
      <c r="EK653" s="65">
        <v>42609.988839999998</v>
      </c>
      <c r="EL653" s="65">
        <v>42609.988839999998</v>
      </c>
      <c r="EM653" s="65">
        <v>42609.988839999998</v>
      </c>
      <c r="EN653" s="65">
        <v>45707.397530000002</v>
      </c>
      <c r="EO653" s="65">
        <v>45707.397530000002</v>
      </c>
      <c r="EP653" s="65">
        <v>45707.397530000002</v>
      </c>
      <c r="EQ653" s="65">
        <v>45707.397530000002</v>
      </c>
      <c r="ER653" s="65">
        <v>49124.411</v>
      </c>
      <c r="ES653" s="65">
        <v>49124.411</v>
      </c>
      <c r="ET653" s="65">
        <v>49124.411</v>
      </c>
      <c r="EU653" s="65">
        <v>49124.411</v>
      </c>
      <c r="EV653" s="65">
        <v>52428.940790000001</v>
      </c>
      <c r="EW653" s="65">
        <v>52428.940790000001</v>
      </c>
      <c r="EX653" s="65">
        <v>52428.940790000001</v>
      </c>
      <c r="EY653" s="65">
        <v>52155.472470000001</v>
      </c>
      <c r="EZ653" s="65">
        <v>55632.953869999998</v>
      </c>
      <c r="FA653" s="65">
        <v>55632.953869999998</v>
      </c>
      <c r="FB653" s="65">
        <v>55632.953869999998</v>
      </c>
      <c r="FC653" s="65">
        <v>55632.953869999998</v>
      </c>
    </row>
    <row r="654" spans="2:159" x14ac:dyDescent="0.2">
      <c r="B654" s="65" t="s">
        <v>767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502.15992679999999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767</v>
      </c>
      <c r="C655" s="65" t="s">
        <v>37</v>
      </c>
    </row>
    <row r="656" spans="2:159" x14ac:dyDescent="0.2">
      <c r="B656" s="65" t="s">
        <v>767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627.05047219999994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1144.545644</v>
      </c>
      <c r="EN656" s="65">
        <v>26.529203679999998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1144.545644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767</v>
      </c>
      <c r="C657" s="65" t="s">
        <v>39</v>
      </c>
    </row>
    <row r="658" spans="2:159" x14ac:dyDescent="0.2">
      <c r="B658" s="65" t="s">
        <v>767</v>
      </c>
      <c r="C658" s="65" t="s">
        <v>40</v>
      </c>
    </row>
    <row r="659" spans="2:159" x14ac:dyDescent="0.2">
      <c r="B659" s="65" t="s">
        <v>767</v>
      </c>
      <c r="C659" s="65" t="s">
        <v>41</v>
      </c>
    </row>
    <row r="660" spans="2:159" x14ac:dyDescent="0.2">
      <c r="B660" s="65" t="s">
        <v>767</v>
      </c>
      <c r="C660" s="65" t="s">
        <v>42</v>
      </c>
    </row>
    <row r="661" spans="2:159" x14ac:dyDescent="0.2">
      <c r="B661" s="65" t="s">
        <v>767</v>
      </c>
      <c r="C661" s="65" t="s">
        <v>43</v>
      </c>
    </row>
    <row r="662" spans="2:159" x14ac:dyDescent="0.2">
      <c r="B662" s="65" t="s">
        <v>767</v>
      </c>
      <c r="C662" s="65" t="s">
        <v>44</v>
      </c>
    </row>
    <row r="663" spans="2:159" x14ac:dyDescent="0.2">
      <c r="B663" s="65" t="s">
        <v>767</v>
      </c>
      <c r="C663" s="65" t="s">
        <v>45</v>
      </c>
    </row>
    <row r="664" spans="2:159" x14ac:dyDescent="0.2">
      <c r="B664" s="65" t="s">
        <v>767</v>
      </c>
      <c r="C664" s="65" t="s">
        <v>46</v>
      </c>
    </row>
    <row r="665" spans="2:159" x14ac:dyDescent="0.2">
      <c r="B665" s="65" t="s">
        <v>767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528.68913050000003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2488.8320880000001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26.529203679999998</v>
      </c>
      <c r="EM665" s="65">
        <v>3006.32726</v>
      </c>
      <c r="EN665" s="65">
        <v>1888.310819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3006.32726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768</v>
      </c>
      <c r="C666" s="65" t="s">
        <v>36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2438.7917950000001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2189.6067750000002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2632.0759939999998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2632.0759939999998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2521.2218210000001</v>
      </c>
      <c r="EJ666" s="65">
        <v>2714.5060189999999</v>
      </c>
      <c r="EK666" s="65">
        <v>2714.5060189999999</v>
      </c>
      <c r="EL666" s="65">
        <v>2438.7917950000001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2382.890973</v>
      </c>
      <c r="EY666" s="65">
        <v>2714.5060189999999</v>
      </c>
      <c r="EZ666" s="65">
        <v>2714.5060189999999</v>
      </c>
      <c r="FA666" s="65">
        <v>2714.5060189999999</v>
      </c>
      <c r="FB666" s="65">
        <v>193.28419819999999</v>
      </c>
      <c r="FC666" s="65">
        <v>2714.5060189999999</v>
      </c>
    </row>
    <row r="667" spans="2:159" x14ac:dyDescent="0.2">
      <c r="B667" s="65" t="s">
        <v>768</v>
      </c>
      <c r="C667" s="65" t="s">
        <v>37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134.45061820000001</v>
      </c>
      <c r="BF667" s="65">
        <v>235.92041839999999</v>
      </c>
      <c r="BG667" s="65">
        <v>207.30629709999999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768</v>
      </c>
      <c r="C668" s="65" t="s">
        <v>38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524.8992442</v>
      </c>
      <c r="BC668" s="65">
        <v>965.47351960000003</v>
      </c>
      <c r="BD668" s="65">
        <v>1470.4758609999999</v>
      </c>
      <c r="BE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1470.4758609999999</v>
      </c>
      <c r="BL668" s="65">
        <v>1470.4758609999999</v>
      </c>
      <c r="BM668" s="65">
        <v>945.57661689999998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965.47351960000003</v>
      </c>
      <c r="BW668" s="65">
        <v>1470.4758609999999</v>
      </c>
      <c r="BX668" s="65">
        <v>1470.4758609999999</v>
      </c>
      <c r="BY668" s="65">
        <v>1029.901586</v>
      </c>
      <c r="BZ668" s="65">
        <v>440.57427539999998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1029.901586</v>
      </c>
      <c r="CL668" s="65">
        <v>1470.4758609999999</v>
      </c>
      <c r="CM668" s="65">
        <v>1470.4758609999999</v>
      </c>
      <c r="CN668" s="65">
        <v>1470.4758609999999</v>
      </c>
      <c r="CO668" s="65">
        <v>945.57661689999998</v>
      </c>
      <c r="CP668" s="65">
        <v>505.0023415</v>
      </c>
      <c r="CQ668" s="65">
        <v>1470.4758609999999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1470.4758609999999</v>
      </c>
      <c r="CX668" s="65">
        <v>524.8992442</v>
      </c>
      <c r="CY668" s="65">
        <v>1470.4758609999999</v>
      </c>
      <c r="CZ668" s="65">
        <v>1470.4758609999999</v>
      </c>
      <c r="DA668" s="65">
        <v>945.57661689999998</v>
      </c>
      <c r="DB668" s="65">
        <v>965.47351960000003</v>
      </c>
      <c r="DC668" s="65">
        <v>1470.4758609999999</v>
      </c>
      <c r="DD668" s="65">
        <v>1470.4758609999999</v>
      </c>
      <c r="DE668" s="65">
        <v>1470.4758609999999</v>
      </c>
      <c r="DF668" s="65">
        <v>524.8992442</v>
      </c>
      <c r="DG668" s="65">
        <v>1470.4758609999999</v>
      </c>
      <c r="DH668" s="65">
        <v>1470.4758609999999</v>
      </c>
      <c r="DI668" s="65">
        <v>965.47351960000003</v>
      </c>
      <c r="DJ668" s="65">
        <v>1470.4758609999999</v>
      </c>
      <c r="DK668" s="65">
        <v>1470.4758609999999</v>
      </c>
      <c r="DL668" s="65">
        <v>1470.4758609999999</v>
      </c>
      <c r="DM668" s="65">
        <v>945.57661689999998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945.57661689999998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965.47351960000003</v>
      </c>
      <c r="EM668" s="65">
        <v>965.47351960000003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965.47351960000003</v>
      </c>
      <c r="EV668" s="65">
        <v>1470.4758609999999</v>
      </c>
      <c r="EW668" s="65">
        <v>1470.4758609999999</v>
      </c>
      <c r="EX668" s="65">
        <v>440.57427539999998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768</v>
      </c>
      <c r="C669" s="65" t="s">
        <v>39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768</v>
      </c>
      <c r="C670" s="65" t="s">
        <v>40</v>
      </c>
    </row>
    <row r="671" spans="2:159" x14ac:dyDescent="0.2">
      <c r="B671" s="65" t="s">
        <v>768</v>
      </c>
      <c r="C671" s="65" t="s">
        <v>41</v>
      </c>
    </row>
    <row r="672" spans="2:159" x14ac:dyDescent="0.2">
      <c r="B672" s="65" t="s">
        <v>768</v>
      </c>
      <c r="C672" s="65" t="s">
        <v>42</v>
      </c>
    </row>
    <row r="673" spans="2:159" x14ac:dyDescent="0.2">
      <c r="B673" s="65" t="s">
        <v>768</v>
      </c>
      <c r="C673" s="65" t="s">
        <v>43</v>
      </c>
    </row>
    <row r="674" spans="2:159" x14ac:dyDescent="0.2">
      <c r="B674" s="65" t="s">
        <v>768</v>
      </c>
      <c r="C674" s="65" t="s">
        <v>44</v>
      </c>
    </row>
    <row r="675" spans="2:159" x14ac:dyDescent="0.2">
      <c r="B675" s="65" t="s">
        <v>768</v>
      </c>
      <c r="C675" s="65" t="s">
        <v>45</v>
      </c>
    </row>
    <row r="676" spans="2:159" x14ac:dyDescent="0.2">
      <c r="B676" s="65" t="s">
        <v>768</v>
      </c>
      <c r="C676" s="65" t="s">
        <v>46</v>
      </c>
    </row>
    <row r="677" spans="2:159" x14ac:dyDescent="0.2">
      <c r="B677" s="65" t="s">
        <v>768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760.81966269999998</v>
      </c>
      <c r="AU677" s="65">
        <v>760.81966269999998</v>
      </c>
      <c r="AV677" s="65">
        <v>843.24968839999997</v>
      </c>
      <c r="AW677" s="65">
        <v>607.32926999999995</v>
      </c>
      <c r="AX677" s="65">
        <v>318.35044420000003</v>
      </c>
      <c r="AY677" s="65">
        <v>843.24968839999997</v>
      </c>
      <c r="AZ677" s="65">
        <v>1615.4390100000001</v>
      </c>
      <c r="BA677" s="65">
        <v>1174.864734</v>
      </c>
      <c r="BB677" s="65">
        <v>938.94431599999996</v>
      </c>
      <c r="BC677" s="65">
        <v>1615.4390100000001</v>
      </c>
      <c r="BD677" s="65">
        <v>4227.618101</v>
      </c>
      <c r="BE677" s="65">
        <v>4126.1482999999998</v>
      </c>
      <c r="BF677" s="65">
        <v>2674.7122140000001</v>
      </c>
      <c r="BG677" s="65">
        <v>4199.0039790000001</v>
      </c>
      <c r="BH677" s="65">
        <v>4420.9022990000003</v>
      </c>
      <c r="BI677" s="65">
        <v>4420.9022990000003</v>
      </c>
      <c r="BJ677" s="65">
        <v>3915.8999570000001</v>
      </c>
      <c r="BK677" s="65">
        <v>4420.9022990000003</v>
      </c>
      <c r="BL677" s="65">
        <v>4420.9022990000003</v>
      </c>
      <c r="BM677" s="65">
        <v>3896.0030550000001</v>
      </c>
      <c r="BN677" s="65">
        <v>3896.0030550000001</v>
      </c>
      <c r="BO677" s="65">
        <v>4420.9022990000003</v>
      </c>
      <c r="BP677" s="65">
        <v>4589.5522369999999</v>
      </c>
      <c r="BQ677" s="65">
        <v>4064.6529919999998</v>
      </c>
      <c r="BR677" s="65">
        <v>4353.6318179999998</v>
      </c>
      <c r="BS677" s="65">
        <v>4589.5522369999999</v>
      </c>
      <c r="BT677" s="65">
        <v>4589.5522369999999</v>
      </c>
      <c r="BU677" s="65">
        <v>4589.5522369999999</v>
      </c>
      <c r="BV677" s="65">
        <v>4084.5498950000001</v>
      </c>
      <c r="BW677" s="65">
        <v>4589.5522369999999</v>
      </c>
      <c r="BX677" s="65">
        <v>4589.5522369999999</v>
      </c>
      <c r="BY677" s="65">
        <v>4148.9779609999996</v>
      </c>
      <c r="BZ677" s="65">
        <v>3559.6506509999999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4148.9779609999996</v>
      </c>
      <c r="CL677" s="65">
        <v>4420.9022990000003</v>
      </c>
      <c r="CM677" s="65">
        <v>4589.5522369999999</v>
      </c>
      <c r="CN677" s="65">
        <v>4589.5522369999999</v>
      </c>
      <c r="CO677" s="65">
        <v>3982.2229670000002</v>
      </c>
      <c r="CP677" s="65">
        <v>3624.0787169999999</v>
      </c>
      <c r="CQ677" s="65">
        <v>4589.5522369999999</v>
      </c>
      <c r="CR677" s="65">
        <v>4589.5522369999999</v>
      </c>
      <c r="CS677" s="65">
        <v>4589.5522369999999</v>
      </c>
      <c r="CT677" s="65">
        <v>3766.199451</v>
      </c>
      <c r="CU677" s="65">
        <v>4589.5522369999999</v>
      </c>
      <c r="CV677" s="65">
        <v>4589.5522369999999</v>
      </c>
      <c r="CW677" s="65">
        <v>4589.5522369999999</v>
      </c>
      <c r="CX677" s="65">
        <v>3643.9756200000002</v>
      </c>
      <c r="CY677" s="65">
        <v>4589.5522369999999</v>
      </c>
      <c r="CZ677" s="65">
        <v>4589.5522369999999</v>
      </c>
      <c r="DA677" s="65">
        <v>4064.6529919999998</v>
      </c>
      <c r="DB677" s="65">
        <v>4084.5498950000001</v>
      </c>
      <c r="DC677" s="65">
        <v>4589.5522369999999</v>
      </c>
      <c r="DD677" s="65">
        <v>4589.5522369999999</v>
      </c>
      <c r="DE677" s="65">
        <v>4589.5522369999999</v>
      </c>
      <c r="DF677" s="65">
        <v>3643.9756200000002</v>
      </c>
      <c r="DG677" s="65">
        <v>4589.5522369999999</v>
      </c>
      <c r="DH677" s="65">
        <v>4589.5522369999999</v>
      </c>
      <c r="DI677" s="65">
        <v>4084.5498950000001</v>
      </c>
      <c r="DJ677" s="65">
        <v>4589.5522369999999</v>
      </c>
      <c r="DK677" s="65">
        <v>4589.5522369999999</v>
      </c>
      <c r="DL677" s="65">
        <v>4589.5522369999999</v>
      </c>
      <c r="DM677" s="65">
        <v>4064.6529919999998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4064.6529919999998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4420.9022990000003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3913.0575429999999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4396.2680380000002</v>
      </c>
      <c r="EJ677" s="65">
        <v>4589.5522369999999</v>
      </c>
      <c r="EK677" s="65">
        <v>4589.5522369999999</v>
      </c>
      <c r="EL677" s="65">
        <v>3808.8356709999998</v>
      </c>
      <c r="EM677" s="65">
        <v>4084.5498950000001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3915.8999570000001</v>
      </c>
      <c r="EV677" s="65">
        <v>4589.5522369999999</v>
      </c>
      <c r="EW677" s="65">
        <v>4589.5522369999999</v>
      </c>
      <c r="EX677" s="65">
        <v>3228.035605</v>
      </c>
      <c r="EY677" s="65">
        <v>4589.5522369999999</v>
      </c>
      <c r="EZ677" s="65">
        <v>4589.5522369999999</v>
      </c>
      <c r="FA677" s="65">
        <v>4589.5522369999999</v>
      </c>
      <c r="FB677" s="65">
        <v>2068.3304149999999</v>
      </c>
      <c r="FC677" s="65">
        <v>4589.5522369999999</v>
      </c>
    </row>
    <row r="678" spans="2:159" x14ac:dyDescent="0.2">
      <c r="B678" s="65" t="s">
        <v>769</v>
      </c>
      <c r="C678" s="65" t="s">
        <v>36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1460.053674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1650.4954580000001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984.42295079999997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769</v>
      </c>
      <c r="C679" s="65" t="s">
        <v>37</v>
      </c>
    </row>
    <row r="680" spans="2:159" x14ac:dyDescent="0.2">
      <c r="B680" s="65" t="s">
        <v>769</v>
      </c>
      <c r="C680" s="65" t="s">
        <v>38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16.284087570000001</v>
      </c>
      <c r="BX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105.6577782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H680" s="65">
        <v>211.28615790000001</v>
      </c>
      <c r="DI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769</v>
      </c>
      <c r="C681" s="65" t="s">
        <v>39</v>
      </c>
    </row>
    <row r="682" spans="2:159" x14ac:dyDescent="0.2">
      <c r="B682" s="65" t="s">
        <v>769</v>
      </c>
      <c r="C682" s="65" t="s">
        <v>40</v>
      </c>
    </row>
    <row r="683" spans="2:159" x14ac:dyDescent="0.2">
      <c r="B683" s="65" t="s">
        <v>769</v>
      </c>
      <c r="C683" s="65" t="s">
        <v>41</v>
      </c>
    </row>
    <row r="684" spans="2:159" x14ac:dyDescent="0.2">
      <c r="B684" s="65" t="s">
        <v>769</v>
      </c>
      <c r="C684" s="65" t="s">
        <v>42</v>
      </c>
    </row>
    <row r="685" spans="2:159" x14ac:dyDescent="0.2">
      <c r="B685" s="65" t="s">
        <v>769</v>
      </c>
      <c r="C685" s="65" t="s">
        <v>43</v>
      </c>
    </row>
    <row r="686" spans="2:159" x14ac:dyDescent="0.2">
      <c r="B686" s="65" t="s">
        <v>769</v>
      </c>
      <c r="C686" s="65" t="s">
        <v>44</v>
      </c>
    </row>
    <row r="687" spans="2:159" x14ac:dyDescent="0.2">
      <c r="B687" s="65" t="s">
        <v>769</v>
      </c>
      <c r="C687" s="65" t="s">
        <v>45</v>
      </c>
    </row>
    <row r="688" spans="2:159" x14ac:dyDescent="0.2">
      <c r="B688" s="65" t="s">
        <v>769</v>
      </c>
      <c r="C688" s="65" t="s">
        <v>46</v>
      </c>
    </row>
    <row r="689" spans="2:159" x14ac:dyDescent="0.2">
      <c r="B689" s="65" t="s">
        <v>769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1861.7816150000001</v>
      </c>
      <c r="BV689" s="65">
        <v>2075.9101879999998</v>
      </c>
      <c r="BW689" s="65">
        <v>1880.9081180000001</v>
      </c>
      <c r="BX689" s="65">
        <v>2075.9101879999998</v>
      </c>
      <c r="BY689" s="65">
        <v>1864.6240299999999</v>
      </c>
      <c r="BZ689" s="65">
        <v>1864.6240299999999</v>
      </c>
      <c r="CA689" s="65">
        <v>1864.6240299999999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1970.281808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1864.6240299999999</v>
      </c>
      <c r="DH689" s="65">
        <v>2075.9101879999998</v>
      </c>
      <c r="DI689" s="65">
        <v>2075.9101879999998</v>
      </c>
      <c r="DJ689" s="65">
        <v>1460.053674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1861.7816150000001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1195.7091089999999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1864.6240299999999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4899.42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5119.2460719999999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2991.06</v>
      </c>
      <c r="EU702" s="65">
        <v>4554.3</v>
      </c>
      <c r="EV702" s="65">
        <v>535.79999999999995</v>
      </c>
      <c r="EW702" s="65">
        <v>5224.05</v>
      </c>
      <c r="EX702" s="65">
        <v>5107.8599999999997</v>
      </c>
      <c r="EY702" s="65">
        <v>1883.26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4899.42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5119.2460719999999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2991.06</v>
      </c>
      <c r="EU713" s="65">
        <v>4554.3</v>
      </c>
      <c r="EV713" s="65">
        <v>535.79999999999995</v>
      </c>
      <c r="EW713" s="65">
        <v>5224.05</v>
      </c>
      <c r="EX713" s="65">
        <v>5107.8599999999997</v>
      </c>
      <c r="EY713" s="65">
        <v>1883.26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770</v>
      </c>
      <c r="C714" s="65" t="s">
        <v>36</v>
      </c>
    </row>
    <row r="715" spans="2:159" x14ac:dyDescent="0.2">
      <c r="B715" s="65" t="s">
        <v>770</v>
      </c>
      <c r="C715" s="65" t="s">
        <v>37</v>
      </c>
    </row>
    <row r="716" spans="2:159" x14ac:dyDescent="0.2">
      <c r="B716" s="65" t="s">
        <v>770</v>
      </c>
      <c r="C716" s="65" t="s">
        <v>38</v>
      </c>
    </row>
    <row r="717" spans="2:159" x14ac:dyDescent="0.2">
      <c r="B717" s="65" t="s">
        <v>770</v>
      </c>
      <c r="C717" s="65" t="s">
        <v>39</v>
      </c>
    </row>
    <row r="718" spans="2:159" x14ac:dyDescent="0.2">
      <c r="B718" s="65" t="s">
        <v>770</v>
      </c>
      <c r="C718" s="65" t="s">
        <v>40</v>
      </c>
    </row>
    <row r="719" spans="2:159" x14ac:dyDescent="0.2">
      <c r="B719" s="65" t="s">
        <v>770</v>
      </c>
      <c r="C719" s="65" t="s">
        <v>41</v>
      </c>
    </row>
    <row r="720" spans="2:159" x14ac:dyDescent="0.2">
      <c r="B720" s="65" t="s">
        <v>770</v>
      </c>
      <c r="C720" s="65" t="s">
        <v>42</v>
      </c>
    </row>
    <row r="721" spans="2:159" x14ac:dyDescent="0.2">
      <c r="B721" s="65" t="s">
        <v>770</v>
      </c>
      <c r="C721" s="65" t="s">
        <v>43</v>
      </c>
    </row>
    <row r="722" spans="2:159" x14ac:dyDescent="0.2">
      <c r="B722" s="65" t="s">
        <v>770</v>
      </c>
      <c r="C722" s="65" t="s">
        <v>44</v>
      </c>
    </row>
    <row r="723" spans="2:159" x14ac:dyDescent="0.2">
      <c r="B723" s="65" t="s">
        <v>770</v>
      </c>
      <c r="C723" s="65" t="s">
        <v>45</v>
      </c>
    </row>
    <row r="724" spans="2:159" x14ac:dyDescent="0.2">
      <c r="B724" s="65" t="s">
        <v>770</v>
      </c>
      <c r="C724" s="65" t="s">
        <v>46</v>
      </c>
    </row>
    <row r="725" spans="2:159" x14ac:dyDescent="0.2">
      <c r="B725" s="65" t="s">
        <v>770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771</v>
      </c>
      <c r="C750" s="65" t="s">
        <v>36</v>
      </c>
    </row>
    <row r="751" spans="2:159" x14ac:dyDescent="0.2">
      <c r="B751" s="65" t="s">
        <v>771</v>
      </c>
      <c r="C751" s="65" t="s">
        <v>37</v>
      </c>
      <c r="CB751" s="65">
        <v>189.49431200000001</v>
      </c>
      <c r="CC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189.49431200000001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1136.965872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1326.460184</v>
      </c>
      <c r="DJ751" s="65">
        <v>1136.965872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1894.9431199999999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2273.931744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2842.4146799999999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3031.9089920000001</v>
      </c>
      <c r="EU751" s="65">
        <v>3410.8976160000002</v>
      </c>
      <c r="EV751" s="65">
        <v>3410.8976160000002</v>
      </c>
      <c r="EW751" s="65">
        <v>3410.8976160000002</v>
      </c>
      <c r="EX751" s="65">
        <v>3031.9089920000001</v>
      </c>
      <c r="EY751" s="65">
        <v>3221.4033039999999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771</v>
      </c>
      <c r="C752" s="65" t="s">
        <v>38</v>
      </c>
    </row>
    <row r="753" spans="2:159" x14ac:dyDescent="0.2">
      <c r="B753" s="65" t="s">
        <v>771</v>
      </c>
      <c r="C753" s="65" t="s">
        <v>39</v>
      </c>
      <c r="CB753" s="65">
        <v>693.54918190000001</v>
      </c>
      <c r="CC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1148.2493460000001</v>
      </c>
      <c r="DD753" s="65">
        <v>1185.286922</v>
      </c>
      <c r="DE753" s="65">
        <v>693.54918190000001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491.7377396</v>
      </c>
      <c r="DL753" s="65">
        <v>1185.286922</v>
      </c>
      <c r="DM753" s="65">
        <v>1185.286922</v>
      </c>
      <c r="DN753" s="65">
        <v>1185.286922</v>
      </c>
      <c r="DO753" s="65">
        <v>491.7377396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1185.286922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433.43249600000001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699.23401130000002</v>
      </c>
      <c r="ER753" s="65">
        <v>1190.971751</v>
      </c>
      <c r="ES753" s="65">
        <v>1190.971751</v>
      </c>
      <c r="ET753" s="65">
        <v>1190.971751</v>
      </c>
      <c r="EU753" s="65">
        <v>5.6848293600000002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497.42256900000001</v>
      </c>
      <c r="FC753" s="65">
        <v>1190.971751</v>
      </c>
    </row>
    <row r="754" spans="2:159" x14ac:dyDescent="0.2">
      <c r="B754" s="65" t="s">
        <v>771</v>
      </c>
      <c r="C754" s="65" t="s">
        <v>40</v>
      </c>
    </row>
    <row r="755" spans="2:159" x14ac:dyDescent="0.2">
      <c r="B755" s="65" t="s">
        <v>771</v>
      </c>
      <c r="C755" s="65" t="s">
        <v>41</v>
      </c>
    </row>
    <row r="756" spans="2:159" x14ac:dyDescent="0.2">
      <c r="B756" s="65" t="s">
        <v>771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771</v>
      </c>
      <c r="C757" s="65" t="s">
        <v>43</v>
      </c>
    </row>
    <row r="758" spans="2:159" x14ac:dyDescent="0.2">
      <c r="B758" s="65" t="s">
        <v>771</v>
      </c>
      <c r="C758" s="65" t="s">
        <v>44</v>
      </c>
    </row>
    <row r="759" spans="2:159" x14ac:dyDescent="0.2">
      <c r="B759" s="65" t="s">
        <v>771</v>
      </c>
      <c r="C759" s="65" t="s">
        <v>45</v>
      </c>
    </row>
    <row r="760" spans="2:159" x14ac:dyDescent="0.2">
      <c r="B760" s="65" t="s">
        <v>771</v>
      </c>
      <c r="C760" s="65" t="s">
        <v>46</v>
      </c>
    </row>
    <row r="761" spans="2:159" x14ac:dyDescent="0.2">
      <c r="B761" s="65" t="s">
        <v>771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366.67149369999998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1741.4527270000001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3248.8799789999998</v>
      </c>
      <c r="DC761" s="65">
        <v>3401.3367149999999</v>
      </c>
      <c r="DD761" s="65">
        <v>3627.8686029999999</v>
      </c>
      <c r="DE761" s="65">
        <v>3136.1308640000002</v>
      </c>
      <c r="DF761" s="65">
        <v>2442.581682</v>
      </c>
      <c r="DG761" s="65">
        <v>3627.8686029999999</v>
      </c>
      <c r="DH761" s="65">
        <v>3817.3629150000002</v>
      </c>
      <c r="DI761" s="65">
        <v>3438.3742910000001</v>
      </c>
      <c r="DJ761" s="65">
        <v>3248.8799789999998</v>
      </c>
      <c r="DK761" s="65">
        <v>3123.813733</v>
      </c>
      <c r="DL761" s="65">
        <v>4006.857227</v>
      </c>
      <c r="DM761" s="65">
        <v>4006.857227</v>
      </c>
      <c r="DN761" s="65">
        <v>3817.3629150000002</v>
      </c>
      <c r="DO761" s="65">
        <v>3313.3080450000002</v>
      </c>
      <c r="DP761" s="65">
        <v>4202.0363690000004</v>
      </c>
      <c r="DQ761" s="65">
        <v>4202.0363690000004</v>
      </c>
      <c r="DR761" s="65">
        <v>4202.0363690000004</v>
      </c>
      <c r="DS761" s="65">
        <v>4012.5420570000001</v>
      </c>
      <c r="DT761" s="65">
        <v>4391.5306810000002</v>
      </c>
      <c r="DU761" s="65">
        <v>4385.845851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4391.5306810000002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4960.0136169999996</v>
      </c>
      <c r="EK761" s="65">
        <v>5149.5079290000003</v>
      </c>
      <c r="EL761" s="65">
        <v>4391.9686739999997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4847.2645009999997</v>
      </c>
      <c r="ER761" s="65">
        <v>5528.4965529999999</v>
      </c>
      <c r="ES761" s="65">
        <v>5528.4965529999999</v>
      </c>
      <c r="ET761" s="65">
        <v>5149.5079290000003</v>
      </c>
      <c r="EU761" s="65">
        <v>4343.2096309999997</v>
      </c>
      <c r="EV761" s="65">
        <v>5528.4965529999999</v>
      </c>
      <c r="EW761" s="65">
        <v>5528.4965529999999</v>
      </c>
      <c r="EX761" s="65">
        <v>5149.5079290000003</v>
      </c>
      <c r="EY761" s="65">
        <v>5339.0022410000001</v>
      </c>
      <c r="EZ761" s="65">
        <v>5528.4965529999999</v>
      </c>
      <c r="FA761" s="65">
        <v>5528.4965529999999</v>
      </c>
      <c r="FB761" s="65">
        <v>4834.9473710000002</v>
      </c>
      <c r="FC761" s="65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62792.59115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57555.895230000002</v>
      </c>
      <c r="G4" s="1">
        <f>PLANEL_GerPT_Trim_Resultado!T245</f>
        <v>59624.003380000002</v>
      </c>
      <c r="H4" s="1">
        <f>PLANEL_GerPT_Trim_Resultado!U245</f>
        <v>54269.667529999999</v>
      </c>
      <c r="I4" s="1">
        <f>PLANEL_GerPT_Trim_Resultado!V245</f>
        <v>51742.377390000001</v>
      </c>
      <c r="J4" s="1">
        <f>PLANEL_GerPT_Trim_Resultado!W245</f>
        <v>56311.74495</v>
      </c>
      <c r="K4" s="1">
        <f>PLANEL_GerPT_Trim_Resultado!X245</f>
        <v>64046.804300000003</v>
      </c>
      <c r="L4" s="1">
        <f>PLANEL_GerPT_Trim_Resultado!Y245</f>
        <v>55351.104339999998</v>
      </c>
      <c r="M4" s="1">
        <f>PLANEL_GerPT_Trim_Resultado!Z245</f>
        <v>53833.141609999999</v>
      </c>
      <c r="N4" s="1">
        <f>PLANEL_GerPT_Trim_Resultado!AA245</f>
        <v>61587.214699999997</v>
      </c>
      <c r="O4" s="1">
        <f>PLANEL_GerPT_Trim_Resultado!AB245</f>
        <v>66662.796749999994</v>
      </c>
      <c r="P4" s="1">
        <f>PLANEL_GerPT_Trim_Resultado!AC245</f>
        <v>60769.259160000001</v>
      </c>
      <c r="Q4" s="1">
        <f>PLANEL_GerPT_Trim_Resultado!AD245</f>
        <v>58311.846380000003</v>
      </c>
      <c r="R4" s="1">
        <f>PLANEL_GerPT_Trim_Resultado!AE245</f>
        <v>61900.247600000002</v>
      </c>
      <c r="S4" s="1">
        <f>PLANEL_GerPT_Trim_Resultado!AF245</f>
        <v>69667.734500000006</v>
      </c>
      <c r="T4" s="1">
        <f>PLANEL_GerPT_Trim_Resultado!AG245</f>
        <v>67333.227830000003</v>
      </c>
      <c r="U4" s="1">
        <f>PLANEL_GerPT_Trim_Resultado!AH245</f>
        <v>60457.563260000003</v>
      </c>
      <c r="V4" s="1">
        <f>PLANEL_GerPT_Trim_Resultado!AI245</f>
        <v>65518.575510000002</v>
      </c>
      <c r="W4" s="1">
        <f>PLANEL_GerPT_Trim_Resultado!AJ245</f>
        <v>72713.012759999998</v>
      </c>
      <c r="X4" s="1">
        <f>PLANEL_GerPT_Trim_Resultado!AK245</f>
        <v>67943.587650000001</v>
      </c>
      <c r="Y4" s="1">
        <f>PLANEL_GerPT_Trim_Resultado!AL245</f>
        <v>66808.199550000005</v>
      </c>
      <c r="Z4" s="1">
        <f>PLANEL_GerPT_Trim_Resultado!AM245</f>
        <v>68864.364730000001</v>
      </c>
      <c r="AA4" s="1">
        <f>PLANEL_GerPT_Trim_Resultado!AN245</f>
        <v>77935.386469999998</v>
      </c>
      <c r="AB4" s="1">
        <f>PLANEL_GerPT_Trim_Resultado!AO245</f>
        <v>73570.116599999994</v>
      </c>
      <c r="AC4" s="1">
        <f>PLANEL_GerPT_Trim_Resultado!AP245</f>
        <v>69050.553759999995</v>
      </c>
      <c r="AD4" s="1">
        <f>PLANEL_GerPT_Trim_Resultado!AQ245</f>
        <v>71812.607430000004</v>
      </c>
      <c r="AE4" s="1">
        <f>PLANEL_GerPT_Trim_Resultado!AR245</f>
        <v>79914.765369999994</v>
      </c>
      <c r="AF4" s="1">
        <f>PLANEL_GerPT_Trim_Resultado!AS245</f>
        <v>74668.089259999993</v>
      </c>
      <c r="AG4" s="1">
        <f>PLANEL_GerPT_Trim_Resultado!AT245</f>
        <v>67881.565300000002</v>
      </c>
      <c r="AH4" s="1">
        <f>PLANEL_GerPT_Trim_Resultado!AU245</f>
        <v>73171.631269999998</v>
      </c>
      <c r="AI4" s="1">
        <f>PLANEL_GerPT_Trim_Resultado!AV245</f>
        <v>80346.031369999997</v>
      </c>
      <c r="AJ4" s="1">
        <f>PLANEL_GerPT_Trim_Resultado!AW245</f>
        <v>74287.629839999994</v>
      </c>
      <c r="AK4" s="1">
        <f>PLANEL_GerPT_Trim_Resultado!AX245</f>
        <v>71654.119439999995</v>
      </c>
      <c r="AL4" s="1">
        <f>PLANEL_GerPT_Trim_Resultado!AY245</f>
        <v>73402.160269999993</v>
      </c>
      <c r="AM4" s="1">
        <f>PLANEL_GerPT_Trim_Resultado!AZ245</f>
        <v>80318.715769999995</v>
      </c>
      <c r="AN4" s="1">
        <f>PLANEL_GerPT_Trim_Resultado!BA245</f>
        <v>75203.83077</v>
      </c>
      <c r="AO4" s="1">
        <f>PLANEL_GerPT_Trim_Resultado!BB245</f>
        <v>71802.693289999996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72869.446079999994</v>
      </c>
      <c r="AS4" s="1">
        <f>PLANEL_GerPT_Trim_Resultado!BF245</f>
        <v>69767.163119999997</v>
      </c>
      <c r="AT4" s="1">
        <f>PLANEL_GerPT_Trim_Resultado!BG245</f>
        <v>73255.231669999994</v>
      </c>
      <c r="AU4" s="1">
        <f>PLANEL_GerPT_Trim_Resultado!BH245</f>
        <v>81323.064570000002</v>
      </c>
      <c r="AV4" s="1">
        <f>PLANEL_GerPT_Trim_Resultado!BI245</f>
        <v>72650.441560000007</v>
      </c>
      <c r="AW4" s="1">
        <f>PLANEL_GerPT_Trim_Resultado!BJ245</f>
        <v>71747.401370000007</v>
      </c>
      <c r="AX4" s="1">
        <f>PLANEL_GerPT_Trim_Resultado!BK245</f>
        <v>73886.367970000007</v>
      </c>
      <c r="AY4" s="1">
        <f>PLANEL_GerPT_Trim_Resultado!BL245</f>
        <v>81852.525569999998</v>
      </c>
      <c r="AZ4" s="1">
        <f>PLANEL_GerPT_Trim_Resultado!BM245</f>
        <v>75524.531600000002</v>
      </c>
      <c r="BA4" s="1">
        <f>PLANEL_GerPT_Trim_Resultado!BN245</f>
        <v>67987.655790000004</v>
      </c>
      <c r="BB4" s="1">
        <f>PLANEL_GerPT_Trim_Resultado!BO245</f>
        <v>74148.493830000007</v>
      </c>
      <c r="BC4" s="1">
        <f>PLANEL_GerPT_Trim_Resultado!BP245</f>
        <v>84568.004289999997</v>
      </c>
      <c r="BD4" s="1">
        <f>PLANEL_GerPT_Trim_Resultado!BQ245</f>
        <v>79400.710399999996</v>
      </c>
      <c r="BE4" s="1">
        <f>PLANEL_GerPT_Trim_Resultado!BR245</f>
        <v>70544.794899999994</v>
      </c>
      <c r="BF4" s="1">
        <f>PLANEL_GerPT_Trim_Resultado!BS245</f>
        <v>76627.662410000004</v>
      </c>
      <c r="BG4" s="1">
        <f>PLANEL_GerPT_Trim_Resultado!BT245</f>
        <v>86534.419049999997</v>
      </c>
      <c r="BH4" s="1">
        <f>PLANEL_GerPT_Trim_Resultado!BU245</f>
        <v>78493.463570000007</v>
      </c>
      <c r="BI4" s="1">
        <f>PLANEL_GerPT_Trim_Resultado!BV245</f>
        <v>71963.426670000001</v>
      </c>
      <c r="BJ4" s="1">
        <f>PLANEL_GerPT_Trim_Resultado!BW245</f>
        <v>78269.339200000002</v>
      </c>
      <c r="BK4" s="1">
        <f>PLANEL_GerPT_Trim_Resultado!BX245</f>
        <v>86534.419049999997</v>
      </c>
      <c r="BL4" s="1">
        <f>PLANEL_GerPT_Trim_Resultado!BY245</f>
        <v>78802.575920000003</v>
      </c>
      <c r="BM4" s="1">
        <f>PLANEL_GerPT_Trim_Resultado!BZ245</f>
        <v>70833.380999999994</v>
      </c>
      <c r="BN4" s="1">
        <f>PLANEL_GerPT_Trim_Resultado!CA245</f>
        <v>78165.742150000005</v>
      </c>
      <c r="BO4" s="1">
        <f>PLANEL_GerPT_Trim_Resultado!CB245</f>
        <v>88629.267049999995</v>
      </c>
      <c r="BP4" s="1">
        <f>PLANEL_GerPT_Trim_Resultado!CC245</f>
        <v>82959.829169999997</v>
      </c>
      <c r="BQ4" s="1">
        <f>PLANEL_GerPT_Trim_Resultado!CD245</f>
        <v>74385.207769999994</v>
      </c>
      <c r="BR4" s="1">
        <f>PLANEL_GerPT_Trim_Resultado!CE245</f>
        <v>79975.044930000004</v>
      </c>
      <c r="BS4" s="1">
        <f>PLANEL_GerPT_Trim_Resultado!CF245</f>
        <v>88629.267049999995</v>
      </c>
      <c r="BT4" s="1">
        <f>PLANEL_GerPT_Trim_Resultado!CG245</f>
        <v>80408.871719999996</v>
      </c>
      <c r="BU4" s="1">
        <f>PLANEL_GerPT_Trim_Resultado!CH245</f>
        <v>74557.370209999994</v>
      </c>
      <c r="BV4" s="1">
        <f>PLANEL_GerPT_Trim_Resultado!CI245</f>
        <v>79835.477230000004</v>
      </c>
      <c r="BW4" s="1">
        <f>PLANEL_GerPT_Trim_Resultado!CJ245</f>
        <v>88629.267049999995</v>
      </c>
      <c r="BX4" s="1">
        <f>PLANEL_GerPT_Trim_Resultado!CK245</f>
        <v>80667.984630000006</v>
      </c>
      <c r="BY4" s="1">
        <f>PLANEL_GerPT_Trim_Resultado!CL245</f>
        <v>75663.728279999996</v>
      </c>
      <c r="BZ4" s="1">
        <f>PLANEL_GerPT_Trim_Resultado!CM245</f>
        <v>79787.451000000001</v>
      </c>
      <c r="CA4" s="1">
        <f>PLANEL_GerPT_Trim_Resultado!CN245</f>
        <v>88629.267049999995</v>
      </c>
      <c r="CB4" s="1">
        <f>PLANEL_GerPT_Trim_Resultado!CO245</f>
        <v>82228.988440000001</v>
      </c>
      <c r="CC4" s="1">
        <f>PLANEL_GerPT_Trim_Resultado!CP245</f>
        <v>77666.197310000003</v>
      </c>
      <c r="CD4" s="1">
        <f>PLANEL_GerPT_Trim_Resultado!CQ245</f>
        <v>79628.865539999999</v>
      </c>
      <c r="CE4" s="1">
        <f>PLANEL_GerPT_Trim_Resultado!CR245</f>
        <v>88629.267049999995</v>
      </c>
      <c r="CF4" s="1">
        <f>PLANEL_GerPT_Trim_Resultado!CS245</f>
        <v>82795.857019999996</v>
      </c>
      <c r="CG4" s="1">
        <f>PLANEL_GerPT_Trim_Resultado!CT245</f>
        <v>73604.747449999995</v>
      </c>
      <c r="CH4" s="1">
        <f>PLANEL_GerPT_Trim_Resultado!CU245</f>
        <v>79842.123300000007</v>
      </c>
      <c r="CI4" s="1">
        <f>PLANEL_GerPT_Trim_Resultado!CV245</f>
        <v>88629.267049999995</v>
      </c>
      <c r="CJ4" s="1">
        <f>PLANEL_GerPT_Trim_Resultado!CW245</f>
        <v>82890.356320000006</v>
      </c>
      <c r="CK4" s="1">
        <f>PLANEL_GerPT_Trim_Resultado!CX245</f>
        <v>76178.646479999996</v>
      </c>
      <c r="CL4" s="1">
        <f>PLANEL_GerPT_Trim_Resultado!CY245</f>
        <v>79151.231910000002</v>
      </c>
      <c r="CM4" s="1">
        <f>PLANEL_GerPT_Trim_Resultado!CZ245</f>
        <v>88629.267049999995</v>
      </c>
      <c r="CN4" s="1">
        <f>PLANEL_GerPT_Trim_Resultado!DA245</f>
        <v>83594.816019999998</v>
      </c>
      <c r="CO4" s="1">
        <f>PLANEL_GerPT_Trim_Resultado!DB245</f>
        <v>73024.859719999993</v>
      </c>
      <c r="CP4" s="1">
        <f>PLANEL_GerPT_Trim_Resultado!DC245</f>
        <v>78557.253719999993</v>
      </c>
      <c r="CQ4" s="1">
        <f>PLANEL_GerPT_Trim_Resultado!DD245</f>
        <v>88629.267049999995</v>
      </c>
      <c r="CR4" s="1">
        <f>PLANEL_GerPT_Trim_Resultado!DE245</f>
        <v>81344.668690000006</v>
      </c>
      <c r="CS4" s="1">
        <f>PLANEL_GerPT_Trim_Resultado!DF245</f>
        <v>76789.915410000001</v>
      </c>
      <c r="CT4" s="1">
        <f>PLANEL_GerPT_Trim_Resultado!DG245</f>
        <v>78056.556429999997</v>
      </c>
      <c r="CU4" s="1">
        <f>PLANEL_GerPT_Trim_Resultado!DH245</f>
        <v>88657.409450000006</v>
      </c>
      <c r="CV4" s="1">
        <f>PLANEL_GerPT_Trim_Resultado!DI245</f>
        <v>82044.058590000001</v>
      </c>
      <c r="CW4" s="1">
        <f>PLANEL_GerPT_Trim_Resultado!DJ245</f>
        <v>73888.032290000003</v>
      </c>
      <c r="CX4" s="1">
        <f>PLANEL_GerPT_Trim_Resultado!DK245</f>
        <v>79078.421310000005</v>
      </c>
      <c r="CY4" s="68">
        <f>PLANEL_GerPT_Trim_Resultado!DL245</f>
        <v>88657.409450000006</v>
      </c>
      <c r="CZ4" s="68">
        <f>PLANEL_GerPT_Trim_Resultado!DM245</f>
        <v>82332.461979999993</v>
      </c>
      <c r="DA4" s="68">
        <f>PLANEL_GerPT_Trim_Resultado!DN245</f>
        <v>74102.754419999997</v>
      </c>
      <c r="DB4" s="68">
        <f>PLANEL_GerPT_Trim_Resultado!DO245</f>
        <v>77700.239660000007</v>
      </c>
      <c r="DC4" s="1">
        <f>PLANEL_GerPT_Trim_Resultado!DP245</f>
        <v>88657.409450000006</v>
      </c>
      <c r="DD4" s="1">
        <f>PLANEL_GerPT_Trim_Resultado!DQ245</f>
        <v>81854.652430000002</v>
      </c>
      <c r="DE4" s="1">
        <f>PLANEL_GerPT_Trim_Resultado!DR245</f>
        <v>68900.525020000001</v>
      </c>
      <c r="DF4" s="1">
        <f>PLANEL_GerPT_Trim_Resultado!DS245</f>
        <v>77966.37689</v>
      </c>
      <c r="DG4" s="1">
        <f>PLANEL_GerPT_Trim_Resultado!DT245</f>
        <v>88657.409450000006</v>
      </c>
      <c r="DH4" s="1">
        <f>PLANEL_GerPT_Trim_Resultado!DU245</f>
        <v>83163.672319999998</v>
      </c>
      <c r="DI4" s="1">
        <f>PLANEL_GerPT_Trim_Resultado!DV245</f>
        <v>70259.438670000003</v>
      </c>
      <c r="DJ4" s="1">
        <f>PLANEL_GerPT_Trim_Resultado!DW245</f>
        <v>77388.334969999996</v>
      </c>
      <c r="DK4" s="1">
        <f>PLANEL_GerPT_Trim_Resultado!DX245</f>
        <v>88657.409450000006</v>
      </c>
      <c r="DL4" s="1">
        <f>PLANEL_GerPT_Trim_Resultado!DY245</f>
        <v>83561.603449999995</v>
      </c>
      <c r="DM4" s="1">
        <f>PLANEL_GerPT_Trim_Resultado!DZ245</f>
        <v>77211.58223</v>
      </c>
      <c r="DN4" s="1">
        <f>PLANEL_GerPT_Trim_Resultado!EA245</f>
        <v>77479.178660000005</v>
      </c>
      <c r="DO4" s="1">
        <f>PLANEL_GerPT_Trim_Resultado!EB245</f>
        <v>88657.409450000006</v>
      </c>
      <c r="DP4" s="1">
        <f>PLANEL_GerPT_Trim_Resultado!EC245</f>
        <v>84147.081120000003</v>
      </c>
      <c r="DQ4" s="1">
        <f>PLANEL_GerPT_Trim_Resultado!ED245</f>
        <v>75199.8796</v>
      </c>
      <c r="DR4" s="1">
        <f>PLANEL_GerPT_Trim_Resultado!EE245</f>
        <v>77128.273379999999</v>
      </c>
      <c r="DS4" s="1">
        <f>PLANEL_GerPT_Trim_Resultado!EF245</f>
        <v>87933.530369999993</v>
      </c>
      <c r="DT4" s="1">
        <f>PLANEL_GerPT_Trim_Resultado!EG245</f>
        <v>84147.081120000003</v>
      </c>
      <c r="DU4" s="1">
        <f>PLANEL_GerPT_Trim_Resultado!EH245</f>
        <v>69750.908760000006</v>
      </c>
      <c r="DV4" s="1">
        <f>PLANEL_GerPT_Trim_Resultado!EI245</f>
        <v>78943.801449999999</v>
      </c>
      <c r="DW4" s="1">
        <f>PLANEL_GerPT_Trim_Resultado!EJ245</f>
        <v>87582.343280000001</v>
      </c>
      <c r="DX4" s="1">
        <f>PLANEL_GerPT_Trim_Resultado!EK245</f>
        <v>84147.081120000003</v>
      </c>
      <c r="DY4" s="1">
        <f>PLANEL_GerPT_Trim_Resultado!EL245</f>
        <v>77640.255640000003</v>
      </c>
      <c r="DZ4" s="1">
        <f>PLANEL_GerPT_Trim_Resultado!EM245</f>
        <v>75678.839619999999</v>
      </c>
      <c r="EA4" s="1">
        <f>PLANEL_GerPT_Trim_Resultado!EN245</f>
        <v>88464.090719999993</v>
      </c>
      <c r="EB4" s="1">
        <f>PLANEL_GerPT_Trim_Resultado!EO245</f>
        <v>84147.081120000003</v>
      </c>
      <c r="EC4" s="1">
        <f>PLANEL_GerPT_Trim_Resultado!EP245</f>
        <v>71787.72309</v>
      </c>
      <c r="ED4" s="1">
        <f>PLANEL_GerPT_Trim_Resultado!EQ245</f>
        <v>78481.327359999996</v>
      </c>
      <c r="EE4" s="1">
        <f>PLANEL_GerPT_Trim_Resultado!ER245</f>
        <v>86736.866590000005</v>
      </c>
      <c r="EF4" s="1">
        <f>PLANEL_GerPT_Trim_Resultado!ES245</f>
        <v>84147.081120000003</v>
      </c>
      <c r="EG4" s="1">
        <f>PLANEL_GerPT_Trim_Resultado!ET245</f>
        <v>76808.389609999998</v>
      </c>
      <c r="EH4" s="1">
        <f>PLANEL_GerPT_Trim_Resultado!EU245</f>
        <v>78867.61318</v>
      </c>
      <c r="EI4" s="1">
        <f>PLANEL_GerPT_Trim_Resultado!EV245</f>
        <v>85011.67899</v>
      </c>
      <c r="EJ4" s="1">
        <f>PLANEL_GerPT_Trim_Resultado!EW245</f>
        <v>84147.081120000003</v>
      </c>
      <c r="EK4" s="1">
        <f>PLANEL_GerPT_Trim_Resultado!EX245</f>
        <v>73108.877040000007</v>
      </c>
      <c r="EL4" s="1">
        <f>PLANEL_GerPT_Trim_Resultado!EY245</f>
        <v>76544.770680000001</v>
      </c>
      <c r="EM4" s="1">
        <f>PLANEL_GerPT_Trim_Resultado!EZ245</f>
        <v>87165.668009999994</v>
      </c>
      <c r="EN4" s="1">
        <f>PLANEL_GerPT_Trim_Resultado!FA245</f>
        <v>84213.755120000002</v>
      </c>
      <c r="EO4" s="1">
        <f>PLANEL_GerPT_Trim_Resultado!FB245</f>
        <v>74175.577210000003</v>
      </c>
      <c r="EP4" s="1">
        <f>PLANEL_GerPT_Trim_Resultado!FC245</f>
        <v>79844.222049999997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5073.9787100000003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5175.7924320000002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5157.7611690000003</v>
      </c>
      <c r="T5" s="1">
        <f>PLANEL_GerPT_Trim_Resultado!AG257</f>
        <v>5306.7663640000001</v>
      </c>
      <c r="U5" s="1">
        <f>PLANEL_GerPT_Trim_Resultado!AH257</f>
        <v>5104.9062780000004</v>
      </c>
      <c r="V5" s="1">
        <f>PLANEL_GerPT_Trim_Resultado!AI257</f>
        <v>5078.9212319999997</v>
      </c>
      <c r="W5" s="1">
        <f>PLANEL_GerPT_Trim_Resultado!AJ257</f>
        <v>5462.6241010000003</v>
      </c>
      <c r="X5" s="1">
        <f>PLANEL_GerPT_Trim_Resultado!AK257</f>
        <v>5351.5594499999997</v>
      </c>
      <c r="Y5" s="1">
        <f>PLANEL_GerPT_Trim_Resultado!AL257</f>
        <v>5330.6380440000003</v>
      </c>
      <c r="Z5" s="1">
        <f>PLANEL_GerPT_Trim_Resultado!AM257</f>
        <v>5298.1742880000002</v>
      </c>
      <c r="AA5" s="1">
        <f>PLANEL_GerPT_Trim_Resultado!AN257</f>
        <v>5518.5710609999996</v>
      </c>
      <c r="AB5" s="1">
        <f>PLANEL_GerPT_Trim_Resultado!AO257</f>
        <v>5469.6213500000003</v>
      </c>
      <c r="AC5" s="1">
        <f>PLANEL_GerPT_Trim_Resultado!AP257</f>
        <v>5289.8398379999999</v>
      </c>
      <c r="AD5" s="1">
        <f>PLANEL_GerPT_Trim_Resultado!AQ257</f>
        <v>5343.7637260000001</v>
      </c>
      <c r="AE5" s="1">
        <f>PLANEL_GerPT_Trim_Resultado!AR257</f>
        <v>5612.8691790000003</v>
      </c>
      <c r="AF5" s="1">
        <f>PLANEL_GerPT_Trim_Resultado!AS257</f>
        <v>5470.2753499999999</v>
      </c>
      <c r="AG5" s="1">
        <f>PLANEL_GerPT_Trim_Resultado!AT257</f>
        <v>5295.0092100000002</v>
      </c>
      <c r="AH5" s="1">
        <f>PLANEL_GerPT_Trim_Resultado!AU257</f>
        <v>5343.7637260000001</v>
      </c>
      <c r="AI5" s="1">
        <f>PLANEL_GerPT_Trim_Resultado!AV257</f>
        <v>7344.9695819999997</v>
      </c>
      <c r="AJ5" s="1">
        <f>PLANEL_GerPT_Trim_Resultado!AW257</f>
        <v>7242.1693340000002</v>
      </c>
      <c r="AK5" s="1">
        <f>PLANEL_GerPT_Trim_Resultado!AX257</f>
        <v>7127.0739169999997</v>
      </c>
      <c r="AL5" s="1">
        <f>PLANEL_GerPT_Trim_Resultado!AY257</f>
        <v>7075.5496069999999</v>
      </c>
      <c r="AM5" s="1">
        <f>PLANEL_GerPT_Trim_Resultado!AZ257</f>
        <v>9342.6318670000001</v>
      </c>
      <c r="AN5" s="1">
        <f>PLANEL_GerPT_Trim_Resultado!BA257</f>
        <v>8266.7584029999998</v>
      </c>
      <c r="AO5" s="1">
        <f>PLANEL_GerPT_Trim_Resultado!BB257</f>
        <v>8019.3222500000002</v>
      </c>
      <c r="AP5" s="1">
        <f>PLANEL_GerPT_Trim_Resultado!BC257</f>
        <v>9258.9682260000009</v>
      </c>
      <c r="AQ5" s="1">
        <f>PLANEL_GerPT_Trim_Resultado!BD257</f>
        <v>9533.9823479999995</v>
      </c>
      <c r="AR5" s="1">
        <f>PLANEL_GerPT_Trim_Resultado!BE257</f>
        <v>9384.1813220000004</v>
      </c>
      <c r="AS5" s="1">
        <f>PLANEL_GerPT_Trim_Resultado!BF257</f>
        <v>8241.3872850000007</v>
      </c>
      <c r="AT5" s="1">
        <f>PLANEL_GerPT_Trim_Resultado!BG257</f>
        <v>9257.5000039999995</v>
      </c>
      <c r="AU5" s="1">
        <f>PLANEL_GerPT_Trim_Resultado!BH257</f>
        <v>9533.9823479999995</v>
      </c>
      <c r="AV5" s="1">
        <f>PLANEL_GerPT_Trim_Resultado!BI257</f>
        <v>9520.975805</v>
      </c>
      <c r="AW5" s="1">
        <f>PLANEL_GerPT_Trim_Resultado!BJ257</f>
        <v>9343.3378379999995</v>
      </c>
      <c r="AX5" s="1">
        <f>PLANEL_GerPT_Trim_Resultado!BK257</f>
        <v>9258.1946489999991</v>
      </c>
      <c r="AY5" s="1">
        <f>PLANEL_GerPT_Trim_Resultado!BL257</f>
        <v>9533.9823479999995</v>
      </c>
      <c r="AZ5" s="1">
        <f>PLANEL_GerPT_Trim_Resultado!BM257</f>
        <v>9568.4049529999993</v>
      </c>
      <c r="BA5" s="1">
        <f>PLANEL_GerPT_Trim_Resultado!BN257</f>
        <v>9122.9090780000006</v>
      </c>
      <c r="BB5" s="1">
        <f>PLANEL_GerPT_Trim_Resultado!BO257</f>
        <v>9258.9682260000009</v>
      </c>
      <c r="BC5" s="1">
        <f>PLANEL_GerPT_Trim_Resultado!BP257</f>
        <v>9533.9823479999995</v>
      </c>
      <c r="BD5" s="1">
        <f>PLANEL_GerPT_Trim_Resultado!BQ257</f>
        <v>6352.4846129999996</v>
      </c>
      <c r="BE5" s="1">
        <f>PLANEL_GerPT_Trim_Resultado!BR257</f>
        <v>9313.0884179999994</v>
      </c>
      <c r="BF5" s="1">
        <f>PLANEL_GerPT_Trim_Resultado!BS257</f>
        <v>9258.9682260000009</v>
      </c>
      <c r="BG5" s="1">
        <f>PLANEL_GerPT_Trim_Resultado!BT257</f>
        <v>9533.9823479999995</v>
      </c>
      <c r="BH5" s="1">
        <f>PLANEL_GerPT_Trim_Resultado!BU257</f>
        <v>9537.7759920000008</v>
      </c>
      <c r="BI5" s="1">
        <f>PLANEL_GerPT_Trim_Resultado!BV257</f>
        <v>9199.6515780000009</v>
      </c>
      <c r="BJ5" s="1">
        <f>PLANEL_GerPT_Trim_Resultado!BW257</f>
        <v>9258.9682260000009</v>
      </c>
      <c r="BK5" s="1">
        <f>PLANEL_GerPT_Trim_Resultado!BX257</f>
        <v>9533.9823479999995</v>
      </c>
      <c r="BL5" s="1">
        <f>PLANEL_GerPT_Trim_Resultado!BY257</f>
        <v>9608.2468100000006</v>
      </c>
      <c r="BM5" s="1">
        <f>PLANEL_GerPT_Trim_Resultado!BZ257</f>
        <v>9305.2330440000005</v>
      </c>
      <c r="BN5" s="1">
        <f>PLANEL_GerPT_Trim_Resultado!CA257</f>
        <v>9258.3436710000005</v>
      </c>
      <c r="BO5" s="1">
        <f>PLANEL_GerPT_Trim_Resultado!CB257</f>
        <v>9533.9823479999995</v>
      </c>
      <c r="BP5" s="1">
        <f>PLANEL_GerPT_Trim_Resultado!CC257</f>
        <v>9529.4128099999998</v>
      </c>
      <c r="BQ5" s="1">
        <f>PLANEL_GerPT_Trim_Resultado!CD257</f>
        <v>7094.0480600000001</v>
      </c>
      <c r="BR5" s="1">
        <f>PLANEL_GerPT_Trim_Resultado!CE257</f>
        <v>9258.9682260000009</v>
      </c>
      <c r="BS5" s="1">
        <f>PLANEL_GerPT_Trim_Resultado!CF257</f>
        <v>9533.9823479999995</v>
      </c>
      <c r="BT5" s="1">
        <f>PLANEL_GerPT_Trim_Resultado!CG257</f>
        <v>8558.8813630000004</v>
      </c>
      <c r="BU5" s="1">
        <f>PLANEL_GerPT_Trim_Resultado!CH257</f>
        <v>5369.0182379999997</v>
      </c>
      <c r="BV5" s="1">
        <f>PLANEL_GerPT_Trim_Resultado!CI257</f>
        <v>9258.9682260000009</v>
      </c>
      <c r="BW5" s="1">
        <f>PLANEL_GerPT_Trim_Resultado!CJ257</f>
        <v>9533.9823479999995</v>
      </c>
      <c r="BX5" s="1">
        <f>PLANEL_GerPT_Trim_Resultado!CK257</f>
        <v>9608.9008099999992</v>
      </c>
      <c r="BY5" s="1">
        <f>PLANEL_GerPT_Trim_Resultado!CL257</f>
        <v>5369.0182379999997</v>
      </c>
      <c r="BZ5" s="1">
        <f>PLANEL_GerPT_Trim_Resultado!CM257</f>
        <v>9258.9682260000009</v>
      </c>
      <c r="CA5" s="1">
        <f>PLANEL_GerPT_Trim_Resultado!CN257</f>
        <v>9533.9823479999995</v>
      </c>
      <c r="CB5" s="1">
        <f>PLANEL_GerPT_Trim_Resultado!CO257</f>
        <v>9608.9008099999992</v>
      </c>
      <c r="CC5" s="1">
        <f>PLANEL_GerPT_Trim_Resultado!CP257</f>
        <v>9171.5394639999995</v>
      </c>
      <c r="CD5" s="1">
        <f>PLANEL_GerPT_Trim_Resultado!CQ257</f>
        <v>9258.9682260000009</v>
      </c>
      <c r="CE5" s="1">
        <f>PLANEL_GerPT_Trim_Resultado!CR257</f>
        <v>9533.9823479999995</v>
      </c>
      <c r="CF5" s="1">
        <f>PLANEL_GerPT_Trim_Resultado!CS257</f>
        <v>9608.9008099999992</v>
      </c>
      <c r="CG5" s="1">
        <f>PLANEL_GerPT_Trim_Resultado!CT257</f>
        <v>9325.3686180000004</v>
      </c>
      <c r="CH5" s="1">
        <f>PLANEL_GerPT_Trim_Resultado!CU257</f>
        <v>9258.9682260000009</v>
      </c>
      <c r="CI5" s="1">
        <f>PLANEL_GerPT_Trim_Resultado!CV257</f>
        <v>9533.9823479999995</v>
      </c>
      <c r="CJ5" s="1">
        <f>PLANEL_GerPT_Trim_Resultado!CW257</f>
        <v>9608.9008099999992</v>
      </c>
      <c r="CK5" s="1">
        <f>PLANEL_GerPT_Trim_Resultado!CX257</f>
        <v>9343.6132379999999</v>
      </c>
      <c r="CL5" s="1">
        <f>PLANEL_GerPT_Trim_Resultado!CY257</f>
        <v>9258.9682260000009</v>
      </c>
      <c r="CM5" s="1">
        <f>PLANEL_GerPT_Trim_Resultado!CZ257</f>
        <v>9533.9823479999995</v>
      </c>
      <c r="CN5" s="1">
        <f>PLANEL_GerPT_Trim_Resultado!DA257</f>
        <v>8799.9749630000006</v>
      </c>
      <c r="CO5" s="1">
        <f>PLANEL_GerPT_Trim_Resultado!DB257</f>
        <v>9305.2654440000006</v>
      </c>
      <c r="CP5" s="1">
        <f>PLANEL_GerPT_Trim_Resultado!DC257</f>
        <v>9257.5612259999998</v>
      </c>
      <c r="CQ5" s="1">
        <f>PLANEL_GerPT_Trim_Resultado!DD257</f>
        <v>9533.9823479999995</v>
      </c>
      <c r="CR5" s="1">
        <f>PLANEL_GerPT_Trim_Resultado!DE257</f>
        <v>9608.9008099999992</v>
      </c>
      <c r="CS5" s="1">
        <f>PLANEL_GerPT_Trim_Resultado!DF257</f>
        <v>5369.0182379999997</v>
      </c>
      <c r="CT5" s="1">
        <f>PLANEL_GerPT_Trim_Resultado!DG257</f>
        <v>9257.3736260000005</v>
      </c>
      <c r="CU5" s="1">
        <f>PLANEL_GerPT_Trim_Resultado!DH257</f>
        <v>9533.9823479999995</v>
      </c>
      <c r="CV5" s="1">
        <f>PLANEL_GerPT_Trim_Resultado!DI257</f>
        <v>9607.5056100000002</v>
      </c>
      <c r="CW5" s="1">
        <f>PLANEL_GerPT_Trim_Resultado!DJ257</f>
        <v>6898.793705</v>
      </c>
      <c r="CX5" s="1">
        <f>PLANEL_GerPT_Trim_Resultado!DK257</f>
        <v>9258.9682260000009</v>
      </c>
      <c r="CY5" s="68">
        <f>PLANEL_GerPT_Trim_Resultado!DL257</f>
        <v>9533.9823479999995</v>
      </c>
      <c r="CZ5" s="68">
        <f>PLANEL_GerPT_Trim_Resultado!DM257</f>
        <v>9608.2468100000006</v>
      </c>
      <c r="DA5" s="68">
        <f>PLANEL_GerPT_Trim_Resultado!DN257</f>
        <v>5330.9134439999998</v>
      </c>
      <c r="DB5" s="68">
        <f>PLANEL_GerPT_Trim_Resultado!DO257</f>
        <v>9258.9682260000009</v>
      </c>
      <c r="DC5" s="1">
        <f>PLANEL_GerPT_Trim_Resultado!DP257</f>
        <v>9533.9823479999995</v>
      </c>
      <c r="DD5" s="1">
        <f>PLANEL_GerPT_Trim_Resultado!DQ257</f>
        <v>9608.2468100000006</v>
      </c>
      <c r="DE5" s="1">
        <f>PLANEL_GerPT_Trim_Resultado!DR257</f>
        <v>8861.2146780000003</v>
      </c>
      <c r="DF5" s="1">
        <f>PLANEL_GerPT_Trim_Resultado!DS257</f>
        <v>9257.3736260000005</v>
      </c>
      <c r="DG5" s="1">
        <f>PLANEL_GerPT_Trim_Resultado!DT257</f>
        <v>9533.9823479999995</v>
      </c>
      <c r="DH5" s="1">
        <f>PLANEL_GerPT_Trim_Resultado!DU257</f>
        <v>9466.5134770000004</v>
      </c>
      <c r="DI5" s="1">
        <f>PLANEL_GerPT_Trim_Resultado!DV257</f>
        <v>8793.9331650000004</v>
      </c>
      <c r="DJ5" s="1">
        <f>PLANEL_GerPT_Trim_Resultado!DW257</f>
        <v>9258.9682260000009</v>
      </c>
      <c r="DK5" s="1">
        <f>PLANEL_GerPT_Trim_Resultado!DX257</f>
        <v>9533.9823479999995</v>
      </c>
      <c r="DL5" s="1">
        <f>PLANEL_GerPT_Trim_Resultado!DY257</f>
        <v>9608.9008099999992</v>
      </c>
      <c r="DM5" s="1">
        <f>PLANEL_GerPT_Trim_Resultado!DZ257</f>
        <v>9327.8756990000002</v>
      </c>
      <c r="DN5" s="1">
        <f>PLANEL_GerPT_Trim_Resultado!EA257</f>
        <v>9257.5612259999998</v>
      </c>
      <c r="DO5" s="1">
        <f>PLANEL_GerPT_Trim_Resultado!EB257</f>
        <v>9533.9823479999995</v>
      </c>
      <c r="DP5" s="1">
        <f>PLANEL_GerPT_Trim_Resultado!EC257</f>
        <v>9608.9008099999992</v>
      </c>
      <c r="DQ5" s="1">
        <f>PLANEL_GerPT_Trim_Resultado!ED257</f>
        <v>5368.7752380000002</v>
      </c>
      <c r="DR5" s="1">
        <f>PLANEL_GerPT_Trim_Resultado!EE257</f>
        <v>9258.9682260000009</v>
      </c>
      <c r="DS5" s="1">
        <f>PLANEL_GerPT_Trim_Resultado!EF257</f>
        <v>9530.9359480000003</v>
      </c>
      <c r="DT5" s="1">
        <f>PLANEL_GerPT_Trim_Resultado!EG257</f>
        <v>9608.9008099999992</v>
      </c>
      <c r="DU5" s="1">
        <f>PLANEL_GerPT_Trim_Resultado!EH257</f>
        <v>9116.2755780000007</v>
      </c>
      <c r="DV5" s="1">
        <f>PLANEL_GerPT_Trim_Resultado!EI257</f>
        <v>6385.719008</v>
      </c>
      <c r="DW5" s="1">
        <f>PLANEL_GerPT_Trim_Resultado!EJ257</f>
        <v>9473.5237340000003</v>
      </c>
      <c r="DX5" s="1">
        <f>PLANEL_GerPT_Trim_Resultado!EK257</f>
        <v>9608.9008099999992</v>
      </c>
      <c r="DY5" s="1">
        <f>PLANEL_GerPT_Trim_Resultado!EL257</f>
        <v>9343.3702379999995</v>
      </c>
      <c r="DZ5" s="1">
        <f>PLANEL_GerPT_Trim_Resultado!EM257</f>
        <v>9258.9682260000009</v>
      </c>
      <c r="EA5" s="1">
        <f>PLANEL_GerPT_Trim_Resultado!EN257</f>
        <v>9530.9359480000003</v>
      </c>
      <c r="EB5" s="1">
        <f>PLANEL_GerPT_Trim_Resultado!EO257</f>
        <v>9608.9008099999992</v>
      </c>
      <c r="EC5" s="1">
        <f>PLANEL_GerPT_Trim_Resultado!EP257</f>
        <v>9237.9409969999997</v>
      </c>
      <c r="ED5" s="1">
        <f>PLANEL_GerPT_Trim_Resultado!EQ257</f>
        <v>5343.7637260000001</v>
      </c>
      <c r="EE5" s="1">
        <f>PLANEL_GerPT_Trim_Resultado!ER257</f>
        <v>8581.0064270000003</v>
      </c>
      <c r="EF5" s="1">
        <f>PLANEL_GerPT_Trim_Resultado!ES257</f>
        <v>9608.9008099999992</v>
      </c>
      <c r="EG5" s="1">
        <f>PLANEL_GerPT_Trim_Resultado!ET257</f>
        <v>8378.4708649999993</v>
      </c>
      <c r="EH5" s="1">
        <f>PLANEL_GerPT_Trim_Resultado!EU257</f>
        <v>5343.7637260000001</v>
      </c>
      <c r="EI5" s="1">
        <f>PLANEL_GerPT_Trim_Resultado!EV257</f>
        <v>9530.9359480000003</v>
      </c>
      <c r="EJ5" s="1">
        <f>PLANEL_GerPT_Trim_Resultado!EW257</f>
        <v>9608.9008099999992</v>
      </c>
      <c r="EK5" s="1">
        <f>PLANEL_GerPT_Trim_Resultado!EX257</f>
        <v>9343.6132379999999</v>
      </c>
      <c r="EL5" s="1">
        <f>PLANEL_GerPT_Trim_Resultado!EY257</f>
        <v>9258.9682260000009</v>
      </c>
      <c r="EM5" s="1">
        <f>PLANEL_GerPT_Trim_Resultado!EZ257</f>
        <v>9530.9359480000003</v>
      </c>
      <c r="EN5" s="1">
        <f>PLANEL_GerPT_Trim_Resultado!FA257</f>
        <v>9608.9008099999992</v>
      </c>
      <c r="EO5" s="1">
        <f>PLANEL_GerPT_Trim_Resultado!FB257</f>
        <v>5369.0182379999997</v>
      </c>
      <c r="EP5" s="1">
        <f>PLANEL_GerPT_Trim_Resultado!FC257</f>
        <v>9115.9155530000007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3990.8528609999998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4305.6897570000001</v>
      </c>
      <c r="T7" s="18">
        <f>PLANEL_GerPT_Trim_Resultado!AG149</f>
        <v>800.41945009999995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4305.6897570000001</v>
      </c>
      <c r="X7" s="18">
        <f>PLANEL_GerPT_Trim_Resultado!AK149</f>
        <v>2657.0892429999999</v>
      </c>
      <c r="Y7" s="18">
        <f>PLANEL_GerPT_Trim_Resultado!AL149</f>
        <v>3456.6286660000001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2944.746427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3239.7842519999999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2660.0264050000001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1571.7872500000001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1164.4425470000001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48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7157.3422970000001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5445.218468</v>
      </c>
      <c r="N8" s="18">
        <f>PLANEL_GerPT_Trim_Resultado!AA113+PLANEL_GerPT_Trim_Resultado!AA125+PLANEL_GerPT_Trim_Resultado!AA137</f>
        <v>6694.8444440000003</v>
      </c>
      <c r="O8" s="18">
        <f>PLANEL_GerPT_Trim_Resultado!AB113+PLANEL_GerPT_Trim_Resultado!AB125+PLANEL_GerPT_Trim_Resultado!AB137</f>
        <v>7114.3744500000003</v>
      </c>
      <c r="P8" s="18">
        <f>PLANEL_GerPT_Trim_Resultado!AC113+PLANEL_GerPT_Trim_Resultado!AC125+PLANEL_GerPT_Trim_Resultado!AC137</f>
        <v>6279.5604629999998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6839.7024439999996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3891.8341799999998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5792.1176640000003</v>
      </c>
      <c r="W8" s="18">
        <f>PLANEL_GerPT_Trim_Resultado!AJ113+PLANEL_GerPT_Trim_Resultado!AJ125+PLANEL_GerPT_Trim_Resultado!AJ137</f>
        <v>7273.614705</v>
      </c>
      <c r="X8" s="18">
        <f>PLANEL_GerPT_Trim_Resultado!AK113+PLANEL_GerPT_Trim_Resultado!AK125+PLANEL_GerPT_Trim_Resultado!AK137</f>
        <v>6610.2227339999999</v>
      </c>
      <c r="Y8" s="18">
        <f>PLANEL_GerPT_Trim_Resultado!AL113+PLANEL_GerPT_Trim_Resultado!AL125+PLANEL_GerPT_Trim_Resultado!AL137</f>
        <v>6630.9744600000004</v>
      </c>
      <c r="Z8" s="18">
        <f>PLANEL_GerPT_Trim_Resultado!AM113+PLANEL_GerPT_Trim_Resultado!AM125+PLANEL_GerPT_Trim_Resultado!AM137</f>
        <v>7048.9433440000003</v>
      </c>
      <c r="AA8" s="18">
        <f>PLANEL_GerPT_Trim_Resultado!AN113+PLANEL_GerPT_Trim_Resultado!AN125+PLANEL_GerPT_Trim_Resultado!AN137</f>
        <v>7540.897234</v>
      </c>
      <c r="AB8" s="18">
        <f>PLANEL_GerPT_Trim_Resultado!AO113+PLANEL_GerPT_Trim_Resultado!AO125+PLANEL_GerPT_Trim_Resultado!AO137</f>
        <v>5586.9239429999998</v>
      </c>
      <c r="AC8" s="18">
        <f>PLANEL_GerPT_Trim_Resultado!AP113+PLANEL_GerPT_Trim_Resultado!AP125+PLANEL_GerPT_Trim_Resultado!AP137</f>
        <v>7540.897234</v>
      </c>
      <c r="AD8" s="18">
        <f>PLANEL_GerPT_Trim_Resultado!AQ113+PLANEL_GerPT_Trim_Resultado!AQ125+PLANEL_GerPT_Trim_Resultado!AQ137</f>
        <v>7540.897234</v>
      </c>
      <c r="AE8" s="18">
        <f>PLANEL_GerPT_Trim_Resultado!AR113+PLANEL_GerPT_Trim_Resultado!AR125+PLANEL_GerPT_Trim_Resultado!AR137</f>
        <v>9420.1071649999994</v>
      </c>
      <c r="AF8" s="18">
        <f>PLANEL_GerPT_Trim_Resultado!AS113+PLANEL_GerPT_Trim_Resultado!AS125+PLANEL_GerPT_Trim_Resultado!AS137</f>
        <v>7013.6616889999996</v>
      </c>
      <c r="AG8" s="18">
        <f>PLANEL_GerPT_Trim_Resultado!AT113+PLANEL_GerPT_Trim_Resultado!AT125+PLANEL_GerPT_Trim_Resultado!AT137</f>
        <v>9226.9398450000008</v>
      </c>
      <c r="AH8" s="18">
        <f>PLANEL_GerPT_Trim_Resultado!AU113+PLANEL_GerPT_Trim_Resultado!AU125+PLANEL_GerPT_Trim_Resultado!AU137</f>
        <v>9420.1071649999994</v>
      </c>
      <c r="AI8" s="18">
        <f>PLANEL_GerPT_Trim_Resultado!AV113+PLANEL_GerPT_Trim_Resultado!AV125+PLANEL_GerPT_Trim_Resultado!AV137</f>
        <v>8551.3405879999991</v>
      </c>
      <c r="AJ8" s="18">
        <f>PLANEL_GerPT_Trim_Resultado!AW113+PLANEL_GerPT_Trim_Resultado!AW125+PLANEL_GerPT_Trim_Resultado!AW137</f>
        <v>6847.9489130000002</v>
      </c>
      <c r="AK8" s="18">
        <f>PLANEL_GerPT_Trim_Resultado!AX113+PLANEL_GerPT_Trim_Resultado!AX125+PLANEL_GerPT_Trim_Resultado!AX137</f>
        <v>9337.5823920000003</v>
      </c>
      <c r="AL8" s="18">
        <f>PLANEL_GerPT_Trim_Resultado!AY113+PLANEL_GerPT_Trim_Resultado!AY125+PLANEL_GerPT_Trim_Resultado!AY137</f>
        <v>9337.5823920000003</v>
      </c>
      <c r="AM8" s="18">
        <f>PLANEL_GerPT_Trim_Resultado!AZ113+PLANEL_GerPT_Trim_Resultado!AZ125+PLANEL_GerPT_Trim_Resultado!AZ137</f>
        <v>9038.1819230000001</v>
      </c>
      <c r="AN8" s="18">
        <f>PLANEL_GerPT_Trim_Resultado!BA113+PLANEL_GerPT_Trim_Resultado!BA125+PLANEL_GerPT_Trim_Resultado!BA137</f>
        <v>7684.7187999999996</v>
      </c>
      <c r="AO8" s="18">
        <f>PLANEL_GerPT_Trim_Resultado!BB113+PLANEL_GerPT_Trim_Resultado!BB125+PLANEL_GerPT_Trim_Resultado!BB137</f>
        <v>9038.1819230000001</v>
      </c>
      <c r="AP8" s="18">
        <f>PLANEL_GerPT_Trim_Resultado!BC113+PLANEL_GerPT_Trim_Resultado!BC125+PLANEL_GerPT_Trim_Resultado!BC137</f>
        <v>9038.1819230000001</v>
      </c>
      <c r="AQ8" s="18">
        <f>PLANEL_GerPT_Trim_Resultado!BD113+PLANEL_GerPT_Trim_Resultado!BD125+PLANEL_GerPT_Trim_Resultado!BD137</f>
        <v>6426.0975799999997</v>
      </c>
      <c r="AR8" s="18">
        <f>PLANEL_GerPT_Trim_Resultado!BE113+PLANEL_GerPT_Trim_Resultado!BE125+PLANEL_GerPT_Trim_Resultado!BE137</f>
        <v>5281.3624410000002</v>
      </c>
      <c r="AS8" s="18">
        <f>PLANEL_GerPT_Trim_Resultado!BF113+PLANEL_GerPT_Trim_Resultado!BF125+PLANEL_GerPT_Trim_Resultado!BF137</f>
        <v>6426.0975799999997</v>
      </c>
      <c r="AT8" s="18">
        <f>PLANEL_GerPT_Trim_Resultado!BG113+PLANEL_GerPT_Trim_Resultado!BG125+PLANEL_GerPT_Trim_Resultado!BG137</f>
        <v>6426.0975799999997</v>
      </c>
      <c r="AU8" s="18">
        <f>PLANEL_GerPT_Trim_Resultado!BH113+PLANEL_GerPT_Trim_Resultado!BH125+PLANEL_GerPT_Trim_Resultado!BH137</f>
        <v>6714.1741540000003</v>
      </c>
      <c r="AV8" s="18">
        <f>PLANEL_GerPT_Trim_Resultado!BI113+PLANEL_GerPT_Trim_Resultado!BI125+PLANEL_GerPT_Trim_Resultado!BI137</f>
        <v>5524.3393690000003</v>
      </c>
      <c r="AW8" s="18">
        <f>PLANEL_GerPT_Trim_Resultado!BJ113+PLANEL_GerPT_Trim_Resultado!BJ125+PLANEL_GerPT_Trim_Resultado!BJ137</f>
        <v>6714.1741540000003</v>
      </c>
      <c r="AX8" s="18">
        <f>PLANEL_GerPT_Trim_Resultado!BK113+PLANEL_GerPT_Trim_Resultado!BK125+PLANEL_GerPT_Trim_Resultado!BK137</f>
        <v>6714.1741540000003</v>
      </c>
      <c r="AY8" s="18">
        <f>PLANEL_GerPT_Trim_Resultado!BL113+PLANEL_GerPT_Trim_Resultado!BL125+PLANEL_GerPT_Trim_Resultado!BL137</f>
        <v>8018.350316</v>
      </c>
      <c r="AZ8" s="18">
        <f>PLANEL_GerPT_Trim_Resultado!BM113+PLANEL_GerPT_Trim_Resultado!BM125+PLANEL_GerPT_Trim_Resultado!BM137</f>
        <v>4555.3688160000002</v>
      </c>
      <c r="BA8" s="18">
        <f>PLANEL_GerPT_Trim_Resultado!BN113+PLANEL_GerPT_Trim_Resultado!BN125+PLANEL_GerPT_Trim_Resultado!BN137</f>
        <v>6873.6151769999997</v>
      </c>
      <c r="BB8" s="18">
        <f>PLANEL_GerPT_Trim_Resultado!BO113+PLANEL_GerPT_Trim_Resultado!BO125+PLANEL_GerPT_Trim_Resultado!BO137</f>
        <v>8018.350316</v>
      </c>
      <c r="BC8" s="18">
        <f>PLANEL_GerPT_Trim_Resultado!BP113+PLANEL_GerPT_Trim_Resultado!BP125+PLANEL_GerPT_Trim_Resultado!BP137</f>
        <v>7960.1127960000003</v>
      </c>
      <c r="BD8" s="18">
        <f>PLANEL_GerPT_Trim_Resultado!BQ113+PLANEL_GerPT_Trim_Resultado!BQ125+PLANEL_GerPT_Trim_Resultado!BQ137</f>
        <v>5886.9229889999997</v>
      </c>
      <c r="BE8" s="18">
        <f>PLANEL_GerPT_Trim_Resultado!BR113+PLANEL_GerPT_Trim_Resultado!BR125+PLANEL_GerPT_Trim_Resultado!BR137</f>
        <v>6815.377657</v>
      </c>
      <c r="BF8" s="18">
        <f>PLANEL_GerPT_Trim_Resultado!BS113+PLANEL_GerPT_Trim_Resultado!BS125+PLANEL_GerPT_Trim_Resultado!BS137</f>
        <v>7960.1127960000003</v>
      </c>
      <c r="BG8" s="18">
        <f>PLANEL_GerPT_Trim_Resultado!BT113+PLANEL_GerPT_Trim_Resultado!BT125+PLANEL_GerPT_Trim_Resultado!BT137</f>
        <v>8088.672313</v>
      </c>
      <c r="BH8" s="18">
        <f>PLANEL_GerPT_Trim_Resultado!BU113+PLANEL_GerPT_Trim_Resultado!BU125+PLANEL_GerPT_Trim_Resultado!BU137</f>
        <v>5409.9807179999998</v>
      </c>
      <c r="BI8" s="18">
        <f>PLANEL_GerPT_Trim_Resultado!BV113+PLANEL_GerPT_Trim_Resultado!BV125+PLANEL_GerPT_Trim_Resultado!BV137</f>
        <v>6943.9371739999997</v>
      </c>
      <c r="BJ8" s="18">
        <f>PLANEL_GerPT_Trim_Resultado!BW113+PLANEL_GerPT_Trim_Resultado!BW125+PLANEL_GerPT_Trim_Resultado!BW137</f>
        <v>8088.672313</v>
      </c>
      <c r="BK8" s="18">
        <f>PLANEL_GerPT_Trim_Resultado!BX113+PLANEL_GerPT_Trim_Resultado!BX125+PLANEL_GerPT_Trim_Resultado!BX137</f>
        <v>8088.672313</v>
      </c>
      <c r="BL8" s="18">
        <f>PLANEL_GerPT_Trim_Resultado!BY113+PLANEL_GerPT_Trim_Resultado!BY125+PLANEL_GerPT_Trim_Resultado!BY137</f>
        <v>8088.672313</v>
      </c>
      <c r="BM8" s="18">
        <f>PLANEL_GerPT_Trim_Resultado!BZ113+PLANEL_GerPT_Trim_Resultado!BZ125+PLANEL_GerPT_Trim_Resultado!BZ137</f>
        <v>7591.9129739999998</v>
      </c>
      <c r="BN8" s="18">
        <f>PLANEL_GerPT_Trim_Resultado!CA113+PLANEL_GerPT_Trim_Resultado!CA125+PLANEL_GerPT_Trim_Resultado!CA137</f>
        <v>8088.672313</v>
      </c>
      <c r="BO8" s="18">
        <f>PLANEL_GerPT_Trim_Resultado!CB113+PLANEL_GerPT_Trim_Resultado!CB125+PLANEL_GerPT_Trim_Resultado!CB137</f>
        <v>7520.5683650000001</v>
      </c>
      <c r="BP8" s="18">
        <f>PLANEL_GerPT_Trim_Resultado!CC113+PLANEL_GerPT_Trim_Resultado!CC125+PLANEL_GerPT_Trim_Resultado!CC137</f>
        <v>5882.1916670000001</v>
      </c>
      <c r="BQ8" s="18">
        <f>PLANEL_GerPT_Trim_Resultado!CD113+PLANEL_GerPT_Trim_Resultado!CD125+PLANEL_GerPT_Trim_Resultado!CD137</f>
        <v>7340.5487685999997</v>
      </c>
      <c r="BR8" s="18">
        <f>PLANEL_GerPT_Trim_Resultado!CE113+PLANEL_GerPT_Trim_Resultado!CE125+PLANEL_GerPT_Trim_Resultado!CE137</f>
        <v>7520.5683650000001</v>
      </c>
      <c r="BS8" s="18">
        <f>PLANEL_GerPT_Trim_Resultado!CF113+PLANEL_GerPT_Trim_Resultado!CF125+PLANEL_GerPT_Trim_Resultado!CF137</f>
        <v>8207.4852460000002</v>
      </c>
      <c r="BT8" s="18">
        <f>PLANEL_GerPT_Trim_Resultado!CG113+PLANEL_GerPT_Trim_Resultado!CG125+PLANEL_GerPT_Trim_Resultado!CG137</f>
        <v>8207.4852460000002</v>
      </c>
      <c r="BU8" s="18">
        <f>PLANEL_GerPT_Trim_Resultado!CH113+PLANEL_GerPT_Trim_Resultado!CH125+PLANEL_GerPT_Trim_Resultado!CH137</f>
        <v>8207.4852460000002</v>
      </c>
      <c r="BV8" s="18">
        <f>PLANEL_GerPT_Trim_Resultado!CI113+PLANEL_GerPT_Trim_Resultado!CI125+PLANEL_GerPT_Trim_Resultado!CI137</f>
        <v>8207.4852460000002</v>
      </c>
      <c r="BW8" s="18">
        <f>PLANEL_GerPT_Trim_Resultado!CJ113+PLANEL_GerPT_Trim_Resultado!CJ125+PLANEL_GerPT_Trim_Resultado!CJ137</f>
        <v>8894.4021269999994</v>
      </c>
      <c r="BX8" s="18">
        <f>PLANEL_GerPT_Trim_Resultado!CK113+PLANEL_GerPT_Trim_Resultado!CK125+PLANEL_GerPT_Trim_Resultado!CK137</f>
        <v>8894.4021269999994</v>
      </c>
      <c r="BY8" s="18">
        <f>PLANEL_GerPT_Trim_Resultado!CL113+PLANEL_GerPT_Trim_Resultado!CL125+PLANEL_GerPT_Trim_Resultado!CL137</f>
        <v>8894.4021269999994</v>
      </c>
      <c r="BZ8" s="18">
        <f>PLANEL_GerPT_Trim_Resultado!CM113+PLANEL_GerPT_Trim_Resultado!CM125+PLANEL_GerPT_Trim_Resultado!CM137</f>
        <v>8894.4021269999994</v>
      </c>
      <c r="CA8" s="18">
        <f>PLANEL_GerPT_Trim_Resultado!CN113+PLANEL_GerPT_Trim_Resultado!CN125+PLANEL_GerPT_Trim_Resultado!CN137</f>
        <v>8587.6108359999998</v>
      </c>
      <c r="CB8" s="18">
        <f>PLANEL_GerPT_Trim_Resultado!CO113+PLANEL_GerPT_Trim_Resultado!CO125+PLANEL_GerPT_Trim_Resultado!CO137</f>
        <v>8227.5716429999993</v>
      </c>
      <c r="CC8" s="18">
        <f>PLANEL_GerPT_Trim_Resultado!CP113+PLANEL_GerPT_Trim_Resultado!CP125+PLANEL_GerPT_Trim_Resultado!CP137</f>
        <v>8407.5912399999997</v>
      </c>
      <c r="CD8" s="18">
        <f>PLANEL_GerPT_Trim_Resultado!CQ113+PLANEL_GerPT_Trim_Resultado!CQ125+PLANEL_GerPT_Trim_Resultado!CQ137</f>
        <v>8587.6108359999998</v>
      </c>
      <c r="CE8" s="18">
        <f>PLANEL_GerPT_Trim_Resultado!CR113+PLANEL_GerPT_Trim_Resultado!CR125+PLANEL_GerPT_Trim_Resultado!CR137</f>
        <v>9274.5277170000008</v>
      </c>
      <c r="CF8" s="18">
        <f>PLANEL_GerPT_Trim_Resultado!CS113+PLANEL_GerPT_Trim_Resultado!CS125+PLANEL_GerPT_Trim_Resultado!CS137</f>
        <v>8457.4007509999992</v>
      </c>
      <c r="CG8" s="18">
        <f>PLANEL_GerPT_Trim_Resultado!CT113+PLANEL_GerPT_Trim_Resultado!CT125+PLANEL_GerPT_Trim_Resultado!CT137</f>
        <v>9052.2622269999993</v>
      </c>
      <c r="CH8" s="18">
        <f>PLANEL_GerPT_Trim_Resultado!CU113+PLANEL_GerPT_Trim_Resultado!CU125+PLANEL_GerPT_Trim_Resultado!CU137</f>
        <v>9094.5081210000008</v>
      </c>
      <c r="CI8" s="18">
        <f>PLANEL_GerPT_Trim_Resultado!CV113+PLANEL_GerPT_Trim_Resultado!CV125+PLANEL_GerPT_Trim_Resultado!CV137</f>
        <v>9961.444598</v>
      </c>
      <c r="CJ8" s="18">
        <f>PLANEL_GerPT_Trim_Resultado!CW113+PLANEL_GerPT_Trim_Resultado!CW125+PLANEL_GerPT_Trim_Resultado!CW137</f>
        <v>9067.3001690000001</v>
      </c>
      <c r="CK8" s="18">
        <f>PLANEL_GerPT_Trim_Resultado!CX113+PLANEL_GerPT_Trim_Resultado!CX125+PLANEL_GerPT_Trim_Resultado!CX137</f>
        <v>9781.4250019999999</v>
      </c>
      <c r="CL8" s="18">
        <f>PLANEL_GerPT_Trim_Resultado!CY113+PLANEL_GerPT_Trim_Resultado!CY125+PLANEL_GerPT_Trim_Resultado!CY137</f>
        <v>9961.444598</v>
      </c>
      <c r="CM8" s="18">
        <f>PLANEL_GerPT_Trim_Resultado!CZ113+PLANEL_GerPT_Trim_Resultado!CZ125+PLANEL_GerPT_Trim_Resultado!CZ137</f>
        <v>10088.595282</v>
      </c>
      <c r="CN8" s="18">
        <f>PLANEL_GerPT_Trim_Resultado!DA113+PLANEL_GerPT_Trim_Resultado!DA125+PLANEL_GerPT_Trim_Resultado!DA137</f>
        <v>9368.516896000001</v>
      </c>
      <c r="CO8" s="18">
        <f>PLANEL_GerPT_Trim_Resultado!DB113+PLANEL_GerPT_Trim_Resultado!DB125+PLANEL_GerPT_Trim_Resultado!DB137</f>
        <v>7818.6872839999996</v>
      </c>
      <c r="CP8" s="18">
        <f>PLANEL_GerPT_Trim_Resultado!DC113+PLANEL_GerPT_Trim_Resultado!DC125+PLANEL_GerPT_Trim_Resultado!DC137</f>
        <v>10088.595282</v>
      </c>
      <c r="CQ8" s="18">
        <f>PLANEL_GerPT_Trim_Resultado!DD113+PLANEL_GerPT_Trim_Resultado!DD125+PLANEL_GerPT_Trim_Resultado!DD137</f>
        <v>10775.512162999999</v>
      </c>
      <c r="CR8" s="18">
        <f>PLANEL_GerPT_Trim_Resultado!DE113+PLANEL_GerPT_Trim_Resultado!DE125+PLANEL_GerPT_Trim_Resultado!DE137</f>
        <v>10775.512162999999</v>
      </c>
      <c r="CS8" s="18">
        <f>PLANEL_GerPT_Trim_Resultado!DF113+PLANEL_GerPT_Trim_Resultado!DF125+PLANEL_GerPT_Trim_Resultado!DF137</f>
        <v>8910.6986379999998</v>
      </c>
      <c r="CT8" s="18">
        <f>PLANEL_GerPT_Trim_Resultado!DG113+PLANEL_GerPT_Trim_Resultado!DG125+PLANEL_GerPT_Trim_Resultado!DG137</f>
        <v>10768.066060000001</v>
      </c>
      <c r="CU8" s="18">
        <f>PLANEL_GerPT_Trim_Resultado!DH113+PLANEL_GerPT_Trim_Resultado!DH125+PLANEL_GerPT_Trim_Resultado!DH137</f>
        <v>11435.89984</v>
      </c>
      <c r="CV8" s="18">
        <f>PLANEL_GerPT_Trim_Resultado!DI113+PLANEL_GerPT_Trim_Resultado!DI125+PLANEL_GerPT_Trim_Resultado!DI137</f>
        <v>11255.880244</v>
      </c>
      <c r="CW8" s="18">
        <f>PLANEL_GerPT_Trim_Resultado!DJ113+PLANEL_GerPT_Trim_Resultado!DJ125+PLANEL_GerPT_Trim_Resultado!DJ137</f>
        <v>10715.821454000001</v>
      </c>
      <c r="CX8" s="18">
        <f>PLANEL_GerPT_Trim_Resultado!DK113+PLANEL_GerPT_Trim_Resultado!DK125+PLANEL_GerPT_Trim_Resultado!DK137</f>
        <v>11255.880244</v>
      </c>
      <c r="CY8" s="69">
        <f>PLANEL_GerPT_Trim_Resultado!DL113+PLANEL_GerPT_Trim_Resultado!DL125+PLANEL_GerPT_Trim_Resultado!DL137</f>
        <v>12122.816720999999</v>
      </c>
      <c r="CZ8" s="69">
        <f>PLANEL_GerPT_Trim_Resultado!DM113+PLANEL_GerPT_Trim_Resultado!DM125+PLANEL_GerPT_Trim_Resultado!DM137</f>
        <v>11370.650581</v>
      </c>
      <c r="DA8" s="69">
        <f>PLANEL_GerPT_Trim_Resultado!DN113+PLANEL_GerPT_Trim_Resultado!DN125+PLANEL_GerPT_Trim_Resultado!DN137</f>
        <v>11593.464361</v>
      </c>
      <c r="DB8" s="69">
        <f>PLANEL_GerPT_Trim_Resultado!DO113+PLANEL_GerPT_Trim_Resultado!DO125+PLANEL_GerPT_Trim_Resultado!DO137</f>
        <v>12122.816720999999</v>
      </c>
      <c r="DC8" s="18">
        <f>PLANEL_GerPT_Trim_Resultado!DP113+PLANEL_GerPT_Trim_Resultado!DP125+PLANEL_GerPT_Trim_Resultado!DP137</f>
        <v>11659.78737</v>
      </c>
      <c r="DD8" s="18">
        <f>PLANEL_GerPT_Trim_Resultado!DQ113+PLANEL_GerPT_Trim_Resultado!DQ125+PLANEL_GerPT_Trim_Resultado!DQ137</f>
        <v>11659.78737</v>
      </c>
      <c r="DE8" s="18">
        <f>PLANEL_GerPT_Trim_Resultado!DR113+PLANEL_GerPT_Trim_Resultado!DR125+PLANEL_GerPT_Trim_Resultado!DR137</f>
        <v>11479.767774</v>
      </c>
      <c r="DF8" s="18">
        <f>PLANEL_GerPT_Trim_Resultado!DS113+PLANEL_GerPT_Trim_Resultado!DS125+PLANEL_GerPT_Trim_Resultado!DS137</f>
        <v>11659.78737</v>
      </c>
      <c r="DG8" s="18">
        <f>PLANEL_GerPT_Trim_Resultado!DT113+PLANEL_GerPT_Trim_Resultado!DT125+PLANEL_GerPT_Trim_Resultado!DT137</f>
        <v>12346.704250999999</v>
      </c>
      <c r="DH8" s="18">
        <f>PLANEL_GerPT_Trim_Resultado!DU113+PLANEL_GerPT_Trim_Resultado!DU125+PLANEL_GerPT_Trim_Resultado!DU137</f>
        <v>11990.558674</v>
      </c>
      <c r="DI8" s="18">
        <f>PLANEL_GerPT_Trim_Resultado!DV113+PLANEL_GerPT_Trim_Resultado!DV125+PLANEL_GerPT_Trim_Resultado!DV137</f>
        <v>11446.606269</v>
      </c>
      <c r="DJ8" s="18">
        <f>PLANEL_GerPT_Trim_Resultado!DW113+PLANEL_GerPT_Trim_Resultado!DW125+PLANEL_GerPT_Trim_Resultado!DW137</f>
        <v>12346.704250999999</v>
      </c>
      <c r="DK8" s="18">
        <f>PLANEL_GerPT_Trim_Resultado!DX113+PLANEL_GerPT_Trim_Resultado!DX125+PLANEL_GerPT_Trim_Resultado!DX137</f>
        <v>13033.621132</v>
      </c>
      <c r="DL8" s="18">
        <f>PLANEL_GerPT_Trim_Resultado!DY113+PLANEL_GerPT_Trim_Resultado!DY125+PLANEL_GerPT_Trim_Resultado!DY137</f>
        <v>13033.621132</v>
      </c>
      <c r="DM8" s="18">
        <f>PLANEL_GerPT_Trim_Resultado!DZ113+PLANEL_GerPT_Trim_Resultado!DZ125+PLANEL_GerPT_Trim_Resultado!DZ137</f>
        <v>13033.621132</v>
      </c>
      <c r="DN8" s="18">
        <f>PLANEL_GerPT_Trim_Resultado!EA113+PLANEL_GerPT_Trim_Resultado!EA125+PLANEL_GerPT_Trim_Resultado!EA137</f>
        <v>13033.621132</v>
      </c>
      <c r="DO8" s="18">
        <f>PLANEL_GerPT_Trim_Resultado!EB113+PLANEL_GerPT_Trim_Resultado!EB125+PLANEL_GerPT_Trim_Resultado!EB137</f>
        <v>13299.110986</v>
      </c>
      <c r="DP8" s="18">
        <f>PLANEL_GerPT_Trim_Resultado!EC113+PLANEL_GerPT_Trim_Resultado!EC125+PLANEL_GerPT_Trim_Resultado!EC137</f>
        <v>13299.110986</v>
      </c>
      <c r="DQ8" s="18">
        <f>PLANEL_GerPT_Trim_Resultado!ED113+PLANEL_GerPT_Trim_Resultado!ED125+PLANEL_GerPT_Trim_Resultado!ED137</f>
        <v>12474.076834</v>
      </c>
      <c r="DR8" s="18">
        <f>PLANEL_GerPT_Trim_Resultado!EE113+PLANEL_GerPT_Trim_Resultado!EE125+PLANEL_GerPT_Trim_Resultado!EE137</f>
        <v>13299.110986</v>
      </c>
      <c r="DS8" s="18">
        <f>PLANEL_GerPT_Trim_Resultado!EF113+PLANEL_GerPT_Trim_Resultado!EF125+PLANEL_GerPT_Trim_Resultado!EF137</f>
        <v>13579.962477000001</v>
      </c>
      <c r="DT8" s="18">
        <f>PLANEL_GerPT_Trim_Resultado!EG113+PLANEL_GerPT_Trim_Resultado!EG125+PLANEL_GerPT_Trim_Resultado!EG137</f>
        <v>13579.962477000001</v>
      </c>
      <c r="DU8" s="18">
        <f>PLANEL_GerPT_Trim_Resultado!EH113+PLANEL_GerPT_Trim_Resultado!EH125+PLANEL_GerPT_Trim_Resultado!EH137</f>
        <v>12679.864495</v>
      </c>
      <c r="DV8" s="18">
        <f>PLANEL_GerPT_Trim_Resultado!EI113+PLANEL_GerPT_Trim_Resultado!EI125+PLANEL_GerPT_Trim_Resultado!EI137</f>
        <v>13579.962477000001</v>
      </c>
      <c r="DW8" s="18">
        <f>PLANEL_GerPT_Trim_Resultado!EJ113+PLANEL_GerPT_Trim_Resultado!EJ125+PLANEL_GerPT_Trim_Resultado!EJ137</f>
        <v>14165.989989000002</v>
      </c>
      <c r="DX8" s="18">
        <f>PLANEL_GerPT_Trim_Resultado!EK113+PLANEL_GerPT_Trim_Resultado!EK125+PLANEL_GerPT_Trim_Resultado!EK137</f>
        <v>14165.989989000002</v>
      </c>
      <c r="DY8" s="18">
        <f>PLANEL_GerPT_Trim_Resultado!EL113+PLANEL_GerPT_Trim_Resultado!EL125+PLANEL_GerPT_Trim_Resultado!EL137</f>
        <v>12138.400851</v>
      </c>
      <c r="DZ8" s="18">
        <f>PLANEL_GerPT_Trim_Resultado!EM113+PLANEL_GerPT_Trim_Resultado!EM125+PLANEL_GerPT_Trim_Resultado!EM137</f>
        <v>13985.970393</v>
      </c>
      <c r="EA8" s="18">
        <f>PLANEL_GerPT_Trim_Resultado!EN113+PLANEL_GerPT_Trim_Resultado!EN125+PLANEL_GerPT_Trim_Resultado!EN137</f>
        <v>13865.893261000001</v>
      </c>
      <c r="EB8" s="18">
        <f>PLANEL_GerPT_Trim_Resultado!EO113+PLANEL_GerPT_Trim_Resultado!EO125+PLANEL_GerPT_Trim_Resultado!EO137</f>
        <v>14585.971646</v>
      </c>
      <c r="EC8" s="18">
        <f>PLANEL_GerPT_Trim_Resultado!EP113+PLANEL_GerPT_Trim_Resultado!EP125+PLANEL_GerPT_Trim_Resultado!EP137</f>
        <v>13436.358806</v>
      </c>
      <c r="ED8" s="18">
        <f>PLANEL_GerPT_Trim_Resultado!EQ113+PLANEL_GerPT_Trim_Resultado!EQ125+PLANEL_GerPT_Trim_Resultado!EQ137</f>
        <v>14585.971646</v>
      </c>
      <c r="EE8" s="18">
        <f>PLANEL_GerPT_Trim_Resultado!ER113+PLANEL_GerPT_Trim_Resultado!ER125+PLANEL_GerPT_Trim_Resultado!ER137</f>
        <v>15070.856408</v>
      </c>
      <c r="EF8" s="18">
        <f>PLANEL_GerPT_Trim_Resultado!ES113+PLANEL_GerPT_Trim_Resultado!ES125+PLANEL_GerPT_Trim_Resultado!ES137</f>
        <v>15070.856408</v>
      </c>
      <c r="EG8" s="18">
        <f>PLANEL_GerPT_Trim_Resultado!ET113+PLANEL_GerPT_Trim_Resultado!ET125+PLANEL_GerPT_Trim_Resultado!ET137</f>
        <v>13336.983453000001</v>
      </c>
      <c r="EH8" s="18">
        <f>PLANEL_GerPT_Trim_Resultado!EU113+PLANEL_GerPT_Trim_Resultado!EU125+PLANEL_GerPT_Trim_Resultado!EU137</f>
        <v>15070.856408</v>
      </c>
      <c r="EI8" s="18">
        <f>PLANEL_GerPT_Trim_Resultado!EV113+PLANEL_GerPT_Trim_Resultado!EV125+PLANEL_GerPT_Trim_Resultado!EV137</f>
        <v>15721.296361000001</v>
      </c>
      <c r="EJ8" s="18">
        <f>PLANEL_GerPT_Trim_Resultado!EW113+PLANEL_GerPT_Trim_Resultado!EW125+PLANEL_GerPT_Trim_Resultado!EW137</f>
        <v>15721.296361000001</v>
      </c>
      <c r="EK8" s="18">
        <f>PLANEL_GerPT_Trim_Resultado!EX113+PLANEL_GerPT_Trim_Resultado!EX125+PLANEL_GerPT_Trim_Resultado!EX137</f>
        <v>12973.628836</v>
      </c>
      <c r="EL8" s="18">
        <f>PLANEL_GerPT_Trim_Resultado!EY113+PLANEL_GerPT_Trim_Resultado!EY125+PLANEL_GerPT_Trim_Resultado!EY137</f>
        <v>14674.340286999999</v>
      </c>
      <c r="EM8" s="18">
        <f>PLANEL_GerPT_Trim_Resultado!EZ113+PLANEL_GerPT_Trim_Resultado!EZ125+PLANEL_GerPT_Trim_Resultado!EZ137</f>
        <v>15995.937225999998</v>
      </c>
      <c r="EN8" s="18">
        <f>PLANEL_GerPT_Trim_Resultado!FA113+PLANEL_GerPT_Trim_Resultado!FA125+PLANEL_GerPT_Trim_Resultado!FA137</f>
        <v>16716.015611999999</v>
      </c>
      <c r="EO8" s="18">
        <f>PLANEL_GerPT_Trim_Resultado!FB113+PLANEL_GerPT_Trim_Resultado!FB125+PLANEL_GerPT_Trim_Resultado!FB137</f>
        <v>15910.902764999999</v>
      </c>
      <c r="EP8" s="18">
        <f>PLANEL_GerPT_Trim_Resultado!FC113+PLANEL_GerPT_Trim_Resultado!FC125+PLANEL_GerPT_Trim_Resultado!FC137</f>
        <v>15702.221043000001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1196.7145849999999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1355.372515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0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0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50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1084.05</v>
      </c>
      <c r="Y11" s="20">
        <f>PLANEL_GerPT_Trim_Resultado!AL41+PLANEL_GerPT_Trim_Resultado!AL53</f>
        <v>273.75</v>
      </c>
      <c r="Z11" s="20">
        <f>PLANEL_GerPT_Trim_Resultado!AM41+PLANEL_GerPT_Trim_Resultado!AM53</f>
        <v>273.75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903.83466190000001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828.36049609999998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270.07499999999999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270.07499999999999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813.97500000000002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57</v>
      </c>
      <c r="C13" s="1">
        <f>PLANEL_GerPT_Trim_Resultado!P173+PLANEL_GerPT_Trim_Resultado!P185</f>
        <v>4151.3722240000006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4506.9326060000003</v>
      </c>
      <c r="G13" s="1">
        <f>PLANEL_GerPT_Trim_Resultado!T173+PLANEL_GerPT_Trim_Resultado!T185</f>
        <v>4424.623697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3738.1805509999999</v>
      </c>
      <c r="L13" s="1">
        <f>PLANEL_GerPT_Trim_Resultado!Y173+PLANEL_GerPT_Trim_Resultado!Y185</f>
        <v>4665.7083709999997</v>
      </c>
      <c r="M13" s="1">
        <f>PLANEL_GerPT_Trim_Resultado!Z173+PLANEL_GerPT_Trim_Resultado!Z185</f>
        <v>4425.8175579999997</v>
      </c>
      <c r="N13" s="1">
        <f>PLANEL_GerPT_Trim_Resultado!AA173+PLANEL_GerPT_Trim_Resultado!AA185</f>
        <v>3353.8139971000001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3075.6737303999998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4240.3929541999996</v>
      </c>
      <c r="S13" s="1">
        <f>PLANEL_GerPT_Trim_Resultado!AF173+PLANEL_GerPT_Trim_Resultado!AF185</f>
        <v>3724.1579729999999</v>
      </c>
      <c r="T13" s="1">
        <f>PLANEL_GerPT_Trim_Resultado!AG173+PLANEL_GerPT_Trim_Resultado!AG185</f>
        <v>4216.701599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4236.2663510000002</v>
      </c>
      <c r="X13" s="1">
        <f>PLANEL_GerPT_Trim_Resultado!AK173+PLANEL_GerPT_Trim_Resultado!AK185</f>
        <v>3784.1502704999998</v>
      </c>
      <c r="Y13" s="1">
        <f>PLANEL_GerPT_Trim_Resultado!AL173+PLANEL_GerPT_Trim_Resultado!AL185</f>
        <v>2926.7190704</v>
      </c>
      <c r="Z13" s="1">
        <f>PLANEL_GerPT_Trim_Resultado!AM173+PLANEL_GerPT_Trim_Resultado!AM185</f>
        <v>4206.6002680000001</v>
      </c>
      <c r="AA13" s="1">
        <f>PLANEL_GerPT_Trim_Resultado!AN173+PLANEL_GerPT_Trim_Resultado!AN185</f>
        <v>4513.6498110000002</v>
      </c>
      <c r="AB13" s="1">
        <f>PLANEL_GerPT_Trim_Resultado!AO173+PLANEL_GerPT_Trim_Resultado!AO185</f>
        <v>3636.2805209999997</v>
      </c>
      <c r="AC13" s="1">
        <f>PLANEL_GerPT_Trim_Resultado!AP173+PLANEL_GerPT_Trim_Resultado!AP185</f>
        <v>3483.6282700000002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3791.6006621000001</v>
      </c>
      <c r="AF13" s="1">
        <f>PLANEL_GerPT_Trim_Resultado!AS173+PLANEL_GerPT_Trim_Resultado!AS185</f>
        <v>4436.9191419999997</v>
      </c>
      <c r="AG13" s="1">
        <f>PLANEL_GerPT_Trim_Resultado!AT173+PLANEL_GerPT_Trim_Resultado!AT185</f>
        <v>3657.3143899999995</v>
      </c>
      <c r="AH13" s="1">
        <f>PLANEL_GerPT_Trim_Resultado!AU173+PLANEL_GerPT_Trim_Resultado!AU185</f>
        <v>4307.3042390000001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4234.6889759999995</v>
      </c>
      <c r="AK13" s="1">
        <f>PLANEL_GerPT_Trim_Resultado!AX173+PLANEL_GerPT_Trim_Resultado!AX185</f>
        <v>3704.2362639000003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2114.9857889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1827.5778918999999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3957.180922</v>
      </c>
      <c r="G15" s="22">
        <f>PLANEL_GerPT_Trim_Resultado!T17+PLANEL_GerPT_Trim_Resultado!T29</f>
        <v>498.07201670000001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488.85466730000002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4103.0127640000001</v>
      </c>
      <c r="O15" s="22">
        <f>PLANEL_GerPT_Trim_Resultado!AB17+PLANEL_GerPT_Trim_Resultado!AB29</f>
        <v>480.47284509999997</v>
      </c>
      <c r="P15" s="22">
        <f>PLANEL_GerPT_Trim_Resultado!AC17+PLANEL_GerPT_Trim_Resultado!AC29</f>
        <v>4720.9153020000003</v>
      </c>
      <c r="Q15" s="22">
        <f>PLANEL_GerPT_Trim_Resultado!AD17+PLANEL_GerPT_Trim_Resultado!AD29</f>
        <v>5877.9278219999997</v>
      </c>
      <c r="R15" s="22">
        <f>PLANEL_GerPT_Trim_Resultado!AE17+PLANEL_GerPT_Trim_Resultado!AE29</f>
        <v>4124.7320820000004</v>
      </c>
      <c r="S15" s="22">
        <f>PLANEL_GerPT_Trim_Resultado!AF17+PLANEL_GerPT_Trim_Resultado!AF29</f>
        <v>494.69539789999999</v>
      </c>
      <c r="T15" s="22">
        <f>PLANEL_GerPT_Trim_Resultado!AG17+PLANEL_GerPT_Trim_Resultado!AG29</f>
        <v>4840.9783289999996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4165.0350920000001</v>
      </c>
      <c r="W15" s="22">
        <f>PLANEL_GerPT_Trim_Resultado!AJ17+PLANEL_GerPT_Trim_Resultado!AJ29</f>
        <v>505.85459789999999</v>
      </c>
      <c r="X15" s="22">
        <f>PLANEL_GerPT_Trim_Resultado!AK17+PLANEL_GerPT_Trim_Resultado!AK29</f>
        <v>4612.8212030000004</v>
      </c>
      <c r="Y15" s="22">
        <f>PLANEL_GerPT_Trim_Resultado!AL17+PLANEL_GerPT_Trim_Resultado!AL29</f>
        <v>6359.5676940000003</v>
      </c>
      <c r="Z15" s="22">
        <f>PLANEL_GerPT_Trim_Resultado!AM17+PLANEL_GerPT_Trim_Resultado!AM29</f>
        <v>4302.2058999999999</v>
      </c>
      <c r="AA15" s="22">
        <f>PLANEL_GerPT_Trim_Resultado!AN17+PLANEL_GerPT_Trim_Resultado!AN29</f>
        <v>517.08745329999999</v>
      </c>
      <c r="AB15" s="22">
        <f>PLANEL_GerPT_Trim_Resultado!AO17+PLANEL_GerPT_Trim_Resultado!AO29</f>
        <v>4962.5286800000003</v>
      </c>
      <c r="AC15" s="22">
        <f>PLANEL_GerPT_Trim_Resultado!AP17+PLANEL_GerPT_Trim_Resultado!AP29</f>
        <v>6759.6976430000004</v>
      </c>
      <c r="AD15" s="22">
        <f>PLANEL_GerPT_Trim_Resultado!AQ17+PLANEL_GerPT_Trim_Resultado!AQ29</f>
        <v>4422.9255350000003</v>
      </c>
      <c r="AE15" s="22">
        <f>PLANEL_GerPT_Trim_Resultado!AR17+PLANEL_GerPT_Trim_Resultado!AR29</f>
        <v>539.5540608</v>
      </c>
      <c r="AF15" s="22">
        <f>PLANEL_GerPT_Trim_Resultado!AS17+PLANEL_GerPT_Trim_Resultado!AS29</f>
        <v>5339.6660609999999</v>
      </c>
      <c r="AG15" s="22">
        <f>PLANEL_GerPT_Trim_Resultado!AT17+PLANEL_GerPT_Trim_Resultado!AT29</f>
        <v>7115.3390390000004</v>
      </c>
      <c r="AH15" s="22">
        <f>PLANEL_GerPT_Trim_Resultado!AU17+PLANEL_GerPT_Trim_Resultado!AU29</f>
        <v>4617.8050089999997</v>
      </c>
      <c r="AI15" s="22">
        <f>PLANEL_GerPT_Trim_Resultado!AV17+PLANEL_GerPT_Trim_Resultado!AV29</f>
        <v>551.37805749999995</v>
      </c>
      <c r="AJ15" s="22">
        <f>PLANEL_GerPT_Trim_Resultado!AW17+PLANEL_GerPT_Trim_Resultado!AW29</f>
        <v>5354.4860609999996</v>
      </c>
      <c r="AK15" s="22">
        <f>PLANEL_GerPT_Trim_Resultado!AX17+PLANEL_GerPT_Trim_Resultado!AX29</f>
        <v>7264.7796799999996</v>
      </c>
      <c r="AL15" s="22">
        <f>PLANEL_GerPT_Trim_Resultado!AY17+PLANEL_GerPT_Trim_Resultado!AY29</f>
        <v>4686.7134889999998</v>
      </c>
      <c r="AM15" s="22">
        <f>PLANEL_GerPT_Trim_Resultado!AZ17+PLANEL_GerPT_Trim_Resultado!AZ29</f>
        <v>238.35323489999999</v>
      </c>
      <c r="AN15" s="22">
        <f>PLANEL_GerPT_Trim_Resultado!BA17+PLANEL_GerPT_Trim_Resultado!BA29</f>
        <v>2323.9440399999999</v>
      </c>
      <c r="AO15" s="22">
        <f>PLANEL_GerPT_Trim_Resultado!BB17+PLANEL_GerPT_Trim_Resultado!BB29</f>
        <v>3217.7686709999998</v>
      </c>
      <c r="AP15" s="22">
        <f>PLANEL_GerPT_Trim_Resultado!BC17+PLANEL_GerPT_Trim_Resultado!BC29</f>
        <v>2026.0024969999999</v>
      </c>
      <c r="AQ15" s="22">
        <f>PLANEL_GerPT_Trim_Resultado!BD17+PLANEL_GerPT_Trim_Resultado!BD29</f>
        <v>238.35323489999999</v>
      </c>
      <c r="AR15" s="22">
        <f>PLANEL_GerPT_Trim_Resultado!BE17+PLANEL_GerPT_Trim_Resultado!BE29</f>
        <v>2300.5159600000002</v>
      </c>
      <c r="AS15" s="22">
        <f>PLANEL_GerPT_Trim_Resultado!BF17+PLANEL_GerPT_Trim_Resultado!BF29</f>
        <v>3217.7686709999998</v>
      </c>
      <c r="AT15" s="22">
        <f>PLANEL_GerPT_Trim_Resultado!BG17+PLANEL_GerPT_Trim_Resultado!BG29</f>
        <v>2026.0024969999999</v>
      </c>
      <c r="AU15" s="22">
        <f>PLANEL_GerPT_Trim_Resultado!BH17+PLANEL_GerPT_Trim_Resultado!BH29</f>
        <v>238.35323489999999</v>
      </c>
      <c r="AV15" s="22">
        <f>PLANEL_GerPT_Trim_Resultado!BI17+PLANEL_GerPT_Trim_Resultado!BI29</f>
        <v>2314.5840400000002</v>
      </c>
      <c r="AW15" s="22">
        <f>PLANEL_GerPT_Trim_Resultado!BJ17+PLANEL_GerPT_Trim_Resultado!BJ29</f>
        <v>3217.7686709999998</v>
      </c>
      <c r="AX15" s="22">
        <f>PLANEL_GerPT_Trim_Resultado!BK17+PLANEL_GerPT_Trim_Resultado!BK29</f>
        <v>2026.0024969999999</v>
      </c>
      <c r="AY15" s="22">
        <f>PLANEL_GerPT_Trim_Resultado!BL17+PLANEL_GerPT_Trim_Resultado!BL29</f>
        <v>238.35323489999999</v>
      </c>
      <c r="AZ15" s="22">
        <f>PLANEL_GerPT_Trim_Resultado!BM17+PLANEL_GerPT_Trim_Resultado!BM29</f>
        <v>2314.5840400000002</v>
      </c>
      <c r="BA15" s="22">
        <f>PLANEL_GerPT_Trim_Resultado!BN17+PLANEL_GerPT_Trim_Resultado!BN29</f>
        <v>3116.5920580000002</v>
      </c>
      <c r="BB15" s="22">
        <f>PLANEL_GerPT_Trim_Resultado!BO17+PLANEL_GerPT_Trim_Resultado!BO29</f>
        <v>2026.0024969999999</v>
      </c>
      <c r="BC15" s="22">
        <f>PLANEL_GerPT_Trim_Resultado!BP17+PLANEL_GerPT_Trim_Resultado!BP29</f>
        <v>238.35323489999999</v>
      </c>
      <c r="BD15" s="22">
        <f>PLANEL_GerPT_Trim_Resultado!BQ17+PLANEL_GerPT_Trim_Resultado!BQ29</f>
        <v>2323.9440399999999</v>
      </c>
      <c r="BE15" s="22">
        <f>PLANEL_GerPT_Trim_Resultado!BR17+PLANEL_GerPT_Trim_Resultado!BR29</f>
        <v>3131.1720129999999</v>
      </c>
      <c r="BF15" s="22">
        <f>PLANEL_GerPT_Trim_Resultado!BS17+PLANEL_GerPT_Trim_Resultado!BS29</f>
        <v>2026.0024969999999</v>
      </c>
      <c r="BG15" s="22">
        <f>PLANEL_GerPT_Trim_Resultado!BT17+PLANEL_GerPT_Trim_Resultado!BT29</f>
        <v>238.35323489999999</v>
      </c>
      <c r="BH15" s="22">
        <f>PLANEL_GerPT_Trim_Resultado!BU17+PLANEL_GerPT_Trim_Resultado!BU29</f>
        <v>2323.9440399999999</v>
      </c>
      <c r="BI15" s="22">
        <f>PLANEL_GerPT_Trim_Resultado!BV17+PLANEL_GerPT_Trim_Resultado!BV29</f>
        <v>3060.0000580000001</v>
      </c>
      <c r="BJ15" s="22">
        <f>PLANEL_GerPT_Trim_Resultado!BW17+PLANEL_GerPT_Trim_Resultado!BW29</f>
        <v>2026.0024969999999</v>
      </c>
      <c r="BK15" s="22">
        <f>PLANEL_GerPT_Trim_Resultado!BX17+PLANEL_GerPT_Trim_Resultado!BX29</f>
        <v>238.35323489999999</v>
      </c>
      <c r="BL15" s="22">
        <f>PLANEL_GerPT_Trim_Resultado!BY17+PLANEL_GerPT_Trim_Resultado!BY29</f>
        <v>2323.9440399999999</v>
      </c>
      <c r="BM15" s="22">
        <f>PLANEL_GerPT_Trim_Resultado!BZ17+PLANEL_GerPT_Trim_Resultado!BZ29</f>
        <v>3217.7686709999998</v>
      </c>
      <c r="BN15" s="22">
        <f>PLANEL_GerPT_Trim_Resultado!CA17+PLANEL_GerPT_Trim_Resultado!CA29</f>
        <v>2026.0024969999999</v>
      </c>
      <c r="BO15" s="22">
        <f>PLANEL_GerPT_Trim_Resultado!CB17+PLANEL_GerPT_Trim_Resultado!CB29</f>
        <v>92.916994970000005</v>
      </c>
      <c r="BP15" s="22">
        <f>PLANEL_GerPT_Trim_Resultado!CC17+PLANEL_GerPT_Trim_Resultado!CC29</f>
        <v>905.94070090000002</v>
      </c>
      <c r="BQ15" s="22">
        <f>PLANEL_GerPT_Trim_Resultado!CD17+PLANEL_GerPT_Trim_Resultado!CD29</f>
        <v>860.13272689999997</v>
      </c>
      <c r="BR15" s="22">
        <f>PLANEL_GerPT_Trim_Resultado!CE17+PLANEL_GerPT_Trim_Resultado!CE29</f>
        <v>789.79445720000001</v>
      </c>
      <c r="BS15" s="22">
        <f>PLANEL_GerPT_Trim_Resultado!CF17+PLANEL_GerPT_Trim_Resultado!CF29</f>
        <v>92.916994970000005</v>
      </c>
      <c r="BT15" s="22">
        <f>PLANEL_GerPT_Trim_Resultado!CG17+PLANEL_GerPT_Trim_Resultado!CG29</f>
        <v>905.94070090000002</v>
      </c>
      <c r="BU15" s="22">
        <f>PLANEL_GerPT_Trim_Resultado!CH17+PLANEL_GerPT_Trim_Resultado!CH29</f>
        <v>1254.379432</v>
      </c>
      <c r="BV15" s="22">
        <f>PLANEL_GerPT_Trim_Resultado!CI17+PLANEL_GerPT_Trim_Resultado!CI29</f>
        <v>789.79445720000001</v>
      </c>
      <c r="BW15" s="22">
        <f>PLANEL_GerPT_Trim_Resultado!CJ17+PLANEL_GerPT_Trim_Resultado!CJ29</f>
        <v>92.916994970000005</v>
      </c>
      <c r="BX15" s="22">
        <f>PLANEL_GerPT_Trim_Resultado!CK17+PLANEL_GerPT_Trim_Resultado!CK29</f>
        <v>905.94070090000002</v>
      </c>
      <c r="BY15" s="22">
        <f>PLANEL_GerPT_Trim_Resultado!CL17+PLANEL_GerPT_Trim_Resultado!CL29</f>
        <v>1254.379432</v>
      </c>
      <c r="BZ15" s="22">
        <f>PLANEL_GerPT_Trim_Resultado!CM17+PLANEL_GerPT_Trim_Resultado!CM29</f>
        <v>789.79445720000001</v>
      </c>
      <c r="CA15" s="22">
        <f>PLANEL_GerPT_Trim_Resultado!CN17+PLANEL_GerPT_Trim_Resultado!CN29</f>
        <v>92.916994970000005</v>
      </c>
      <c r="CB15" s="22">
        <f>PLANEL_GerPT_Trim_Resultado!CO17+PLANEL_GerPT_Trim_Resultado!CO29</f>
        <v>905.94070090000002</v>
      </c>
      <c r="CC15" s="22">
        <f>PLANEL_GerPT_Trim_Resultado!CP17+PLANEL_GerPT_Trim_Resultado!CP29</f>
        <v>1254.379432</v>
      </c>
      <c r="CD15" s="22">
        <f>PLANEL_GerPT_Trim_Resultado!CQ17+PLANEL_GerPT_Trim_Resultado!CQ29</f>
        <v>789.79445720000001</v>
      </c>
      <c r="CE15" s="22">
        <f>PLANEL_GerPT_Trim_Resultado!CR17+PLANEL_GerPT_Trim_Resultado!CR29</f>
        <v>92.916994970000005</v>
      </c>
      <c r="CF15" s="22">
        <f>PLANEL_GerPT_Trim_Resultado!CS17+PLANEL_GerPT_Trim_Resultado!CS29</f>
        <v>905.94070090000002</v>
      </c>
      <c r="CG15" s="22">
        <f>PLANEL_GerPT_Trim_Resultado!CT17+PLANEL_GerPT_Trim_Resultado!CT29</f>
        <v>1254.379432</v>
      </c>
      <c r="CH15" s="22">
        <f>PLANEL_GerPT_Trim_Resultado!CU17+PLANEL_GerPT_Trim_Resultado!CU29</f>
        <v>789.79445720000001</v>
      </c>
      <c r="CI15" s="22">
        <f>PLANEL_GerPT_Trim_Resultado!CV17+PLANEL_GerPT_Trim_Resultado!CV29</f>
        <v>44.563459639999998</v>
      </c>
      <c r="CJ15" s="22">
        <f>PLANEL_GerPT_Trim_Resultado!CW17+PLANEL_GerPT_Trim_Resultado!CW29</f>
        <v>434.49373150000002</v>
      </c>
      <c r="CK15" s="22">
        <f>PLANEL_GerPT_Trim_Resultado!CX17+PLANEL_GerPT_Trim_Resultado!CX29</f>
        <v>601.60670519999996</v>
      </c>
      <c r="CL15" s="22">
        <f>PLANEL_GerPT_Trim_Resultado!CY17+PLANEL_GerPT_Trim_Resultado!CY29</f>
        <v>378.78940699999998</v>
      </c>
      <c r="CM15" s="22">
        <f>PLANEL_GerPT_Trim_Resultado!CZ17+PLANEL_GerPT_Trim_Resultado!CZ29</f>
        <v>44.563459639999998</v>
      </c>
      <c r="CN15" s="22">
        <f>PLANEL_GerPT_Trim_Resultado!DA17+PLANEL_GerPT_Trim_Resultado!DA29</f>
        <v>434.49373150000002</v>
      </c>
      <c r="CO15" s="22">
        <f>PLANEL_GerPT_Trim_Resultado!DB17+PLANEL_GerPT_Trim_Resultado!DB29</f>
        <v>601.60670519999996</v>
      </c>
      <c r="CP15" s="22">
        <f>PLANEL_GerPT_Trim_Resultado!DC17+PLANEL_GerPT_Trim_Resultado!DC29</f>
        <v>378.78940699999998</v>
      </c>
      <c r="CQ15" s="22">
        <f>PLANEL_GerPT_Trim_Resultado!DD17+PLANEL_GerPT_Trim_Resultado!DD29</f>
        <v>44.563459639999998</v>
      </c>
      <c r="CR15" s="22">
        <f>PLANEL_GerPT_Trim_Resultado!DE17+PLANEL_GerPT_Trim_Resultado!DE29</f>
        <v>434.49373150000002</v>
      </c>
      <c r="CS15" s="22">
        <f>PLANEL_GerPT_Trim_Resultado!DF17+PLANEL_GerPT_Trim_Resultado!DF29</f>
        <v>601.60670519999996</v>
      </c>
      <c r="CT15" s="22">
        <f>PLANEL_GerPT_Trim_Resultado!DG17+PLANEL_GerPT_Trim_Resultado!DG29</f>
        <v>378.78940699999998</v>
      </c>
      <c r="CU15" s="22">
        <f>PLANEL_GerPT_Trim_Resultado!DH17+PLANEL_GerPT_Trim_Resultado!DH29</f>
        <v>44.563459639999998</v>
      </c>
      <c r="CV15" s="22">
        <f>PLANEL_GerPT_Trim_Resultado!DI17+PLANEL_GerPT_Trim_Resultado!DI29</f>
        <v>434.49373150000002</v>
      </c>
      <c r="CW15" s="22">
        <f>PLANEL_GerPT_Trim_Resultado!DJ17+PLANEL_GerPT_Trim_Resultado!DJ29</f>
        <v>601.60670519999996</v>
      </c>
      <c r="CX15" s="22">
        <f>PLANEL_GerPT_Trim_Resultado!DK17+PLANEL_GerPT_Trim_Resultado!DK29</f>
        <v>378.78940699999998</v>
      </c>
      <c r="CY15" s="71">
        <f>PLANEL_GerPT_Trim_Resultado!DL17+PLANEL_GerPT_Trim_Resultado!DL29</f>
        <v>44.563459639999998</v>
      </c>
      <c r="CZ15" s="71">
        <f>PLANEL_GerPT_Trim_Resultado!DM17+PLANEL_GerPT_Trim_Resultado!DM29</f>
        <v>434.49373150000002</v>
      </c>
      <c r="DA15" s="71">
        <f>PLANEL_GerPT_Trim_Resultado!DN17+PLANEL_GerPT_Trim_Resultado!DN29</f>
        <v>601.60670519999996</v>
      </c>
      <c r="DB15" s="71">
        <f>PLANEL_GerPT_Trim_Resultado!DO17+PLANEL_GerPT_Trim_Resultado!DO29</f>
        <v>378.78940699999998</v>
      </c>
      <c r="DC15" s="22">
        <f>PLANEL_GerPT_Trim_Resultado!DP17+PLANEL_GerPT_Trim_Resultado!DP29</f>
        <v>44.563459639999998</v>
      </c>
      <c r="DD15" s="22">
        <f>PLANEL_GerPT_Trim_Resultado!DQ17+PLANEL_GerPT_Trim_Resultado!DQ29</f>
        <v>434.49373150000002</v>
      </c>
      <c r="DE15" s="22">
        <f>PLANEL_GerPT_Trim_Resultado!DR17+PLANEL_GerPT_Trim_Resultado!DR29</f>
        <v>601.60670519999996</v>
      </c>
      <c r="DF15" s="22">
        <f>PLANEL_GerPT_Trim_Resultado!DS17+PLANEL_GerPT_Trim_Resultado!DS29</f>
        <v>378.78940699999998</v>
      </c>
      <c r="DG15" s="22">
        <f>PLANEL_GerPT_Trim_Resultado!DT17+PLANEL_GerPT_Trim_Resultado!DT29</f>
        <v>44.563459639999998</v>
      </c>
      <c r="DH15" s="22">
        <f>PLANEL_GerPT_Trim_Resultado!DU17+PLANEL_GerPT_Trim_Resultado!DU29</f>
        <v>434.49373150000002</v>
      </c>
      <c r="DI15" s="22">
        <f>PLANEL_GerPT_Trim_Resultado!DV17+PLANEL_GerPT_Trim_Resultado!DV29</f>
        <v>601.60670519999996</v>
      </c>
      <c r="DJ15" s="22">
        <f>PLANEL_GerPT_Trim_Resultado!DW17+PLANEL_GerPT_Trim_Resultado!DW29</f>
        <v>378.78940699999998</v>
      </c>
      <c r="DK15" s="22">
        <f>PLANEL_GerPT_Trim_Resultado!DX17+PLANEL_GerPT_Trim_Resultado!DX29</f>
        <v>44.563459639999998</v>
      </c>
      <c r="DL15" s="22">
        <f>PLANEL_GerPT_Trim_Resultado!DY17+PLANEL_GerPT_Trim_Resultado!DY29</f>
        <v>434.49373150000002</v>
      </c>
      <c r="DM15" s="22">
        <f>PLANEL_GerPT_Trim_Resultado!DZ17+PLANEL_GerPT_Trim_Resultado!DZ29</f>
        <v>601.60670519999996</v>
      </c>
      <c r="DN15" s="22">
        <f>PLANEL_GerPT_Trim_Resultado!EA17+PLANEL_GerPT_Trim_Resultado!EA29</f>
        <v>378.78940699999998</v>
      </c>
      <c r="DO15" s="22">
        <f>PLANEL_GerPT_Trim_Resultado!EB17+PLANEL_GerPT_Trim_Resultado!EB29</f>
        <v>44.563459639999998</v>
      </c>
      <c r="DP15" s="22">
        <f>PLANEL_GerPT_Trim_Resultado!EC17+PLANEL_GerPT_Trim_Resultado!EC29</f>
        <v>434.49373150000002</v>
      </c>
      <c r="DQ15" s="22">
        <f>PLANEL_GerPT_Trim_Resultado!ED17+PLANEL_GerPT_Trim_Resultado!ED29</f>
        <v>601.60670519999996</v>
      </c>
      <c r="DR15" s="22">
        <f>PLANEL_GerPT_Trim_Resultado!EE17+PLANEL_GerPT_Trim_Resultado!EE29</f>
        <v>378.78940699999998</v>
      </c>
      <c r="DS15" s="22">
        <f>PLANEL_GerPT_Trim_Resultado!EF17+PLANEL_GerPT_Trim_Resultado!EF29</f>
        <v>44.563459639999998</v>
      </c>
      <c r="DT15" s="22">
        <f>PLANEL_GerPT_Trim_Resultado!EG17+PLANEL_GerPT_Trim_Resultado!EG29</f>
        <v>434.49373150000002</v>
      </c>
      <c r="DU15" s="22">
        <f>PLANEL_GerPT_Trim_Resultado!EH17+PLANEL_GerPT_Trim_Resultado!EH29</f>
        <v>601.60670519999996</v>
      </c>
      <c r="DV15" s="22">
        <f>PLANEL_GerPT_Trim_Resultado!EI17+PLANEL_GerPT_Trim_Resultado!EI29</f>
        <v>378.78940699999998</v>
      </c>
      <c r="DW15" s="22">
        <f>PLANEL_GerPT_Trim_Resultado!EJ17+PLANEL_GerPT_Trim_Resultado!EJ29</f>
        <v>44.563459639999998</v>
      </c>
      <c r="DX15" s="22">
        <f>PLANEL_GerPT_Trim_Resultado!EK17+PLANEL_GerPT_Trim_Resultado!EK29</f>
        <v>434.49373150000002</v>
      </c>
      <c r="DY15" s="22">
        <f>PLANEL_GerPT_Trim_Resultado!EL17+PLANEL_GerPT_Trim_Resultado!EL29</f>
        <v>394.24670520000001</v>
      </c>
      <c r="DZ15" s="22">
        <f>PLANEL_GerPT_Trim_Resultado!EM17+PLANEL_GerPT_Trim_Resultado!EM29</f>
        <v>378.78940699999998</v>
      </c>
      <c r="EA15" s="22">
        <f>PLANEL_GerPT_Trim_Resultado!EN17+PLANEL_GerPT_Trim_Resultado!EN29</f>
        <v>44.563459639999998</v>
      </c>
      <c r="EB15" s="22">
        <f>PLANEL_GerPT_Trim_Resultado!EO17+PLANEL_GerPT_Trim_Resultado!EO29</f>
        <v>434.49373150000002</v>
      </c>
      <c r="EC15" s="22">
        <f>PLANEL_GerPT_Trim_Resultado!EP17+PLANEL_GerPT_Trim_Resultado!EP29</f>
        <v>601.60670519999996</v>
      </c>
      <c r="ED15" s="22">
        <f>PLANEL_GerPT_Trim_Resultado!EQ17+PLANEL_GerPT_Trim_Resultado!EQ29</f>
        <v>378.78940699999998</v>
      </c>
      <c r="EE15" s="22">
        <f>PLANEL_GerPT_Trim_Resultado!ER17+PLANEL_GerPT_Trim_Resultado!ER29</f>
        <v>44.563459639999998</v>
      </c>
      <c r="EF15" s="22">
        <f>PLANEL_GerPT_Trim_Resultado!ES17+PLANEL_GerPT_Trim_Resultado!ES29</f>
        <v>434.49373150000002</v>
      </c>
      <c r="EG15" s="22">
        <f>PLANEL_GerPT_Trim_Resultado!ET17+PLANEL_GerPT_Trim_Resultado!ET29</f>
        <v>601.60670519999996</v>
      </c>
      <c r="EH15" s="22">
        <f>PLANEL_GerPT_Trim_Resultado!EU17+PLANEL_GerPT_Trim_Resultado!EU29</f>
        <v>378.78940699999998</v>
      </c>
      <c r="EI15" s="22">
        <f>PLANEL_GerPT_Trim_Resultado!EV17+PLANEL_GerPT_Trim_Resultado!EV29</f>
        <v>44.563459639999998</v>
      </c>
      <c r="EJ15" s="22">
        <f>PLANEL_GerPT_Trim_Resultado!EW17+PLANEL_GerPT_Trim_Resultado!EW29</f>
        <v>434.49373150000002</v>
      </c>
      <c r="EK15" s="22">
        <f>PLANEL_GerPT_Trim_Resultado!EX17+PLANEL_GerPT_Trim_Resultado!EX29</f>
        <v>601.60670519999996</v>
      </c>
      <c r="EL15" s="22">
        <f>PLANEL_GerPT_Trim_Resultado!EY17+PLANEL_GerPT_Trim_Resultado!EY29</f>
        <v>378.78940699999998</v>
      </c>
      <c r="EM15" s="22">
        <f>PLANEL_GerPT_Trim_Resultado!EZ17+PLANEL_GerPT_Trim_Resultado!EZ29</f>
        <v>44.563459639999998</v>
      </c>
      <c r="EN15" s="22">
        <f>PLANEL_GerPT_Trim_Resultado!FA17+PLANEL_GerPT_Trim_Resultado!FA29</f>
        <v>434.49373150000002</v>
      </c>
      <c r="EO15" s="22">
        <f>PLANEL_GerPT_Trim_Resultado!FB17+PLANEL_GerPT_Trim_Resultado!FB29</f>
        <v>601.60670519999996</v>
      </c>
      <c r="EP15" s="22">
        <f>PLANEL_GerPT_Trim_Resultado!FC17+PLANEL_GerPT_Trim_Resultado!FC29</f>
        <v>378.78940699999998</v>
      </c>
    </row>
    <row r="16" spans="2:258" x14ac:dyDescent="0.25">
      <c r="B16" s="21" t="s">
        <v>52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305.22550000000001</v>
      </c>
      <c r="S16" s="22">
        <f>PLANEL_GerPT_Trim_Resultado!AF377</f>
        <v>468.39749999999998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256.4905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611.173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212.80950000000001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1499.27886173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1662.78570427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1409.2232792699999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1524.2238436099999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1746.81361307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2217.4122597999999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2986.4577376100001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2670.7872250699997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2589.8457570699998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3589.8038536100003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3247.6732370700001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2943.1307768000001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3152.07063707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3948.6479686000002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2907.7605948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2952.5945910700002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3556.87623317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3235.4393448000001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5149.3019444700003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4966.6961547999999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5179.08367507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5271.7277417999994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4223.8178870700003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7073.5383125999997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6218.3140370700003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7029.7948297999992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8490.6706245999994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8118.1154306700009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8301.7460260000007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10949.480594069999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11081.283487000001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8501.6864586699994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9629.4834439999995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7232.3152296699991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11604.334888000001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9178.8258186700004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9992.8215359999995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13580.90618767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12526.865315000001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9771.2636306799996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11074.600294510001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14785.03628308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13334.723950000001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11140.70341468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12243.49436651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15870.22516168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15202.141833000001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12100.40328968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11219.061276510001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19193.968239079997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16510.823480999999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12718.86312692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14424.69200669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20179.028410320003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17353.984805399999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13793.45392792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15643.01439149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21907.076233919997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18817.80650938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14618.680898119999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16590.864421090002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23224.457220119999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19942.072961179998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15762.004122319999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17893.77038749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23464.55859832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21499.853014979999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16691.594238720001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18958.633011539998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26540.910160719999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22764.472294079998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17997.499369919999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20443.262356940002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28619.474875920001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24545.023933880002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19671.526278800004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22349.5224246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31201.700724000002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26826.391389199998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21298.927629600003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24183.601185200001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33735.3901596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29050.954220400003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21701.5556268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24011.320860599997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34091.967113999999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29630.224701200001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24006.377482799999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27174.860437599997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36114.157991800006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32773.0683402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24548.561446799999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27790.978578599999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38893.7670268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33512.410108200005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25066.9418888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28380.047262599997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39718.463184799999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34219.2925292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26081.974753800001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29533.493700599996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34057.921627799995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35603.4282542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27034.294833799999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30615.675610599999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42576.283175000004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36902.046546199999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28263.168266799999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32012.122691599998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44803.368786800005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38577.783044200005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29446.752393800001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33357.1046546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46686.343536800006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40191.761395200003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30515.3418638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34571.410872599998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45208.346789999996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41648.9288552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31677.951542800001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35892.5582326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47543.1034468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43234.305685200001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32799.664652799998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37167.232222599996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52020.522126800002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44763.914485200003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30819.345910800002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37449.703742600002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52415.982266799998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37912.943398200005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286.06799999999998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512.80970000000002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416.86900000000003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541.14970000000005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428.86900000000003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8062.4573249999994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6201.8902499999995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8062.4573249999994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6201.8902499999995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7818.1431249999996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6013.9562500000002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7569.9804049999993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5823.06185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8730.131781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6715.4859856000003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9805.5178139999989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7542.7060110000002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10886.215827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8374.0121749999998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11963.453836000001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9202.6567969999996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13057.957768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10044.582899000001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14168.371376999999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10898.747212999999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15280.70895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11754.3915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16379.942370999999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12599.955669999999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17600.161435000002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13538.585718999999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18764.012994999997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14433.85615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19899.233285000002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15307.10253</v>
      </c>
    </row>
    <row r="22" spans="2:146" x14ac:dyDescent="0.25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1586.1754040000001</v>
      </c>
      <c r="AN24" s="32">
        <f>PLANEL_GerPT_Trim_Resultado!BA101</f>
        <v>1426.395808</v>
      </c>
      <c r="AO24" s="32">
        <f>PLANEL_GerPT_Trim_Resultado!BB101</f>
        <v>1426.395808</v>
      </c>
      <c r="AP24" s="32">
        <f>PLANEL_GerPT_Trim_Resultado!BC101</f>
        <v>1586.1754040000001</v>
      </c>
      <c r="AQ24" s="32">
        <f>PLANEL_GerPT_Trim_Resultado!BD101</f>
        <v>5855.9539590000004</v>
      </c>
      <c r="AR24" s="32">
        <f>PLANEL_GerPT_Trim_Resultado!BE101</f>
        <v>5855.9539590000004</v>
      </c>
      <c r="AS24" s="32">
        <f>PLANEL_GerPT_Trim_Resultado!BF101</f>
        <v>5855.9539590000004</v>
      </c>
      <c r="AT24" s="32">
        <f>PLANEL_GerPT_Trim_Resultado!BG101</f>
        <v>5855.9539590000004</v>
      </c>
      <c r="AU24" s="32">
        <f>PLANEL_GerPT_Trim_Resultado!BH101</f>
        <v>7420.0369469999996</v>
      </c>
      <c r="AV24" s="32">
        <f>PLANEL_GerPT_Trim_Resultado!BI101</f>
        <v>7420.0369469999996</v>
      </c>
      <c r="AW24" s="32">
        <f>PLANEL_GerPT_Trim_Resultado!BJ101</f>
        <v>7420.0369469999996</v>
      </c>
      <c r="AX24" s="32">
        <f>PLANEL_GerPT_Trim_Resultado!BK101</f>
        <v>7420.0369469999996</v>
      </c>
      <c r="AY24" s="32">
        <f>PLANEL_GerPT_Trim_Resultado!BL101</f>
        <v>11082.535529999999</v>
      </c>
      <c r="AZ24" s="32">
        <f>PLANEL_GerPT_Trim_Resultado!BM101</f>
        <v>11082.535529999999</v>
      </c>
      <c r="BA24" s="32">
        <f>PLANEL_GerPT_Trim_Resultado!BN101</f>
        <v>11082.535529999999</v>
      </c>
      <c r="BB24" s="32">
        <f>PLANEL_GerPT_Trim_Resultado!BO101</f>
        <v>11082.535529999999</v>
      </c>
      <c r="BC24" s="32">
        <f>PLANEL_GerPT_Trim_Resultado!BP101</f>
        <v>12234.37696</v>
      </c>
      <c r="BD24" s="32">
        <f>PLANEL_GerPT_Trim_Resultado!BQ101</f>
        <v>12234.37696</v>
      </c>
      <c r="BE24" s="32">
        <f>PLANEL_GerPT_Trim_Resultado!BR101</f>
        <v>12234.37696</v>
      </c>
      <c r="BF24" s="32">
        <f>PLANEL_GerPT_Trim_Resultado!BS101</f>
        <v>12234.37696</v>
      </c>
      <c r="BG24" s="32">
        <f>PLANEL_GerPT_Trim_Resultado!BT101</f>
        <v>14195.842490000001</v>
      </c>
      <c r="BH24" s="32">
        <f>PLANEL_GerPT_Trim_Resultado!BU101</f>
        <v>14195.842490000001</v>
      </c>
      <c r="BI24" s="32">
        <f>PLANEL_GerPT_Trim_Resultado!BV101</f>
        <v>14195.842490000001</v>
      </c>
      <c r="BJ24" s="32">
        <f>PLANEL_GerPT_Trim_Resultado!BW101</f>
        <v>14195.842490000001</v>
      </c>
      <c r="BK24" s="32">
        <f>PLANEL_GerPT_Trim_Resultado!BX101</f>
        <v>14195.842490000001</v>
      </c>
      <c r="BL24" s="32">
        <f>PLANEL_GerPT_Trim_Resultado!BY101</f>
        <v>14195.842490000001</v>
      </c>
      <c r="BM24" s="32">
        <f>PLANEL_GerPT_Trim_Resultado!BZ101</f>
        <v>14195.842490000001</v>
      </c>
      <c r="BN24" s="32">
        <f>PLANEL_GerPT_Trim_Resultado!CA101</f>
        <v>14195.842490000001</v>
      </c>
      <c r="BO24" s="32">
        <f>PLANEL_GerPT_Trim_Resultado!CB101</f>
        <v>14195.842490000001</v>
      </c>
      <c r="BP24" s="32">
        <f>PLANEL_GerPT_Trim_Resultado!CC101</f>
        <v>14195.842490000001</v>
      </c>
      <c r="BQ24" s="32">
        <f>PLANEL_GerPT_Trim_Resultado!CD101</f>
        <v>14195.842490000001</v>
      </c>
      <c r="BR24" s="32">
        <f>PLANEL_GerPT_Trim_Resultado!CE101</f>
        <v>14195.842490000001</v>
      </c>
      <c r="BS24" s="32">
        <f>PLANEL_GerPT_Trim_Resultado!CF101</f>
        <v>14195.842490000001</v>
      </c>
      <c r="BT24" s="32">
        <f>PLANEL_GerPT_Trim_Resultado!CG101</f>
        <v>14195.842490000001</v>
      </c>
      <c r="BU24" s="32">
        <f>PLANEL_GerPT_Trim_Resultado!CH101</f>
        <v>14195.842490000001</v>
      </c>
      <c r="BV24" s="32">
        <f>PLANEL_GerPT_Trim_Resultado!CI101</f>
        <v>14195.842490000001</v>
      </c>
      <c r="BW24" s="32">
        <f>PLANEL_GerPT_Trim_Resultado!CJ101</f>
        <v>14195.842490000001</v>
      </c>
      <c r="BX24" s="32">
        <f>PLANEL_GerPT_Trim_Resultado!CK101</f>
        <v>14195.842490000001</v>
      </c>
      <c r="BY24" s="32">
        <f>PLANEL_GerPT_Trim_Resultado!CL101</f>
        <v>14195.842490000001</v>
      </c>
      <c r="BZ24" s="32">
        <f>PLANEL_GerPT_Trim_Resultado!CM101</f>
        <v>14195.842490000001</v>
      </c>
      <c r="CA24" s="32">
        <f>PLANEL_GerPT_Trim_Resultado!CN101</f>
        <v>14195.842490000001</v>
      </c>
      <c r="CB24" s="32">
        <f>PLANEL_GerPT_Trim_Resultado!CO101</f>
        <v>14195.842490000001</v>
      </c>
      <c r="CC24" s="32">
        <f>PLANEL_GerPT_Trim_Resultado!CP101</f>
        <v>14195.842490000001</v>
      </c>
      <c r="CD24" s="32">
        <f>PLANEL_GerPT_Trim_Resultado!CQ101</f>
        <v>14195.842490000001</v>
      </c>
      <c r="CE24" s="32">
        <f>PLANEL_GerPT_Trim_Resultado!CR101</f>
        <v>14195.842490000001</v>
      </c>
      <c r="CF24" s="32">
        <f>PLANEL_GerPT_Trim_Resultado!CS101</f>
        <v>14195.842490000001</v>
      </c>
      <c r="CG24" s="32">
        <f>PLANEL_GerPT_Trim_Resultado!CT101</f>
        <v>14195.842490000001</v>
      </c>
      <c r="CH24" s="32">
        <f>PLANEL_GerPT_Trim_Resultado!CU101</f>
        <v>14195.842490000001</v>
      </c>
      <c r="CI24" s="32">
        <f>PLANEL_GerPT_Trim_Resultado!CV101</f>
        <v>14195.842490000001</v>
      </c>
      <c r="CJ24" s="32">
        <f>PLANEL_GerPT_Trim_Resultado!CW101</f>
        <v>14195.842490000001</v>
      </c>
      <c r="CK24" s="32">
        <f>PLANEL_GerPT_Trim_Resultado!CX101</f>
        <v>14195.842490000001</v>
      </c>
      <c r="CL24" s="32">
        <f>PLANEL_GerPT_Trim_Resultado!CY101</f>
        <v>14195.842490000001</v>
      </c>
      <c r="CM24" s="32">
        <f>PLANEL_GerPT_Trim_Resultado!CZ101</f>
        <v>14195.842490000001</v>
      </c>
      <c r="CN24" s="32">
        <f>PLANEL_GerPT_Trim_Resultado!DA101</f>
        <v>14195.842490000001</v>
      </c>
      <c r="CO24" s="32">
        <f>PLANEL_GerPT_Trim_Resultado!DB101</f>
        <v>14195.842490000001</v>
      </c>
      <c r="CP24" s="32">
        <f>PLANEL_GerPT_Trim_Resultado!DC101</f>
        <v>14195.842490000001</v>
      </c>
      <c r="CQ24" s="32">
        <f>PLANEL_GerPT_Trim_Resultado!DD101</f>
        <v>14195.842490000001</v>
      </c>
      <c r="CR24" s="32">
        <f>PLANEL_GerPT_Trim_Resultado!DE101</f>
        <v>14195.842490000001</v>
      </c>
      <c r="CS24" s="32">
        <f>PLANEL_GerPT_Trim_Resultado!DF101</f>
        <v>14195.842490000001</v>
      </c>
      <c r="CT24" s="32">
        <f>PLANEL_GerPT_Trim_Resultado!DG101</f>
        <v>14195.842490000001</v>
      </c>
      <c r="CU24" s="32">
        <f>PLANEL_GerPT_Trim_Resultado!DH101</f>
        <v>14195.842490000001</v>
      </c>
      <c r="CV24" s="32">
        <f>PLANEL_GerPT_Trim_Resultado!DI101</f>
        <v>14195.842490000001</v>
      </c>
      <c r="CW24" s="32">
        <f>PLANEL_GerPT_Trim_Resultado!DJ101</f>
        <v>14195.842490000001</v>
      </c>
      <c r="CX24" s="32">
        <f>PLANEL_GerPT_Trim_Resultado!DK101</f>
        <v>14195.842490000001</v>
      </c>
      <c r="CY24" s="75">
        <f>PLANEL_GerPT_Trim_Resultado!DL101</f>
        <v>14195.842490000001</v>
      </c>
      <c r="CZ24" s="75">
        <f>PLANEL_GerPT_Trim_Resultado!DM101</f>
        <v>14195.842490000001</v>
      </c>
      <c r="DA24" s="75">
        <f>PLANEL_GerPT_Trim_Resultado!DN101</f>
        <v>14195.842490000001</v>
      </c>
      <c r="DB24" s="75">
        <f>PLANEL_GerPT_Trim_Resultado!DO101</f>
        <v>14195.842490000001</v>
      </c>
      <c r="DC24" s="32">
        <f>PLANEL_GerPT_Trim_Resultado!DP101</f>
        <v>14195.842490000001</v>
      </c>
      <c r="DD24" s="32">
        <f>PLANEL_GerPT_Trim_Resultado!DQ101</f>
        <v>14195.842490000001</v>
      </c>
      <c r="DE24" s="32">
        <f>PLANEL_GerPT_Trim_Resultado!DR101</f>
        <v>14195.842490000001</v>
      </c>
      <c r="DF24" s="32">
        <f>PLANEL_GerPT_Trim_Resultado!DS101</f>
        <v>14195.842490000001</v>
      </c>
      <c r="DG24" s="32">
        <f>PLANEL_GerPT_Trim_Resultado!DT101</f>
        <v>14195.842490000001</v>
      </c>
      <c r="DH24" s="32">
        <f>PLANEL_GerPT_Trim_Resultado!DU101</f>
        <v>14195.842490000001</v>
      </c>
      <c r="DI24" s="32">
        <f>PLANEL_GerPT_Trim_Resultado!DV101</f>
        <v>14195.842490000001</v>
      </c>
      <c r="DJ24" s="32">
        <f>PLANEL_GerPT_Trim_Resultado!DW101</f>
        <v>14195.842490000001</v>
      </c>
      <c r="DK24" s="32">
        <f>PLANEL_GerPT_Trim_Resultado!DX101</f>
        <v>14195.842490000001</v>
      </c>
      <c r="DL24" s="32">
        <f>PLANEL_GerPT_Trim_Resultado!DY101</f>
        <v>14195.842490000001</v>
      </c>
      <c r="DM24" s="32">
        <f>PLANEL_GerPT_Trim_Resultado!DZ101</f>
        <v>14195.842490000001</v>
      </c>
      <c r="DN24" s="32">
        <f>PLANEL_GerPT_Trim_Resultado!EA101</f>
        <v>14195.842490000001</v>
      </c>
      <c r="DO24" s="32">
        <f>PLANEL_GerPT_Trim_Resultado!EB101</f>
        <v>14195.842490000001</v>
      </c>
      <c r="DP24" s="32">
        <f>PLANEL_GerPT_Trim_Resultado!EC101</f>
        <v>14195.842490000001</v>
      </c>
      <c r="DQ24" s="32">
        <f>PLANEL_GerPT_Trim_Resultado!ED101</f>
        <v>14195.842490000001</v>
      </c>
      <c r="DR24" s="32">
        <f>PLANEL_GerPT_Trim_Resultado!EE101</f>
        <v>14195.842490000001</v>
      </c>
      <c r="DS24" s="32">
        <f>PLANEL_GerPT_Trim_Resultado!EF101</f>
        <v>14195.842490000001</v>
      </c>
      <c r="DT24" s="32">
        <f>PLANEL_GerPT_Trim_Resultado!EG101</f>
        <v>14195.842490000001</v>
      </c>
      <c r="DU24" s="32">
        <f>PLANEL_GerPT_Trim_Resultado!EH101</f>
        <v>14195.842490000001</v>
      </c>
      <c r="DV24" s="32">
        <f>PLANEL_GerPT_Trim_Resultado!EI101</f>
        <v>14195.842490000001</v>
      </c>
      <c r="DW24" s="32">
        <f>PLANEL_GerPT_Trim_Resultado!EJ101</f>
        <v>14195.842490000001</v>
      </c>
      <c r="DX24" s="32">
        <f>PLANEL_GerPT_Trim_Resultado!EK101</f>
        <v>14195.842490000001</v>
      </c>
      <c r="DY24" s="32">
        <f>PLANEL_GerPT_Trim_Resultado!EL101</f>
        <v>14195.842490000001</v>
      </c>
      <c r="DZ24" s="32">
        <f>PLANEL_GerPT_Trim_Resultado!EM101</f>
        <v>14195.842490000001</v>
      </c>
      <c r="EA24" s="32">
        <f>PLANEL_GerPT_Trim_Resultado!EN101</f>
        <v>14195.842490000001</v>
      </c>
      <c r="EB24" s="32">
        <f>PLANEL_GerPT_Trim_Resultado!EO101</f>
        <v>14195.842490000001</v>
      </c>
      <c r="EC24" s="32">
        <f>PLANEL_GerPT_Trim_Resultado!EP101</f>
        <v>14195.842490000001</v>
      </c>
      <c r="ED24" s="32">
        <f>PLANEL_GerPT_Trim_Resultado!EQ101</f>
        <v>14195.842490000001</v>
      </c>
      <c r="EE24" s="32">
        <f>PLANEL_GerPT_Trim_Resultado!ER101</f>
        <v>14195.842490000001</v>
      </c>
      <c r="EF24" s="32">
        <f>PLANEL_GerPT_Trim_Resultado!ES101</f>
        <v>14195.842490000001</v>
      </c>
      <c r="EG24" s="32">
        <f>PLANEL_GerPT_Trim_Resultado!ET101</f>
        <v>14195.842490000001</v>
      </c>
      <c r="EH24" s="32">
        <f>PLANEL_GerPT_Trim_Resultado!EU101</f>
        <v>14195.842490000001</v>
      </c>
      <c r="EI24" s="32">
        <f>PLANEL_GerPT_Trim_Resultado!EV101</f>
        <v>14195.842490000001</v>
      </c>
      <c r="EJ24" s="32">
        <f>PLANEL_GerPT_Trim_Resultado!EW101</f>
        <v>14195.842490000001</v>
      </c>
      <c r="EK24" s="32">
        <f>PLANEL_GerPT_Trim_Resultado!EX101</f>
        <v>14195.842490000001</v>
      </c>
      <c r="EL24" s="32">
        <f>PLANEL_GerPT_Trim_Resultado!EY101</f>
        <v>14195.842490000001</v>
      </c>
      <c r="EM24" s="32">
        <f>PLANEL_GerPT_Trim_Resultado!EZ101</f>
        <v>14195.842490000001</v>
      </c>
      <c r="EN24" s="32">
        <f>PLANEL_GerPT_Trim_Resultado!FA101</f>
        <v>14195.842490000001</v>
      </c>
      <c r="EO24" s="32">
        <f>PLANEL_GerPT_Trim_Resultado!FB101</f>
        <v>14195.842490000001</v>
      </c>
      <c r="EP24" s="32">
        <f>PLANEL_GerPT_Trim_Resultado!FC101</f>
        <v>14195.842490000001</v>
      </c>
    </row>
    <row r="25" spans="2:146" x14ac:dyDescent="0.25">
      <c r="B25" s="27" t="s">
        <v>9</v>
      </c>
      <c r="C25" s="28">
        <f>SUM(C4:C24)</f>
        <v>88575.249217550023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87267.606461730014</v>
      </c>
      <c r="G25" s="28">
        <f t="shared" si="0"/>
        <v>87345.770196970028</v>
      </c>
      <c r="H25" s="28">
        <f t="shared" si="0"/>
        <v>83663.332521799995</v>
      </c>
      <c r="I25" s="28">
        <f t="shared" si="0"/>
        <v>83285.037638910013</v>
      </c>
      <c r="J25" s="28">
        <f t="shared" si="0"/>
        <v>86804.324981610014</v>
      </c>
      <c r="K25" s="28">
        <f t="shared" si="0"/>
        <v>91283.252589569995</v>
      </c>
      <c r="L25" s="28">
        <f t="shared" si="0"/>
        <v>87387.692851800006</v>
      </c>
      <c r="M25" s="28">
        <f t="shared" si="0"/>
        <v>86981.449068270013</v>
      </c>
      <c r="N25" s="28">
        <f t="shared" si="0"/>
        <v>90710.342775710014</v>
      </c>
      <c r="O25" s="28">
        <f t="shared" si="0"/>
        <v>93429.305746170008</v>
      </c>
      <c r="P25" s="28">
        <f t="shared" si="0"/>
        <v>89500.449985200001</v>
      </c>
      <c r="Q25" s="28">
        <f t="shared" si="0"/>
        <v>89101.86657807001</v>
      </c>
      <c r="R25" s="28">
        <f t="shared" si="0"/>
        <v>92836.050339809997</v>
      </c>
      <c r="S25" s="28">
        <f t="shared" si="0"/>
        <v>98476.176421970013</v>
      </c>
      <c r="T25" s="28">
        <f t="shared" si="0"/>
        <v>94359.499242300022</v>
      </c>
      <c r="U25" s="28">
        <f t="shared" si="0"/>
        <v>93935.766890269995</v>
      </c>
      <c r="V25" s="28">
        <f t="shared" si="0"/>
        <v>97878.502249610043</v>
      </c>
      <c r="W25" s="28">
        <f t="shared" si="0"/>
        <v>103588.10145897002</v>
      </c>
      <c r="X25" s="28">
        <f t="shared" si="0"/>
        <v>99290.309871300007</v>
      </c>
      <c r="Y25" s="28">
        <f t="shared" si="0"/>
        <v>98849.839665470019</v>
      </c>
      <c r="Z25" s="28">
        <f t="shared" si="0"/>
        <v>102968.94379960001</v>
      </c>
      <c r="AA25" s="28">
        <f t="shared" si="0"/>
        <v>108662.25007337</v>
      </c>
      <c r="AB25" s="28">
        <f t="shared" si="0"/>
        <v>104181.21915980001</v>
      </c>
      <c r="AC25" s="28">
        <f t="shared" si="0"/>
        <v>103722.82597907001</v>
      </c>
      <c r="AD25" s="28">
        <f t="shared" si="0"/>
        <v>108022.13074460004</v>
      </c>
      <c r="AE25" s="28">
        <f t="shared" si="0"/>
        <v>112406.87887706999</v>
      </c>
      <c r="AF25" s="28">
        <f t="shared" si="0"/>
        <v>108261.32538969998</v>
      </c>
      <c r="AG25" s="28">
        <f t="shared" si="0"/>
        <v>107256.74737147002</v>
      </c>
      <c r="AH25" s="28">
        <f t="shared" si="0"/>
        <v>111742.84120680002</v>
      </c>
      <c r="AI25" s="28">
        <f t="shared" si="0"/>
        <v>116876.00894457</v>
      </c>
      <c r="AJ25" s="28">
        <f t="shared" si="0"/>
        <v>112241.11193680002</v>
      </c>
      <c r="AK25" s="28">
        <f t="shared" si="0"/>
        <v>112028.75865097002</v>
      </c>
      <c r="AL25" s="28">
        <f t="shared" si="0"/>
        <v>116184.81607259999</v>
      </c>
      <c r="AM25" s="28">
        <f t="shared" si="0"/>
        <v>120320.94060587001</v>
      </c>
      <c r="AN25" s="28">
        <f t="shared" si="0"/>
        <v>112939.55929870001</v>
      </c>
      <c r="AO25" s="28">
        <f t="shared" si="0"/>
        <v>111473.15742997</v>
      </c>
      <c r="AP25" s="28">
        <f t="shared" si="0"/>
        <v>117248.5227455</v>
      </c>
      <c r="AQ25" s="28">
        <f t="shared" si="0"/>
        <v>122188.72556047005</v>
      </c>
      <c r="AR25" s="28">
        <f t="shared" si="0"/>
        <v>114256.97412990005</v>
      </c>
      <c r="AS25" s="28">
        <f t="shared" si="0"/>
        <v>113982.38242697003</v>
      </c>
      <c r="AT25" s="28">
        <f t="shared" si="0"/>
        <v>119118.94196490003</v>
      </c>
      <c r="AU25" s="28">
        <f t="shared" si="0"/>
        <v>125533.43997947001</v>
      </c>
      <c r="AV25" s="28">
        <f t="shared" si="0"/>
        <v>117544.09569390002</v>
      </c>
      <c r="AW25" s="28">
        <f t="shared" si="0"/>
        <v>116092.92326757003</v>
      </c>
      <c r="AX25" s="28">
        <f t="shared" si="0"/>
        <v>122419.82996490001</v>
      </c>
      <c r="AY25" s="28">
        <f t="shared" si="0"/>
        <v>129747.24915077</v>
      </c>
      <c r="AZ25" s="28">
        <f t="shared" si="0"/>
        <v>121899.54089730002</v>
      </c>
      <c r="BA25" s="28">
        <f t="shared" si="0"/>
        <v>120135.55845766999</v>
      </c>
      <c r="BB25" s="28">
        <f t="shared" si="0"/>
        <v>126612.46864020001</v>
      </c>
      <c r="BC25" s="28">
        <f t="shared" si="0"/>
        <v>133958.51730358004</v>
      </c>
      <c r="BD25" s="28">
        <f t="shared" si="0"/>
        <v>125929.69593351001</v>
      </c>
      <c r="BE25" s="28">
        <f t="shared" si="0"/>
        <v>123855.53536307999</v>
      </c>
      <c r="BF25" s="28">
        <f t="shared" si="0"/>
        <v>130802.84747600001</v>
      </c>
      <c r="BG25" s="28">
        <f t="shared" si="0"/>
        <v>138437.34557458002</v>
      </c>
      <c r="BH25" s="28">
        <f t="shared" si="0"/>
        <v>129914.38781351002</v>
      </c>
      <c r="BI25" s="28">
        <f t="shared" si="0"/>
        <v>128399.06976868003</v>
      </c>
      <c r="BJ25" s="28">
        <f t="shared" si="0"/>
        <v>135454.98079600002</v>
      </c>
      <c r="BK25" s="28">
        <f t="shared" si="0"/>
        <v>140484.56129658001</v>
      </c>
      <c r="BL25" s="28">
        <f t="shared" si="0"/>
        <v>132218.30448651002</v>
      </c>
      <c r="BM25" s="28">
        <f t="shared" si="0"/>
        <v>130982.08755008</v>
      </c>
      <c r="BN25" s="28">
        <f t="shared" si="0"/>
        <v>137495.99149090002</v>
      </c>
      <c r="BO25" s="28">
        <f t="shared" si="0"/>
        <v>139704.70771188999</v>
      </c>
      <c r="BP25" s="28">
        <f t="shared" ref="BP25:EA25" si="1">SUM(BP4:BP24)</f>
        <v>131943.04192959002</v>
      </c>
      <c r="BQ25" s="28">
        <f t="shared" si="1"/>
        <v>128099.94131082001</v>
      </c>
      <c r="BR25" s="28">
        <f t="shared" si="1"/>
        <v>135298.56062460001</v>
      </c>
      <c r="BS25" s="28">
        <f t="shared" si="1"/>
        <v>142652.61175389</v>
      </c>
      <c r="BT25" s="28">
        <f t="shared" si="1"/>
        <v>131965.16899638998</v>
      </c>
      <c r="BU25" s="28">
        <f t="shared" si="1"/>
        <v>129536.30493492</v>
      </c>
      <c r="BV25" s="28">
        <f t="shared" si="1"/>
        <v>138222.34409358</v>
      </c>
      <c r="BW25" s="28">
        <f t="shared" si="1"/>
        <v>145348.60372709</v>
      </c>
      <c r="BX25" s="28">
        <f t="shared" si="1"/>
        <v>134909.06826399002</v>
      </c>
      <c r="BY25" s="28">
        <f t="shared" si="1"/>
        <v>132646.96087212002</v>
      </c>
      <c r="BZ25" s="28">
        <f t="shared" si="1"/>
        <v>140896.15359738001</v>
      </c>
      <c r="CA25" s="28">
        <f t="shared" si="1"/>
        <v>147401.10423929</v>
      </c>
      <c r="CB25" s="28">
        <f t="shared" si="1"/>
        <v>137106.14755639003</v>
      </c>
      <c r="CC25" s="28">
        <f t="shared" si="1"/>
        <v>138205.24161932</v>
      </c>
      <c r="CD25" s="28">
        <f t="shared" si="1"/>
        <v>142923.91734618001</v>
      </c>
      <c r="CE25" s="28">
        <f t="shared" si="1"/>
        <v>150268.91153269002</v>
      </c>
      <c r="CF25" s="28">
        <f t="shared" si="1"/>
        <v>138967.70786843999</v>
      </c>
      <c r="CG25" s="28">
        <f t="shared" si="1"/>
        <v>138018.64346272001</v>
      </c>
      <c r="CH25" s="28">
        <f t="shared" si="1"/>
        <v>145871.23035928002</v>
      </c>
      <c r="CI25" s="28">
        <f t="shared" si="1"/>
        <v>152624.11243256004</v>
      </c>
      <c r="CJ25" s="28">
        <f t="shared" si="1"/>
        <v>140678.06896244001</v>
      </c>
      <c r="CK25" s="28">
        <f t="shared" si="1"/>
        <v>142758.52187612001</v>
      </c>
      <c r="CL25" s="28">
        <f t="shared" si="1"/>
        <v>147731.10389988002</v>
      </c>
      <c r="CM25" s="28">
        <f t="shared" si="1"/>
        <v>154425.29002544002</v>
      </c>
      <c r="CN25" s="28">
        <f t="shared" si="1"/>
        <v>142781.07961010002</v>
      </c>
      <c r="CO25" s="28">
        <f t="shared" si="1"/>
        <v>140185.87545220001</v>
      </c>
      <c r="CP25" s="28">
        <f t="shared" si="1"/>
        <v>149544.23684920001</v>
      </c>
      <c r="CQ25" s="28">
        <f t="shared" si="1"/>
        <v>156495.29405724001</v>
      </c>
      <c r="CR25" s="28">
        <f t="shared" si="1"/>
        <v>144580.93215470004</v>
      </c>
      <c r="CS25" s="28">
        <f t="shared" si="1"/>
        <v>143640.38472580002</v>
      </c>
      <c r="CT25" s="28">
        <f t="shared" si="1"/>
        <v>151759.45156839999</v>
      </c>
      <c r="CU25" s="28">
        <f t="shared" si="1"/>
        <v>157338.28941144006</v>
      </c>
      <c r="CV25" s="28">
        <f t="shared" si="1"/>
        <v>145587.01461109999</v>
      </c>
      <c r="CW25" s="28">
        <f t="shared" si="1"/>
        <v>144429.97684320001</v>
      </c>
      <c r="CX25" s="28">
        <f t="shared" si="1"/>
        <v>153659.10131320002</v>
      </c>
      <c r="CY25" s="76">
        <f t="shared" si="1"/>
        <v>161490.17952444003</v>
      </c>
      <c r="CZ25" s="76">
        <f t="shared" si="1"/>
        <v>149154.46911509999</v>
      </c>
      <c r="DA25" s="76">
        <f t="shared" si="1"/>
        <v>145976.65249700003</v>
      </c>
      <c r="DB25" s="76">
        <f t="shared" si="1"/>
        <v>157183.12391480003</v>
      </c>
      <c r="DC25" s="28">
        <f t="shared" si="1"/>
        <v>162644.72017044004</v>
      </c>
      <c r="DD25" s="28">
        <f t="shared" si="1"/>
        <v>149581.91449510001</v>
      </c>
      <c r="DE25" s="28">
        <f t="shared" si="1"/>
        <v>146715.63677900002</v>
      </c>
      <c r="DF25" s="28">
        <f t="shared" si="1"/>
        <v>158551.19898720004</v>
      </c>
      <c r="DG25" s="28">
        <f t="shared" si="1"/>
        <v>164930.71550644003</v>
      </c>
      <c r="DH25" s="28">
        <f t="shared" si="1"/>
        <v>151669.04104010001</v>
      </c>
      <c r="DI25" s="28">
        <f t="shared" si="1"/>
        <v>148798.80356900001</v>
      </c>
      <c r="DJ25" s="28">
        <f t="shared" si="1"/>
        <v>160199.85713320004</v>
      </c>
      <c r="DK25" s="28">
        <f t="shared" si="1"/>
        <v>167709.90326144005</v>
      </c>
      <c r="DL25" s="28">
        <f t="shared" si="1"/>
        <v>154405.8683991</v>
      </c>
      <c r="DM25" s="28">
        <f t="shared" si="1"/>
        <v>152466.36296900001</v>
      </c>
      <c r="DN25" s="28">
        <f t="shared" si="1"/>
        <v>163188.99105120002</v>
      </c>
      <c r="DO25" s="28">
        <f t="shared" si="1"/>
        <v>170022.21712744003</v>
      </c>
      <c r="DP25" s="28">
        <f t="shared" si="1"/>
        <v>156339.01783310002</v>
      </c>
      <c r="DQ25" s="28">
        <f t="shared" si="1"/>
        <v>154454.37712720002</v>
      </c>
      <c r="DR25" s="28">
        <f t="shared" si="1"/>
        <v>165245.52701920003</v>
      </c>
      <c r="DS25" s="28">
        <f t="shared" si="1"/>
        <v>171660.43018043999</v>
      </c>
      <c r="DT25" s="28">
        <f t="shared" si="1"/>
        <v>157761.31640510002</v>
      </c>
      <c r="DU25" s="28">
        <f t="shared" si="1"/>
        <v>154795.40490000002</v>
      </c>
      <c r="DV25" s="28">
        <f t="shared" si="1"/>
        <v>166743.55817420004</v>
      </c>
      <c r="DW25" s="28">
        <f t="shared" si="1"/>
        <v>173785.59558844002</v>
      </c>
      <c r="DX25" s="28">
        <f t="shared" si="1"/>
        <v>159344.14138010002</v>
      </c>
      <c r="DY25" s="28">
        <f t="shared" si="1"/>
        <v>163833.18804600002</v>
      </c>
      <c r="DZ25" s="28">
        <f t="shared" si="1"/>
        <v>168879.2916162</v>
      </c>
      <c r="EA25" s="28">
        <f t="shared" si="1"/>
        <v>176592.48140544002</v>
      </c>
      <c r="EB25" s="28">
        <f t="shared" ref="EB25:EP25" si="2">SUM(EB4:EB24)</f>
        <v>160978.42925510003</v>
      </c>
      <c r="EC25" s="28">
        <f t="shared" si="2"/>
        <v>157902.54746320003</v>
      </c>
      <c r="ED25" s="28">
        <f t="shared" si="2"/>
        <v>170669.30773920001</v>
      </c>
      <c r="EE25" s="28">
        <f t="shared" si="2"/>
        <v>177503.11964444004</v>
      </c>
      <c r="EF25" s="28">
        <f t="shared" si="2"/>
        <v>162784.4613771</v>
      </c>
      <c r="EG25" s="28">
        <f t="shared" si="2"/>
        <v>164299.12515499999</v>
      </c>
      <c r="EH25" s="28">
        <f t="shared" si="2"/>
        <v>174064.48520020003</v>
      </c>
      <c r="EI25" s="28">
        <f t="shared" si="2"/>
        <v>179663.86618844001</v>
      </c>
      <c r="EJ25" s="28">
        <f t="shared" si="2"/>
        <v>164709.57532010003</v>
      </c>
      <c r="EK25" s="28">
        <f t="shared" si="2"/>
        <v>165678.81902100003</v>
      </c>
      <c r="EL25" s="28">
        <f t="shared" si="2"/>
        <v>177685.21031020003</v>
      </c>
      <c r="EM25" s="28">
        <f t="shared" si="2"/>
        <v>181247.39762144</v>
      </c>
      <c r="EN25" s="28">
        <f t="shared" si="2"/>
        <v>166053.44009110003</v>
      </c>
      <c r="EO25" s="28">
        <f t="shared" si="2"/>
        <v>166103.65826000003</v>
      </c>
      <c r="EP25" s="28">
        <f t="shared" si="2"/>
        <v>175891.76505620003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0.69974421498446815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0.64138784509205016</v>
      </c>
      <c r="G30" s="47">
        <f>IF(PLANEL_Pot_Trim!G4&lt;&gt;0,G4/PLANEL_Pot_Trim!G4,0)</f>
        <v>0.66443430148796101</v>
      </c>
      <c r="H30" s="47">
        <f>IF(PLANEL_Pot_Trim!H4&lt;&gt;0,H4/PLANEL_Pot_Trim!H4,0)</f>
        <v>0.60476698297945497</v>
      </c>
      <c r="I30" s="47">
        <f>IF(PLANEL_Pot_Trim!I4&lt;&gt;0,I4/PLANEL_Pot_Trim!I4,0)</f>
        <v>0.5766035225669397</v>
      </c>
      <c r="J30" s="47">
        <f>IF(PLANEL_Pot_Trim!J4&lt;&gt;0,J4/PLANEL_Pot_Trim!J4,0)</f>
        <v>0.62752335972750084</v>
      </c>
      <c r="K30" s="47">
        <f>IF(PLANEL_Pot_Trim!K4&lt;&gt;0,K4/PLANEL_Pot_Trim!K4,0)</f>
        <v>0.71372083834077227</v>
      </c>
      <c r="L30" s="47">
        <f>IF(PLANEL_Pot_Trim!L4&lt;&gt;0,L4/PLANEL_Pot_Trim!L4,0)</f>
        <v>0.61681823198526631</v>
      </c>
      <c r="M30" s="47">
        <f>IF(PLANEL_Pot_Trim!M4&lt;&gt;0,M4/PLANEL_Pot_Trim!M4,0)</f>
        <v>0.59990245228217742</v>
      </c>
      <c r="N30" s="47">
        <f>IF(PLANEL_Pot_Trim!N4&lt;&gt;0,N4/PLANEL_Pot_Trim!N4,0)</f>
        <v>0.68631181504175576</v>
      </c>
      <c r="O30" s="47">
        <f>IF(PLANEL_Pot_Trim!O4&lt;&gt;0,O4/PLANEL_Pot_Trim!O4,0)</f>
        <v>0.66512905792995325</v>
      </c>
      <c r="P30" s="47">
        <f>IF(PLANEL_Pot_Trim!P4&lt;&gt;0,P4/PLANEL_Pot_Trim!P4,0)</f>
        <v>0.60632619792076137</v>
      </c>
      <c r="Q30" s="47">
        <f>IF(PLANEL_Pot_Trim!Q4&lt;&gt;0,Q4/PLANEL_Pot_Trim!Q4,0)</f>
        <v>0.58180732492123588</v>
      </c>
      <c r="R30" s="47">
        <f>IF(PLANEL_Pot_Trim!R4&lt;&gt;0,R4/PLANEL_Pot_Trim!R4,0)</f>
        <v>0.61761065210362409</v>
      </c>
      <c r="S30" s="47">
        <f>IF(PLANEL_Pot_Trim!S4&lt;&gt;0,S4/PLANEL_Pot_Trim!S4,0)</f>
        <v>0.661744282546744</v>
      </c>
      <c r="T30" s="47">
        <f>IF(PLANEL_Pot_Trim!T4&lt;&gt;0,T4/PLANEL_Pot_Trim!T4,0)</f>
        <v>0.63956979312883799</v>
      </c>
      <c r="U30" s="47">
        <f>IF(PLANEL_Pot_Trim!U4&lt;&gt;0,U4/PLANEL_Pot_Trim!U4,0)</f>
        <v>0.57426076951035476</v>
      </c>
      <c r="V30" s="47">
        <f>IF(PLANEL_Pot_Trim!V4&lt;&gt;0,V4/PLANEL_Pot_Trim!V4,0)</f>
        <v>0.62233317985027381</v>
      </c>
      <c r="W30" s="47">
        <f>IF(PLANEL_Pot_Trim!W4&lt;&gt;0,W4/PLANEL_Pot_Trim!W4,0)</f>
        <v>0.66637125608874825</v>
      </c>
      <c r="X30" s="47">
        <f>IF(PLANEL_Pot_Trim!X4&lt;&gt;0,X4/PLANEL_Pot_Trim!X4,0)</f>
        <v>0.62266232861159843</v>
      </c>
      <c r="Y30" s="47">
        <f>IF(PLANEL_Pot_Trim!Y4&lt;&gt;0,Y4/PLANEL_Pot_Trim!Y4,0)</f>
        <v>0.61225717600373641</v>
      </c>
      <c r="Z30" s="47">
        <f>IF(PLANEL_Pot_Trim!Z4&lt;&gt;0,Z4/PLANEL_Pot_Trim!Z4,0)</f>
        <v>0.63110069962783644</v>
      </c>
      <c r="AA30" s="47">
        <f>IF(PLANEL_Pot_Trim!AA4&lt;&gt;0,AA4/PLANEL_Pot_Trim!AA4,0)</f>
        <v>0.71423118647540329</v>
      </c>
      <c r="AB30" s="47">
        <f>IF(PLANEL_Pot_Trim!AB4&lt;&gt;0,AB4/PLANEL_Pot_Trim!AB4,0)</f>
        <v>0.67422609995754035</v>
      </c>
      <c r="AC30" s="47">
        <f>IF(PLANEL_Pot_Trim!AC4&lt;&gt;0,AC4/PLANEL_Pot_Trim!AC4,0)</f>
        <v>0.63280701068663625</v>
      </c>
      <c r="AD30" s="47">
        <f>IF(PLANEL_Pot_Trim!AD4&lt;&gt;0,AD4/PLANEL_Pot_Trim!AD4,0)</f>
        <v>0.65811957997237691</v>
      </c>
      <c r="AE30" s="47">
        <f>IF(PLANEL_Pot_Trim!AE4&lt;&gt;0,AE4/PLANEL_Pot_Trim!AE4,0)</f>
        <v>0.73141985049556801</v>
      </c>
      <c r="AF30" s="47">
        <f>IF(PLANEL_Pot_Trim!AF4&lt;&gt;0,AF4/PLANEL_Pot_Trim!AF4,0)</f>
        <v>0.68339964999560543</v>
      </c>
      <c r="AG30" s="47">
        <f>IF(PLANEL_Pot_Trim!AG4&lt;&gt;0,AG4/PLANEL_Pot_Trim!AG4,0)</f>
        <v>0.62128599281065677</v>
      </c>
      <c r="AH30" s="47">
        <f>IF(PLANEL_Pot_Trim!AH4&lt;&gt;0,AH4/PLANEL_Pot_Trim!AH4,0)</f>
        <v>0.66970331898279378</v>
      </c>
      <c r="AI30" s="47">
        <f>IF(PLANEL_Pot_Trim!AI4&lt;&gt;0,AI4/PLANEL_Pot_Trim!AI4,0)</f>
        <v>0.73364134676688009</v>
      </c>
      <c r="AJ30" s="47">
        <f>IF(PLANEL_Pot_Trim!AJ4&lt;&gt;0,AJ4/PLANEL_Pot_Trim!AJ4,0)</f>
        <v>0.67832195162145525</v>
      </c>
      <c r="AK30" s="47">
        <f>IF(PLANEL_Pot_Trim!AK4&lt;&gt;0,AK4/PLANEL_Pot_Trim!AK4,0)</f>
        <v>0.65427531131282168</v>
      </c>
      <c r="AL30" s="47">
        <f>IF(PLANEL_Pot_Trim!AL4&lt;&gt;0,AL4/PLANEL_Pot_Trim!AL4,0)</f>
        <v>0.67023670986428185</v>
      </c>
      <c r="AM30" s="47">
        <f>IF(PLANEL_Pot_Trim!AM4&lt;&gt;0,AM4/PLANEL_Pot_Trim!AM4,0)</f>
        <v>0.73218651179847816</v>
      </c>
      <c r="AN30" s="47">
        <f>IF(PLANEL_Pot_Trim!AN4&lt;&gt;0,AN4/PLANEL_Pot_Trim!AN4,0)</f>
        <v>0.68555915016181246</v>
      </c>
      <c r="AO30" s="47">
        <f>IF(PLANEL_Pot_Trim!AO4&lt;&gt;0,AO4/PLANEL_Pot_Trim!AO4,0)</f>
        <v>0.65455433436322108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0.6642788673910901</v>
      </c>
      <c r="AS30" s="47">
        <f>IF(PLANEL_Pot_Trim!AS4&lt;&gt;0,AS4/PLANEL_Pot_Trim!AS4,0)</f>
        <v>0.63599841348544306</v>
      </c>
      <c r="AT30" s="47">
        <f>IF(PLANEL_Pot_Trim!AT4&lt;&gt;0,AT4/PLANEL_Pot_Trim!AT4,0)</f>
        <v>0.66779569410745698</v>
      </c>
      <c r="AU30" s="47">
        <f>IF(PLANEL_Pot_Trim!AU4&lt;&gt;0,AU4/PLANEL_Pot_Trim!AU4,0)</f>
        <v>0.73510334072443517</v>
      </c>
      <c r="AV30" s="47">
        <f>IF(PLANEL_Pot_Trim!AV4&lt;&gt;0,AV4/PLANEL_Pot_Trim!AV4,0)</f>
        <v>0.65670892480806253</v>
      </c>
      <c r="AW30" s="47">
        <f>IF(PLANEL_Pot_Trim!AW4&lt;&gt;0,AW4/PLANEL_Pot_Trim!AW4,0)</f>
        <v>0.64854607624858618</v>
      </c>
      <c r="AX30" s="47">
        <f>IF(PLANEL_Pot_Trim!AX4&lt;&gt;0,AX4/PLANEL_Pot_Trim!AX4,0)</f>
        <v>0.66788083080649585</v>
      </c>
      <c r="AY30" s="47">
        <f>IF(PLANEL_Pot_Trim!AY4&lt;&gt;0,AY4/PLANEL_Pot_Trim!AY4,0)</f>
        <v>0.7358683237664263</v>
      </c>
      <c r="AZ30" s="47">
        <f>IF(PLANEL_Pot_Trim!AZ4&lt;&gt;0,AZ4/PLANEL_Pot_Trim!AZ4,0)</f>
        <v>0.67897856644885068</v>
      </c>
      <c r="BA30" s="47">
        <f>IF(PLANEL_Pot_Trim!BA4&lt;&gt;0,BA4/PLANEL_Pot_Trim!BA4,0)</f>
        <v>0.61122075286743127</v>
      </c>
      <c r="BB30" s="47">
        <f>IF(PLANEL_Pot_Trim!BB4&lt;&gt;0,BB4/PLANEL_Pot_Trim!BB4,0)</f>
        <v>0.66660774954127433</v>
      </c>
      <c r="BC30" s="47">
        <f>IF(PLANEL_Pot_Trim!BC4&lt;&gt;0,BC4/PLANEL_Pot_Trim!BC4,0)</f>
        <v>0.73964761173743065</v>
      </c>
      <c r="BD30" s="47">
        <f>IF(PLANEL_Pot_Trim!BD4&lt;&gt;0,BD4/PLANEL_Pot_Trim!BD4,0)</f>
        <v>0.69445349113624411</v>
      </c>
      <c r="BE30" s="47">
        <f>IF(PLANEL_Pot_Trim!BE4&lt;&gt;0,BE4/PLANEL_Pot_Trim!BE4,0)</f>
        <v>0.61699799476599282</v>
      </c>
      <c r="BF30" s="47">
        <f>IF(PLANEL_Pot_Trim!BF4&lt;&gt;0,BF4/PLANEL_Pot_Trim!BF4,0)</f>
        <v>0.67019989380641676</v>
      </c>
      <c r="BG30" s="47">
        <f>IF(PLANEL_Pot_Trim!BG4&lt;&gt;0,BG4/PLANEL_Pot_Trim!BG4,0)</f>
        <v>0.74216129102059591</v>
      </c>
      <c r="BH30" s="47">
        <f>IF(PLANEL_Pot_Trim!BH4&lt;&gt;0,BH4/PLANEL_Pot_Trim!BH4,0)</f>
        <v>0.67319814357486374</v>
      </c>
      <c r="BI30" s="47">
        <f>IF(PLANEL_Pot_Trim!BI4&lt;&gt;0,BI4/PLANEL_Pot_Trim!BI4,0)</f>
        <v>0.61719336918196122</v>
      </c>
      <c r="BJ30" s="47">
        <f>IF(PLANEL_Pot_Trim!BJ4&lt;&gt;0,BJ4/PLANEL_Pot_Trim!BJ4,0)</f>
        <v>0.67127594390432255</v>
      </c>
      <c r="BK30" s="47">
        <f>IF(PLANEL_Pot_Trim!BK4&lt;&gt;0,BK4/PLANEL_Pot_Trim!BK4,0)</f>
        <v>0.74216129102059591</v>
      </c>
      <c r="BL30" s="47">
        <f>IF(PLANEL_Pot_Trim!BL4&lt;&gt;0,BL4/PLANEL_Pot_Trim!BL4,0)</f>
        <v>0.67584924152253534</v>
      </c>
      <c r="BM30" s="47">
        <f>IF(PLANEL_Pot_Trim!BM4&lt;&gt;0,BM4/PLANEL_Pot_Trim!BM4,0)</f>
        <v>0.60750154756269492</v>
      </c>
      <c r="BN30" s="47">
        <f>IF(PLANEL_Pot_Trim!BN4&lt;&gt;0,BN4/PLANEL_Pot_Trim!BN4,0)</f>
        <v>0.67038744518649451</v>
      </c>
      <c r="BO30" s="47">
        <f>IF(PLANEL_Pot_Trim!BO4&lt;&gt;0,BO4/PLANEL_Pot_Trim!BO4,0)</f>
        <v>0.74518539912869497</v>
      </c>
      <c r="BP30" s="47">
        <f>IF(PLANEL_Pot_Trim!BP4&lt;&gt;0,BP4/PLANEL_Pot_Trim!BP4,0)</f>
        <v>0.69751737173702377</v>
      </c>
      <c r="BQ30" s="47">
        <f>IF(PLANEL_Pot_Trim!BQ4&lt;&gt;0,BQ4/PLANEL_Pot_Trim!BQ4,0)</f>
        <v>0.62542287199652924</v>
      </c>
      <c r="BR30" s="47">
        <f>IF(PLANEL_Pot_Trim!BR4&lt;&gt;0,BR4/PLANEL_Pot_Trim!BR4,0)</f>
        <v>0.67242162504713365</v>
      </c>
      <c r="BS30" s="47">
        <f>IF(PLANEL_Pot_Trim!BS4&lt;&gt;0,BS4/PLANEL_Pot_Trim!BS4,0)</f>
        <v>0.74518539912869497</v>
      </c>
      <c r="BT30" s="47">
        <f>IF(PLANEL_Pot_Trim!BT4&lt;&gt;0,BT4/PLANEL_Pot_Trim!BT4,0)</f>
        <v>0.67606919430296963</v>
      </c>
      <c r="BU30" s="47">
        <f>IF(PLANEL_Pot_Trim!BU4&lt;&gt;0,BU4/PLANEL_Pot_Trim!BU4,0)</f>
        <v>0.62687039538058242</v>
      </c>
      <c r="BV30" s="47">
        <f>IF(PLANEL_Pot_Trim!BV4&lt;&gt;0,BV4/PLANEL_Pot_Trim!BV4,0)</f>
        <v>0.67124815475124022</v>
      </c>
      <c r="BW30" s="47">
        <f>IF(PLANEL_Pot_Trim!BW4&lt;&gt;0,BW4/PLANEL_Pot_Trim!BW4,0)</f>
        <v>0.74518539912869497</v>
      </c>
      <c r="BX30" s="47">
        <f>IF(PLANEL_Pot_Trim!BX4&lt;&gt;0,BX4/PLANEL_Pot_Trim!BX4,0)</f>
        <v>0.67824778794008989</v>
      </c>
      <c r="BY30" s="47">
        <f>IF(PLANEL_Pot_Trim!BY4&lt;&gt;0,BY4/PLANEL_Pot_Trim!BY4,0)</f>
        <v>0.63617253571654042</v>
      </c>
      <c r="BZ30" s="47">
        <f>IF(PLANEL_Pot_Trim!BZ4&lt;&gt;0,BZ4/PLANEL_Pot_Trim!BZ4,0)</f>
        <v>0.67084435534544118</v>
      </c>
      <c r="CA30" s="47">
        <f>IF(PLANEL_Pot_Trim!CA4&lt;&gt;0,CA4/PLANEL_Pot_Trim!CA4,0)</f>
        <v>0.74518539912869497</v>
      </c>
      <c r="CB30" s="47">
        <f>IF(PLANEL_Pot_Trim!CB4&lt;&gt;0,CB4/PLANEL_Pot_Trim!CB4,0)</f>
        <v>0.69137254103705525</v>
      </c>
      <c r="CC30" s="47">
        <f>IF(PLANEL_Pot_Trim!CC4&lt;&gt;0,CC4/PLANEL_Pot_Trim!CC4,0)</f>
        <v>0.65300908117190992</v>
      </c>
      <c r="CD30" s="47">
        <f>IF(PLANEL_Pot_Trim!CD4&lt;&gt;0,CD4/PLANEL_Pot_Trim!CD4,0)</f>
        <v>0.66951098575727297</v>
      </c>
      <c r="CE30" s="47">
        <f>IF(PLANEL_Pot_Trim!CE4&lt;&gt;0,CE4/PLANEL_Pot_Trim!CE4,0)</f>
        <v>0.74518539912869497</v>
      </c>
      <c r="CF30" s="47">
        <f>IF(PLANEL_Pot_Trim!CF4&lt;&gt;0,CF4/PLANEL_Pot_Trim!CF4,0)</f>
        <v>0.69613871143540129</v>
      </c>
      <c r="CG30" s="47">
        <f>IF(PLANEL_Pot_Trim!CG4&lt;&gt;0,CG4/PLANEL_Pot_Trim!CG4,0)</f>
        <v>0.61886084509027928</v>
      </c>
      <c r="CH30" s="47">
        <f>IF(PLANEL_Pot_Trim!CH4&lt;&gt;0,CH4/PLANEL_Pot_Trim!CH4,0)</f>
        <v>0.67130403419705353</v>
      </c>
      <c r="CI30" s="47">
        <f>IF(PLANEL_Pot_Trim!CI4&lt;&gt;0,CI4/PLANEL_Pot_Trim!CI4,0)</f>
        <v>0.74518539912869497</v>
      </c>
      <c r="CJ30" s="47">
        <f>IF(PLANEL_Pot_Trim!CJ4&lt;&gt;0,CJ4/PLANEL_Pot_Trim!CJ4,0)</f>
        <v>0.69693325144381812</v>
      </c>
      <c r="CK30" s="47">
        <f>IF(PLANEL_Pot_Trim!CK4&lt;&gt;0,CK4/PLANEL_Pot_Trim!CK4,0)</f>
        <v>0.64050191287554548</v>
      </c>
      <c r="CL30" s="47">
        <f>IF(PLANEL_Pot_Trim!CL4&lt;&gt;0,CL4/PLANEL_Pot_Trim!CL4,0)</f>
        <v>0.66549509327552603</v>
      </c>
      <c r="CM30" s="47">
        <f>IF(PLANEL_Pot_Trim!CM4&lt;&gt;0,CM4/PLANEL_Pot_Trim!CM4,0)</f>
        <v>0.74518539912869497</v>
      </c>
      <c r="CN30" s="47">
        <f>IF(PLANEL_Pot_Trim!CN4&lt;&gt;0,CN4/PLANEL_Pot_Trim!CN4,0)</f>
        <v>0.70285627326479772</v>
      </c>
      <c r="CO30" s="47">
        <f>IF(PLANEL_Pot_Trim!CO4&lt;&gt;0,CO4/PLANEL_Pot_Trim!CO4,0)</f>
        <v>0.61398521107103254</v>
      </c>
      <c r="CP30" s="47">
        <f>IF(PLANEL_Pot_Trim!CP4&lt;&gt;0,CP4/PLANEL_Pot_Trim!CP4,0)</f>
        <v>0.66050098817546699</v>
      </c>
      <c r="CQ30" s="47">
        <f>IF(PLANEL_Pot_Trim!CQ4&lt;&gt;0,CQ4/PLANEL_Pot_Trim!CQ4,0)</f>
        <v>0.74518539912869497</v>
      </c>
      <c r="CR30" s="47">
        <f>IF(PLANEL_Pot_Trim!CR4&lt;&gt;0,CR4/PLANEL_Pot_Trim!CR4,0)</f>
        <v>0.68393727515034342</v>
      </c>
      <c r="CS30" s="47">
        <f>IF(PLANEL_Pot_Trim!CS4&lt;&gt;0,CS4/PLANEL_Pot_Trim!CS4,0)</f>
        <v>0.64564139666841103</v>
      </c>
      <c r="CT30" s="47">
        <f>IF(PLANEL_Pot_Trim!CT4&lt;&gt;0,CT4/PLANEL_Pot_Trim!CT4,0)</f>
        <v>0.65629117890692357</v>
      </c>
      <c r="CU30" s="47">
        <f>IF(PLANEL_Pot_Trim!CU4&lt;&gt;0,CU4/PLANEL_Pot_Trim!CU4,0)</f>
        <v>0.74521650243672166</v>
      </c>
      <c r="CV30" s="47">
        <f>IF(PLANEL_Pot_Trim!CV4&lt;&gt;0,CV4/PLANEL_Pot_Trim!CV4,0)</f>
        <v>0.68962748593093781</v>
      </c>
      <c r="CW30" s="47">
        <f>IF(PLANEL_Pot_Trim!CW4&lt;&gt;0,CW4/PLANEL_Pot_Trim!CW4,0)</f>
        <v>0.62107139534839351</v>
      </c>
      <c r="CX30" s="47">
        <f>IF(PLANEL_Pot_Trim!CX4&lt;&gt;0,CX4/PLANEL_Pot_Trim!CX4,0)</f>
        <v>0.66469959941803503</v>
      </c>
      <c r="CY30" s="77">
        <f>IF(PLANEL_Pot_Trim!CY4&lt;&gt;0,CY4/PLANEL_Pot_Trim!CY4,0)</f>
        <v>0.74521650243672166</v>
      </c>
      <c r="CZ30" s="77">
        <f>IF(PLANEL_Pot_Trim!CZ4&lt;&gt;0,CZ4/PLANEL_Pot_Trim!CZ4,0)</f>
        <v>0.69205168224932778</v>
      </c>
      <c r="DA30" s="77">
        <f>IF(PLANEL_Pot_Trim!DA4&lt;&gt;0,DA4/PLANEL_Pot_Trim!DA4,0)</f>
        <v>0.62287625831142202</v>
      </c>
      <c r="DB30" s="77">
        <f>IF(PLANEL_Pot_Trim!DB4&lt;&gt;0,DB4/PLANEL_Pot_Trim!DB4,0)</f>
        <v>0.65311519022644138</v>
      </c>
      <c r="DC30" s="47">
        <f>IF(PLANEL_Pot_Trim!DC4&lt;&gt;0,DC4/PLANEL_Pot_Trim!DC4,0)</f>
        <v>0.74521650243672166</v>
      </c>
      <c r="DD30" s="47">
        <f>IF(PLANEL_Pot_Trim!DD4&lt;&gt;0,DD4/PLANEL_Pot_Trim!DD4,0)</f>
        <v>0.68803541825187065</v>
      </c>
      <c r="DE30" s="47">
        <f>IF(PLANEL_Pot_Trim!DE4&lt;&gt;0,DE4/PLANEL_Pot_Trim!DE4,0)</f>
        <v>0.57914852903992931</v>
      </c>
      <c r="DF30" s="47">
        <f>IF(PLANEL_Pot_Trim!DF4&lt;&gt;0,DF4/PLANEL_Pot_Trim!DF4,0)</f>
        <v>0.65535222666749193</v>
      </c>
      <c r="DG30" s="47">
        <f>IF(PLANEL_Pot_Trim!DG4&lt;&gt;0,DG4/PLANEL_Pot_Trim!DG4,0)</f>
        <v>0.74521650243672166</v>
      </c>
      <c r="DH30" s="47">
        <f>IF(PLANEL_Pot_Trim!DH4&lt;&gt;0,DH4/PLANEL_Pot_Trim!DH4,0)</f>
        <v>0.69903848308421324</v>
      </c>
      <c r="DI30" s="47">
        <f>IF(PLANEL_Pot_Trim!DI4&lt;&gt;0,DI4/PLANEL_Pot_Trim!DI4,0)</f>
        <v>0.59057097961285798</v>
      </c>
      <c r="DJ30" s="47">
        <f>IF(PLANEL_Pot_Trim!DJ4&lt;&gt;0,DJ4/PLANEL_Pot_Trim!DJ4,0)</f>
        <v>0.65049345196883401</v>
      </c>
      <c r="DK30" s="47">
        <f>IF(PLANEL_Pot_Trim!DK4&lt;&gt;0,DK4/PLANEL_Pot_Trim!DK4,0)</f>
        <v>0.74521650243672166</v>
      </c>
      <c r="DL30" s="47">
        <f>IF(PLANEL_Pot_Trim!DL4&lt;&gt;0,DL4/PLANEL_Pot_Trim!DL4,0)</f>
        <v>0.70238332303328188</v>
      </c>
      <c r="DM30" s="47">
        <f>IF(PLANEL_Pot_Trim!DM4&lt;&gt;0,DM4/PLANEL_Pot_Trim!DM4,0)</f>
        <v>0.64900774356029778</v>
      </c>
      <c r="DN30" s="47">
        <f>IF(PLANEL_Pot_Trim!DN4&lt;&gt;0,DN4/PLANEL_Pot_Trim!DN4,0)</f>
        <v>0.65125704541635554</v>
      </c>
      <c r="DO30" s="47">
        <f>IF(PLANEL_Pot_Trim!DO4&lt;&gt;0,DO4/PLANEL_Pot_Trim!DO4,0)</f>
        <v>0.74521650243672166</v>
      </c>
      <c r="DP30" s="47">
        <f>IF(PLANEL_Pot_Trim!DP4&lt;&gt;0,DP4/PLANEL_Pot_Trim!DP4,0)</f>
        <v>0.70730459948607816</v>
      </c>
      <c r="DQ30" s="47">
        <f>IF(PLANEL_Pot_Trim!DQ4&lt;&gt;0,DQ4/PLANEL_Pot_Trim!DQ4,0)</f>
        <v>0.63209822627153889</v>
      </c>
      <c r="DR30" s="47">
        <f>IF(PLANEL_Pot_Trim!DR4&lt;&gt;0,DR4/PLANEL_Pot_Trim!DR4,0)</f>
        <v>0.64830748477533928</v>
      </c>
      <c r="DS30" s="47">
        <f>IF(PLANEL_Pot_Trim!DS4&lt;&gt;0,DS4/PLANEL_Pot_Trim!DS4,0)</f>
        <v>0.73913188255518825</v>
      </c>
      <c r="DT30" s="47">
        <f>IF(PLANEL_Pot_Trim!DT4&lt;&gt;0,DT4/PLANEL_Pot_Trim!DT4,0)</f>
        <v>0.70730459948607816</v>
      </c>
      <c r="DU30" s="47">
        <f>IF(PLANEL_Pot_Trim!DU4&lt;&gt;0,DU4/PLANEL_Pot_Trim!DU4,0)</f>
        <v>0.58629649332608702</v>
      </c>
      <c r="DV30" s="47">
        <f>IF(PLANEL_Pot_Trim!DV4&lt;&gt;0,DV4/PLANEL_Pot_Trim!DV4,0)</f>
        <v>0.66356804209135378</v>
      </c>
      <c r="DW30" s="47">
        <f>IF(PLANEL_Pot_Trim!DW4&lt;&gt;0,DW4/PLANEL_Pot_Trim!DW4,0)</f>
        <v>0.73617995313908768</v>
      </c>
      <c r="DX30" s="47">
        <f>IF(PLANEL_Pot_Trim!DX4&lt;&gt;0,DX4/PLANEL_Pot_Trim!DX4,0)</f>
        <v>0.70730459948607816</v>
      </c>
      <c r="DY30" s="47">
        <f>IF(PLANEL_Pot_Trim!DY4&lt;&gt;0,DY4/PLANEL_Pot_Trim!DY4,0)</f>
        <v>0.65261099004888357</v>
      </c>
      <c r="DZ30" s="47">
        <f>IF(PLANEL_Pot_Trim!DZ4&lt;&gt;0,DZ4/PLANEL_Pot_Trim!DZ4,0)</f>
        <v>0.63612416063084043</v>
      </c>
      <c r="EA30" s="47">
        <f>IF(PLANEL_Pot_Trim!EA4&lt;&gt;0,EA4/PLANEL_Pot_Trim!EA4,0)</f>
        <v>0.74359154735716493</v>
      </c>
      <c r="EB30" s="47">
        <f>IF(PLANEL_Pot_Trim!EB4&lt;&gt;0,EB4/PLANEL_Pot_Trim!EB4,0)</f>
        <v>0.70730459948607816</v>
      </c>
      <c r="EC30" s="47">
        <f>IF(PLANEL_Pot_Trim!EC4&lt;&gt;0,EC4/PLANEL_Pot_Trim!EC4,0)</f>
        <v>0.60341708889200663</v>
      </c>
      <c r="ED30" s="47">
        <f>IF(PLANEL_Pot_Trim!ED4&lt;&gt;0,ED4/PLANEL_Pot_Trim!ED4,0)</f>
        <v>0.65968068145273995</v>
      </c>
      <c r="EE30" s="47">
        <f>IF(PLANEL_Pot_Trim!EE4&lt;&gt;0,EE4/PLANEL_Pot_Trim!EE4,0)</f>
        <v>0.72907323542962299</v>
      </c>
      <c r="EF30" s="47">
        <f>IF(PLANEL_Pot_Trim!EF4&lt;&gt;0,EF4/PLANEL_Pot_Trim!EF4,0)</f>
        <v>0.70730459948607816</v>
      </c>
      <c r="EG30" s="47">
        <f>IF(PLANEL_Pot_Trim!EG4&lt;&gt;0,EG4/PLANEL_Pot_Trim!EG4,0)</f>
        <v>0.64561867776254123</v>
      </c>
      <c r="EH30" s="47">
        <f>IF(PLANEL_Pot_Trim!EH4&lt;&gt;0,EH4/PLANEL_Pot_Trim!EH4,0)</f>
        <v>0.6629276358754681</v>
      </c>
      <c r="EI30" s="47">
        <f>IF(PLANEL_Pot_Trim!EI4&lt;&gt;0,EI4/PLANEL_Pot_Trim!EI4,0)</f>
        <v>0.71457204170768973</v>
      </c>
      <c r="EJ30" s="47">
        <f>IF(PLANEL_Pot_Trim!EJ4&lt;&gt;0,EJ4/PLANEL_Pot_Trim!EJ4,0)</f>
        <v>0.70730459948607816</v>
      </c>
      <c r="EK30" s="47">
        <f>IF(PLANEL_Pot_Trim!EK4&lt;&gt;0,EK4/PLANEL_Pot_Trim!EK4,0)</f>
        <v>0.61452214747546008</v>
      </c>
      <c r="EL30" s="47">
        <f>IF(PLANEL_Pot_Trim!EL4&lt;&gt;0,EL4/PLANEL_Pot_Trim!EL4,0)</f>
        <v>0.64340280908095626</v>
      </c>
      <c r="EM30" s="47">
        <f>IF(PLANEL_Pot_Trim!EM4&lt;&gt;0,EM4/PLANEL_Pot_Trim!EM4,0)</f>
        <v>0.73222210657740594</v>
      </c>
      <c r="EN30" s="47">
        <f>IF(PLANEL_Pot_Trim!EN4&lt;&gt;0,EN4/PLANEL_Pot_Trim!EN4,0)</f>
        <v>0.70742500556166166</v>
      </c>
      <c r="EO30" s="47">
        <f>IF(PLANEL_Pot_Trim!EO4&lt;&gt;0,EO4/PLANEL_Pot_Trim!EO4,0)</f>
        <v>0.62310079921684558</v>
      </c>
      <c r="EP30" s="47">
        <f>IF(PLANEL_Pot_Trim!EP4&lt;&gt;0,EP4/PLANEL_Pot_Trim!EP4,0)</f>
        <v>0.67071939907324485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0.8418850189964171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0.82875982902780465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0.80990847029501944</v>
      </c>
      <c r="T31" s="47">
        <f>IF(PLANEL_Pot_Trim!T5&lt;&gt;0,T5/PLANEL_Pot_Trim!T5,0)</f>
        <v>0.83330632948124828</v>
      </c>
      <c r="U31" s="47">
        <f>IF(PLANEL_Pot_Trim!U5&lt;&gt;0,U5/PLANEL_Pot_Trim!U5,0)</f>
        <v>0.80160881807872275</v>
      </c>
      <c r="V31" s="47">
        <f>IF(PLANEL_Pot_Trim!V5&lt;&gt;0,V5/PLANEL_Pot_Trim!V5,0)</f>
        <v>0.79752846069752081</v>
      </c>
      <c r="W31" s="47">
        <f>IF(PLANEL_Pot_Trim!W5&lt;&gt;0,W5/PLANEL_Pot_Trim!W5,0)</f>
        <v>0.8235741599432882</v>
      </c>
      <c r="X31" s="47">
        <f>IF(PLANEL_Pot_Trim!X5&lt;&gt;0,X5/PLANEL_Pot_Trim!X5,0)</f>
        <v>0.80682946454497673</v>
      </c>
      <c r="Y31" s="47">
        <f>IF(PLANEL_Pot_Trim!Y5&lt;&gt;0,Y5/PLANEL_Pot_Trim!Y5,0)</f>
        <v>0.80367524249844635</v>
      </c>
      <c r="Z31" s="47">
        <f>IF(PLANEL_Pot_Trim!Z5&lt;&gt;0,Z5/PLANEL_Pot_Trim!Z5,0)</f>
        <v>0.79878083459448512</v>
      </c>
      <c r="AA31" s="47">
        <f>IF(PLANEL_Pot_Trim!AA5&lt;&gt;0,AA5/PLANEL_Pot_Trim!AA5,0)</f>
        <v>0.83200902013711797</v>
      </c>
      <c r="AB31" s="47">
        <f>IF(PLANEL_Pot_Trim!AB5&lt;&gt;0,AB5/PLANEL_Pot_Trim!AB5,0)</f>
        <v>0.82462910228611463</v>
      </c>
      <c r="AC31" s="47">
        <f>IF(PLANEL_Pot_Trim!AC5&lt;&gt;0,AC5/PLANEL_Pot_Trim!AC5,0)</f>
        <v>0.7975242887420837</v>
      </c>
      <c r="AD31" s="47">
        <f>IF(PLANEL_Pot_Trim!AD5&lt;&gt;0,AD5/PLANEL_Pot_Trim!AD5,0)</f>
        <v>0.80565413987944201</v>
      </c>
      <c r="AE31" s="47">
        <f>IF(PLANEL_Pot_Trim!AE5&lt;&gt;0,AE5/PLANEL_Pot_Trim!AE5,0)</f>
        <v>0.8462259041621174</v>
      </c>
      <c r="AF31" s="47">
        <f>IF(PLANEL_Pot_Trim!AF5&lt;&gt;0,AF5/PLANEL_Pot_Trim!AF5,0)</f>
        <v>0.82472770279214314</v>
      </c>
      <c r="AG31" s="47">
        <f>IF(PLANEL_Pot_Trim!AG5&lt;&gt;0,AG5/PLANEL_Pot_Trim!AG5,0)</f>
        <v>0.79830365066112097</v>
      </c>
      <c r="AH31" s="47">
        <f>IF(PLANEL_Pot_Trim!AH5&lt;&gt;0,AH5/PLANEL_Pot_Trim!AH5,0)</f>
        <v>0.80565413987944201</v>
      </c>
      <c r="AI31" s="47">
        <f>IF(PLANEL_Pot_Trim!AI5&lt;&gt;0,AI5/PLANEL_Pot_Trim!AI5,0)</f>
        <v>0.84877817916714826</v>
      </c>
      <c r="AJ31" s="47">
        <f>IF(PLANEL_Pot_Trim!AJ5&lt;&gt;0,AJ5/PLANEL_Pot_Trim!AJ5,0)</f>
        <v>0.8368986735624957</v>
      </c>
      <c r="AK31" s="47">
        <f>IF(PLANEL_Pot_Trim!AK5&lt;&gt;0,AK5/PLANEL_Pot_Trim!AK5,0)</f>
        <v>0.82359834911851848</v>
      </c>
      <c r="AL31" s="47">
        <f>IF(PLANEL_Pot_Trim!AL5&lt;&gt;0,AL5/PLANEL_Pot_Trim!AL5,0)</f>
        <v>0.81764424549202863</v>
      </c>
      <c r="AM31" s="47">
        <f>IF(PLANEL_Pot_Trim!AM5&lt;&gt;0,AM5/PLANEL_Pot_Trim!AM5,0)</f>
        <v>0.83406481223740836</v>
      </c>
      <c r="AN31" s="47">
        <f>IF(PLANEL_Pot_Trim!AN5&lt;&gt;0,AN5/PLANEL_Pot_Trim!AN5,0)</f>
        <v>0.73801605301015261</v>
      </c>
      <c r="AO31" s="47">
        <f>IF(PLANEL_Pot_Trim!AO5&lt;&gt;0,AO5/PLANEL_Pot_Trim!AO5,0)</f>
        <v>0.71592615463562093</v>
      </c>
      <c r="AP31" s="47">
        <f>IF(PLANEL_Pot_Trim!AP5&lt;&gt;0,AP5/PLANEL_Pot_Trim!AP5,0)</f>
        <v>0.8265957285771347</v>
      </c>
      <c r="AQ31" s="47">
        <f>IF(PLANEL_Pot_Trim!AQ5&lt;&gt;0,AQ5/PLANEL_Pot_Trim!AQ5,0)</f>
        <v>0.85114765412594906</v>
      </c>
      <c r="AR31" s="47">
        <f>IF(PLANEL_Pot_Trim!AR5&lt;&gt;0,AR5/PLANEL_Pot_Trim!AR5,0)</f>
        <v>0.83777414584666143</v>
      </c>
      <c r="AS31" s="47">
        <f>IF(PLANEL_Pot_Trim!AS5&lt;&gt;0,AS5/PLANEL_Pot_Trim!AS5,0)</f>
        <v>0.73575104277832837</v>
      </c>
      <c r="AT31" s="47">
        <f>IF(PLANEL_Pot_Trim!AT5&lt;&gt;0,AT5/PLANEL_Pot_Trim!AT5,0)</f>
        <v>0.82646465284556492</v>
      </c>
      <c r="AU31" s="47">
        <f>IF(PLANEL_Pot_Trim!AU5&lt;&gt;0,AU5/PLANEL_Pot_Trim!AU5,0)</f>
        <v>0.85114765412594906</v>
      </c>
      <c r="AV31" s="47">
        <f>IF(PLANEL_Pot_Trim!AV5&lt;&gt;0,AV5/PLANEL_Pot_Trim!AV5,0)</f>
        <v>0.84998649311697572</v>
      </c>
      <c r="AW31" s="47">
        <f>IF(PLANEL_Pot_Trim!AW5&lt;&gt;0,AW5/PLANEL_Pot_Trim!AW5,0)</f>
        <v>0.83412783790061995</v>
      </c>
      <c r="AX31" s="47">
        <f>IF(PLANEL_Pot_Trim!AX5&lt;&gt;0,AX5/PLANEL_Pot_Trim!AX5,0)</f>
        <v>0.82652666737848712</v>
      </c>
      <c r="AY31" s="47">
        <f>IF(PLANEL_Pot_Trim!AY5&lt;&gt;0,AY5/PLANEL_Pot_Trim!AY5,0)</f>
        <v>0.85114765412594906</v>
      </c>
      <c r="AZ31" s="47">
        <f>IF(PLANEL_Pot_Trim!AZ5&lt;&gt;0,AZ5/PLANEL_Pot_Trim!AZ5,0)</f>
        <v>0.85422073716986724</v>
      </c>
      <c r="BA31" s="47">
        <f>IF(PLANEL_Pot_Trim!BA5&lt;&gt;0,BA5/PLANEL_Pot_Trim!BA5,0)</f>
        <v>0.81444902844538236</v>
      </c>
      <c r="BB31" s="47">
        <f>IF(PLANEL_Pot_Trim!BB5&lt;&gt;0,BB5/PLANEL_Pot_Trim!BB5,0)</f>
        <v>0.8265957285771347</v>
      </c>
      <c r="BC31" s="47">
        <f>IF(PLANEL_Pot_Trim!BC5&lt;&gt;0,BC5/PLANEL_Pot_Trim!BC5,0)</f>
        <v>0.85114765412594906</v>
      </c>
      <c r="BD31" s="47">
        <f>IF(PLANEL_Pot_Trim!BD5&lt;&gt;0,BD5/PLANEL_Pot_Trim!BD5,0)</f>
        <v>0.56711898332393862</v>
      </c>
      <c r="BE31" s="47">
        <f>IF(PLANEL_Pot_Trim!BE5&lt;&gt;0,BE5/PLANEL_Pot_Trim!BE5,0)</f>
        <v>0.83142731655162971</v>
      </c>
      <c r="BF31" s="47">
        <f>IF(PLANEL_Pot_Trim!BF5&lt;&gt;0,BF5/PLANEL_Pot_Trim!BF5,0)</f>
        <v>0.8265957285771347</v>
      </c>
      <c r="BG31" s="47">
        <f>IF(PLANEL_Pot_Trim!BG5&lt;&gt;0,BG5/PLANEL_Pot_Trim!BG5,0)</f>
        <v>0.85114765412594906</v>
      </c>
      <c r="BH31" s="47">
        <f>IF(PLANEL_Pot_Trim!BH5&lt;&gt;0,BH5/PLANEL_Pot_Trim!BH5,0)</f>
        <v>0.85148633224316495</v>
      </c>
      <c r="BI31" s="47">
        <f>IF(PLANEL_Pot_Trim!BI5&lt;&gt;0,BI5/PLANEL_Pot_Trim!BI5,0)</f>
        <v>0.82130022624107191</v>
      </c>
      <c r="BJ31" s="47">
        <f>IF(PLANEL_Pot_Trim!BJ5&lt;&gt;0,BJ5/PLANEL_Pot_Trim!BJ5,0)</f>
        <v>0.8265957285771347</v>
      </c>
      <c r="BK31" s="47">
        <f>IF(PLANEL_Pot_Trim!BK5&lt;&gt;0,BK5/PLANEL_Pot_Trim!BK5,0)</f>
        <v>0.85114765412594906</v>
      </c>
      <c r="BL31" s="47">
        <f>IF(PLANEL_Pot_Trim!BL5&lt;&gt;0,BL5/PLANEL_Pot_Trim!BL5,0)</f>
        <v>0.85777762472050201</v>
      </c>
      <c r="BM31" s="47">
        <f>IF(PLANEL_Pot_Trim!BM5&lt;&gt;0,BM5/PLANEL_Pot_Trim!BM5,0)</f>
        <v>0.83072602690074382</v>
      </c>
      <c r="BN31" s="47">
        <f>IF(PLANEL_Pot_Trim!BN5&lt;&gt;0,BN5/PLANEL_Pot_Trim!BN5,0)</f>
        <v>0.82653997133910762</v>
      </c>
      <c r="BO31" s="47">
        <f>IF(PLANEL_Pot_Trim!BO5&lt;&gt;0,BO5/PLANEL_Pot_Trim!BO5,0)</f>
        <v>0.85114765412594906</v>
      </c>
      <c r="BP31" s="47">
        <f>IF(PLANEL_Pot_Trim!BP5&lt;&gt;0,BP5/PLANEL_Pot_Trim!BP5,0)</f>
        <v>0.85073970795957554</v>
      </c>
      <c r="BQ31" s="47">
        <f>IF(PLANEL_Pot_Trim!BQ5&lt;&gt;0,BQ5/PLANEL_Pot_Trim!BQ5,0)</f>
        <v>0.6333221673933962</v>
      </c>
      <c r="BR31" s="47">
        <f>IF(PLANEL_Pot_Trim!BR5&lt;&gt;0,BR5/PLANEL_Pot_Trim!BR5,0)</f>
        <v>0.8265957285771347</v>
      </c>
      <c r="BS31" s="47">
        <f>IF(PLANEL_Pot_Trim!BS5&lt;&gt;0,BS5/PLANEL_Pot_Trim!BS5,0)</f>
        <v>0.85114765412594906</v>
      </c>
      <c r="BT31" s="47">
        <f>IF(PLANEL_Pot_Trim!BT5&lt;&gt;0,BT5/PLANEL_Pot_Trim!BT5,0)</f>
        <v>0.76409537254785742</v>
      </c>
      <c r="BU31" s="47">
        <f>IF(PLANEL_Pot_Trim!BU5&lt;&gt;0,BU5/PLANEL_Pot_Trim!BU5,0)</f>
        <v>0.47931988034273798</v>
      </c>
      <c r="BV31" s="47">
        <f>IF(PLANEL_Pot_Trim!BV5&lt;&gt;0,BV5/PLANEL_Pot_Trim!BV5,0)</f>
        <v>0.8265957285771347</v>
      </c>
      <c r="BW31" s="47">
        <f>IF(PLANEL_Pot_Trim!BW5&lt;&gt;0,BW5/PLANEL_Pot_Trim!BW5,0)</f>
        <v>0.85114765412594906</v>
      </c>
      <c r="BX31" s="47">
        <f>IF(PLANEL_Pot_Trim!BX5&lt;&gt;0,BX5/PLANEL_Pot_Trim!BX5,0)</f>
        <v>0.8578360106651659</v>
      </c>
      <c r="BY31" s="47">
        <f>IF(PLANEL_Pot_Trim!BY5&lt;&gt;0,BY5/PLANEL_Pot_Trim!BY5,0)</f>
        <v>0.47931988034273798</v>
      </c>
      <c r="BZ31" s="47">
        <f>IF(PLANEL_Pot_Trim!BZ5&lt;&gt;0,BZ5/PLANEL_Pot_Trim!BZ5,0)</f>
        <v>0.8265957285771347</v>
      </c>
      <c r="CA31" s="47">
        <f>IF(PLANEL_Pot_Trim!CA5&lt;&gt;0,CA5/PLANEL_Pot_Trim!CA5,0)</f>
        <v>0.85114765412594906</v>
      </c>
      <c r="CB31" s="47">
        <f>IF(PLANEL_Pot_Trim!CB5&lt;&gt;0,CB5/PLANEL_Pot_Trim!CB5,0)</f>
        <v>0.8578360106651659</v>
      </c>
      <c r="CC31" s="47">
        <f>IF(PLANEL_Pot_Trim!CC5&lt;&gt;0,CC5/PLANEL_Pot_Trim!CC5,0)</f>
        <v>0.81879051319459861</v>
      </c>
      <c r="CD31" s="47">
        <f>IF(PLANEL_Pot_Trim!CD5&lt;&gt;0,CD5/PLANEL_Pot_Trim!CD5,0)</f>
        <v>0.8265957285771347</v>
      </c>
      <c r="CE31" s="47">
        <f>IF(PLANEL_Pot_Trim!CE5&lt;&gt;0,CE5/PLANEL_Pot_Trim!CE5,0)</f>
        <v>0.85114765412594906</v>
      </c>
      <c r="CF31" s="47">
        <f>IF(PLANEL_Pot_Trim!CF5&lt;&gt;0,CF5/PLANEL_Pot_Trim!CF5,0)</f>
        <v>0.8578360106651659</v>
      </c>
      <c r="CG31" s="47">
        <f>IF(PLANEL_Pot_Trim!CG5&lt;&gt;0,CG5/PLANEL_Pot_Trim!CG5,0)</f>
        <v>0.8325236331841428</v>
      </c>
      <c r="CH31" s="47">
        <f>IF(PLANEL_Pot_Trim!CH5&lt;&gt;0,CH5/PLANEL_Pot_Trim!CH5,0)</f>
        <v>0.8265957285771347</v>
      </c>
      <c r="CI31" s="47">
        <f>IF(PLANEL_Pot_Trim!CI5&lt;&gt;0,CI5/PLANEL_Pot_Trim!CI5,0)</f>
        <v>0.85114765412594906</v>
      </c>
      <c r="CJ31" s="47">
        <f>IF(PLANEL_Pot_Trim!CJ5&lt;&gt;0,CJ5/PLANEL_Pot_Trim!CJ5,0)</f>
        <v>0.8578360106651659</v>
      </c>
      <c r="CK31" s="47">
        <f>IF(PLANEL_Pot_Trim!CK5&lt;&gt;0,CK5/PLANEL_Pot_Trim!CK5,0)</f>
        <v>0.8341524242754832</v>
      </c>
      <c r="CL31" s="47">
        <f>IF(PLANEL_Pot_Trim!CL5&lt;&gt;0,CL5/PLANEL_Pot_Trim!CL5,0)</f>
        <v>0.8265957285771347</v>
      </c>
      <c r="CM31" s="47">
        <f>IF(PLANEL_Pot_Trim!CM5&lt;&gt;0,CM5/PLANEL_Pot_Trim!CM5,0)</f>
        <v>0.85114765412594906</v>
      </c>
      <c r="CN31" s="47">
        <f>IF(PLANEL_Pot_Trim!CN5&lt;&gt;0,CN5/PLANEL_Pot_Trim!CN5,0)</f>
        <v>0.78561903858525328</v>
      </c>
      <c r="CO31" s="47">
        <f>IF(PLANEL_Pot_Trim!CO5&lt;&gt;0,CO5/PLANEL_Pot_Trim!CO5,0)</f>
        <v>0.83072891941543359</v>
      </c>
      <c r="CP31" s="47">
        <f>IF(PLANEL_Pot_Trim!CP5&lt;&gt;0,CP5/PLANEL_Pot_Trim!CP5,0)</f>
        <v>0.82647011844847662</v>
      </c>
      <c r="CQ31" s="47">
        <f>IF(PLANEL_Pot_Trim!CQ5&lt;&gt;0,CQ5/PLANEL_Pot_Trim!CQ5,0)</f>
        <v>0.85114765412594906</v>
      </c>
      <c r="CR31" s="47">
        <f>IF(PLANEL_Pot_Trim!CR5&lt;&gt;0,CR5/PLANEL_Pot_Trim!CR5,0)</f>
        <v>0.8578360106651659</v>
      </c>
      <c r="CS31" s="47">
        <f>IF(PLANEL_Pot_Trim!CS5&lt;&gt;0,CS5/PLANEL_Pot_Trim!CS5,0)</f>
        <v>0.47931988034273798</v>
      </c>
      <c r="CT31" s="47">
        <f>IF(PLANEL_Pot_Trim!CT5&lt;&gt;0,CT5/PLANEL_Pot_Trim!CT5,0)</f>
        <v>0.82645337043132228</v>
      </c>
      <c r="CU31" s="47">
        <f>IF(PLANEL_Pot_Trim!CU5&lt;&gt;0,CU5/PLANEL_Pot_Trim!CU5,0)</f>
        <v>0.85114765412594906</v>
      </c>
      <c r="CV31" s="47">
        <f>IF(PLANEL_Pot_Trim!CV5&lt;&gt;0,CV5/PLANEL_Pot_Trim!CV5,0)</f>
        <v>0.85771145398321602</v>
      </c>
      <c r="CW31" s="47">
        <f>IF(PLANEL_Pot_Trim!CW5&lt;&gt;0,CW5/PLANEL_Pot_Trim!CW5,0)</f>
        <v>0.61589080658843431</v>
      </c>
      <c r="CX31" s="47">
        <f>IF(PLANEL_Pot_Trim!CX5&lt;&gt;0,CX5/PLANEL_Pot_Trim!CX5,0)</f>
        <v>0.8265957285771347</v>
      </c>
      <c r="CY31" s="77">
        <f>IF(PLANEL_Pot_Trim!CY5&lt;&gt;0,CY5/PLANEL_Pot_Trim!CY5,0)</f>
        <v>0.85114765412594906</v>
      </c>
      <c r="CZ31" s="77">
        <f>IF(PLANEL_Pot_Trim!CZ5&lt;&gt;0,CZ5/PLANEL_Pot_Trim!CZ5,0)</f>
        <v>0.85777762472050201</v>
      </c>
      <c r="DA31" s="77">
        <f>IF(PLANEL_Pot_Trim!DA5&lt;&gt;0,DA5/PLANEL_Pot_Trim!DA5,0)</f>
        <v>0.47591806934286174</v>
      </c>
      <c r="DB31" s="77">
        <f>IF(PLANEL_Pot_Trim!DB5&lt;&gt;0,DB5/PLANEL_Pot_Trim!DB5,0)</f>
        <v>0.8265957285771347</v>
      </c>
      <c r="DC31" s="47">
        <f>IF(PLANEL_Pot_Trim!DC5&lt;&gt;0,DC5/PLANEL_Pot_Trim!DC5,0)</f>
        <v>0.85114765412594906</v>
      </c>
      <c r="DD31" s="47">
        <f>IF(PLANEL_Pot_Trim!DD5&lt;&gt;0,DD5/PLANEL_Pot_Trim!DD5,0)</f>
        <v>0.85777762472050201</v>
      </c>
      <c r="DE31" s="47">
        <f>IF(PLANEL_Pot_Trim!DE5&lt;&gt;0,DE5/PLANEL_Pot_Trim!DE5,0)</f>
        <v>0.79108622300609777</v>
      </c>
      <c r="DF31" s="47">
        <f>IF(PLANEL_Pot_Trim!DF5&lt;&gt;0,DF5/PLANEL_Pot_Trim!DF5,0)</f>
        <v>0.82645337043132228</v>
      </c>
      <c r="DG31" s="47">
        <f>IF(PLANEL_Pot_Trim!DG5&lt;&gt;0,DG5/PLANEL_Pot_Trim!DG5,0)</f>
        <v>0.85114765412594906</v>
      </c>
      <c r="DH31" s="47">
        <f>IF(PLANEL_Pot_Trim!DH5&lt;&gt;0,DH5/PLANEL_Pot_Trim!DH5,0)</f>
        <v>0.84512436090155763</v>
      </c>
      <c r="DI31" s="47">
        <f>IF(PLANEL_Pot_Trim!DI5&lt;&gt;0,DI5/PLANEL_Pot_Trim!DI5,0)</f>
        <v>0.78507965619427567</v>
      </c>
      <c r="DJ31" s="47">
        <f>IF(PLANEL_Pot_Trim!DJ5&lt;&gt;0,DJ5/PLANEL_Pot_Trim!DJ5,0)</f>
        <v>0.8265957285771347</v>
      </c>
      <c r="DK31" s="47">
        <f>IF(PLANEL_Pot_Trim!DK5&lt;&gt;0,DK5/PLANEL_Pot_Trim!DK5,0)</f>
        <v>0.85114765412594906</v>
      </c>
      <c r="DL31" s="47">
        <f>IF(PLANEL_Pot_Trim!DL5&lt;&gt;0,DL5/PLANEL_Pot_Trim!DL5,0)</f>
        <v>0.8578360106651659</v>
      </c>
      <c r="DM31" s="47">
        <f>IF(PLANEL_Pot_Trim!DM5&lt;&gt;0,DM5/PLANEL_Pot_Trim!DM5,0)</f>
        <v>0.83274745320330834</v>
      </c>
      <c r="DN31" s="47">
        <f>IF(PLANEL_Pot_Trim!DN5&lt;&gt;0,DN5/PLANEL_Pot_Trim!DN5,0)</f>
        <v>0.82647011844847662</v>
      </c>
      <c r="DO31" s="47">
        <f>IF(PLANEL_Pot_Trim!DO5&lt;&gt;0,DO5/PLANEL_Pot_Trim!DO5,0)</f>
        <v>0.85114765412594906</v>
      </c>
      <c r="DP31" s="47">
        <f>IF(PLANEL_Pot_Trim!DP5&lt;&gt;0,DP5/PLANEL_Pot_Trim!DP5,0)</f>
        <v>0.8578360106651659</v>
      </c>
      <c r="DQ31" s="47">
        <f>IF(PLANEL_Pot_Trim!DQ5&lt;&gt;0,DQ5/PLANEL_Pot_Trim!DQ5,0)</f>
        <v>0.47929818648256473</v>
      </c>
      <c r="DR31" s="47">
        <f>IF(PLANEL_Pot_Trim!DR5&lt;&gt;0,DR5/PLANEL_Pot_Trim!DR5,0)</f>
        <v>0.8265957285771347</v>
      </c>
      <c r="DS31" s="47">
        <f>IF(PLANEL_Pot_Trim!DS5&lt;&gt;0,DS5/PLANEL_Pot_Trim!DS5,0)</f>
        <v>0.85087568632499411</v>
      </c>
      <c r="DT31" s="47">
        <f>IF(PLANEL_Pot_Trim!DT5&lt;&gt;0,DT5/PLANEL_Pot_Trim!DT5,0)</f>
        <v>0.8578360106651659</v>
      </c>
      <c r="DU31" s="47">
        <f>IF(PLANEL_Pot_Trim!DU5&lt;&gt;0,DU5/PLANEL_Pot_Trim!DU5,0)</f>
        <v>0.81385682177270813</v>
      </c>
      <c r="DV31" s="47">
        <f>IF(PLANEL_Pot_Trim!DV5&lt;&gt;0,DV5/PLANEL_Pot_Trim!DV5,0)</f>
        <v>0.57008598874811789</v>
      </c>
      <c r="DW31" s="47">
        <f>IF(PLANEL_Pot_Trim!DW5&lt;&gt;0,DW5/PLANEL_Pot_Trim!DW5,0)</f>
        <v>0.84575020260994105</v>
      </c>
      <c r="DX31" s="47">
        <f>IF(PLANEL_Pot_Trim!DX5&lt;&gt;0,DX5/PLANEL_Pot_Trim!DX5,0)</f>
        <v>0.8578360106651659</v>
      </c>
      <c r="DY31" s="47">
        <f>IF(PLANEL_Pot_Trim!DY5&lt;&gt;0,DY5/PLANEL_Pot_Trim!DY5,0)</f>
        <v>0.83413073041530983</v>
      </c>
      <c r="DZ31" s="47">
        <f>IF(PLANEL_Pot_Trim!DZ5&lt;&gt;0,DZ5/PLANEL_Pot_Trim!DZ5,0)</f>
        <v>0.8265957285771347</v>
      </c>
      <c r="EA31" s="47">
        <f>IF(PLANEL_Pot_Trim!EA5&lt;&gt;0,EA5/PLANEL_Pot_Trim!EA5,0)</f>
        <v>0.85087568632499411</v>
      </c>
      <c r="EB31" s="47">
        <f>IF(PLANEL_Pot_Trim!EB5&lt;&gt;0,EB5/PLANEL_Pot_Trim!EB5,0)</f>
        <v>0.8578360106651659</v>
      </c>
      <c r="EC31" s="47">
        <f>IF(PLANEL_Pot_Trim!EC5&lt;&gt;0,EC5/PLANEL_Pot_Trim!EC5,0)</f>
        <v>0.8247185196645469</v>
      </c>
      <c r="ED31" s="47">
        <f>IF(PLANEL_Pot_Trim!ED5&lt;&gt;0,ED5/PLANEL_Pot_Trim!ED5,0)</f>
        <v>0.47706528012844196</v>
      </c>
      <c r="EE31" s="47">
        <f>IF(PLANEL_Pot_Trim!EE5&lt;&gt;0,EE5/PLANEL_Pot_Trim!EE5,0)</f>
        <v>0.76607059083897755</v>
      </c>
      <c r="EF31" s="47">
        <f>IF(PLANEL_Pot_Trim!EF5&lt;&gt;0,EF5/PLANEL_Pot_Trim!EF5,0)</f>
        <v>0.8578360106651659</v>
      </c>
      <c r="EG31" s="47">
        <f>IF(PLANEL_Pot_Trim!EG5&lt;&gt;0,EG5/PLANEL_Pot_Trim!EG5,0)</f>
        <v>0.74798919922516316</v>
      </c>
      <c r="EH31" s="47">
        <f>IF(PLANEL_Pot_Trim!EH5&lt;&gt;0,EH5/PLANEL_Pot_Trim!EH5,0)</f>
        <v>0.47706528012844196</v>
      </c>
      <c r="EI31" s="47">
        <f>IF(PLANEL_Pot_Trim!EI5&lt;&gt;0,EI5/PLANEL_Pot_Trim!EI5,0)</f>
        <v>0.85087568632499411</v>
      </c>
      <c r="EJ31" s="47">
        <f>IF(PLANEL_Pot_Trim!EJ5&lt;&gt;0,EJ5/PLANEL_Pot_Trim!EJ5,0)</f>
        <v>0.8578360106651659</v>
      </c>
      <c r="EK31" s="47">
        <f>IF(PLANEL_Pot_Trim!EK5&lt;&gt;0,EK5/PLANEL_Pot_Trim!EK5,0)</f>
        <v>0.8341524242754832</v>
      </c>
      <c r="EL31" s="47">
        <f>IF(PLANEL_Pot_Trim!EL5&lt;&gt;0,EL5/PLANEL_Pot_Trim!EL5,0)</f>
        <v>0.8265957285771347</v>
      </c>
      <c r="EM31" s="47">
        <f>IF(PLANEL_Pot_Trim!EM5&lt;&gt;0,EM5/PLANEL_Pot_Trim!EM5,0)</f>
        <v>0.85087568632499411</v>
      </c>
      <c r="EN31" s="47">
        <f>IF(PLANEL_Pot_Trim!EN5&lt;&gt;0,EN5/PLANEL_Pot_Trim!EN5,0)</f>
        <v>0.8578360106651659</v>
      </c>
      <c r="EO31" s="47">
        <f>IF(PLANEL_Pot_Trim!EO5&lt;&gt;0,EO5/PLANEL_Pot_Trim!EO5,0)</f>
        <v>0.47931988034273798</v>
      </c>
      <c r="EP31" s="47">
        <f>IF(PLANEL_Pot_Trim!EP5&lt;&gt;0,EP5/PLANEL_Pot_Trim!EP5,0)</f>
        <v>0.81382468048872081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0.3223681207289294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0.34779962172248341</v>
      </c>
      <c r="T33" s="48">
        <f>IF(PLANEL_Pot_Trim!T7&lt;&gt;0,T7/PLANEL_Pot_Trim!T7,0)</f>
        <v>6.4655281191941708E-2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0.31674622113510137</v>
      </c>
      <c r="X33" s="48">
        <f>IF(PLANEL_Pot_Trim!X7&lt;&gt;0,X7/PLANEL_Pot_Trim!X7,0)</f>
        <v>0.1954676310736749</v>
      </c>
      <c r="Y33" s="48">
        <f>IF(PLANEL_Pot_Trim!Y7&lt;&gt;0,Y7/PLANEL_Pot_Trim!Y7,0)</f>
        <v>0.25428540596608673</v>
      </c>
      <c r="Z33" s="48">
        <f>IF(PLANEL_Pot_Trim!Z7&lt;&gt;0,Z7/PLANEL_Pot_Trim!Z7,0)</f>
        <v>0.31674622113510137</v>
      </c>
      <c r="AA33" s="48">
        <f>IF(PLANEL_Pot_Trim!AA7&lt;&gt;0,AA7/PLANEL_Pot_Trim!AA7,0)</f>
        <v>0.3140187388256524</v>
      </c>
      <c r="AB33" s="48">
        <f>IF(PLANEL_Pot_Trim!AB7&lt;&gt;0,AB7/PLANEL_Pot_Trim!AB7,0)</f>
        <v>0.21476362937309654</v>
      </c>
      <c r="AC33" s="48">
        <f>IF(PLANEL_Pot_Trim!AC7&lt;&gt;0,AC7/PLANEL_Pot_Trim!AC7,0)</f>
        <v>0.29860940452361351</v>
      </c>
      <c r="AD33" s="48">
        <f>IF(PLANEL_Pot_Trim!AD7&lt;&gt;0,AD7/PLANEL_Pot_Trim!AD7,0)</f>
        <v>0.3140187388256524</v>
      </c>
      <c r="AE33" s="48">
        <f>IF(PLANEL_Pot_Trim!AE7&lt;&gt;0,AE7/PLANEL_Pot_Trim!AE7,0)</f>
        <v>0.28160603043310356</v>
      </c>
      <c r="AF33" s="48">
        <f>IF(PLANEL_Pot_Trim!AF7&lt;&gt;0,AF7/PLANEL_Pot_Trim!AF7,0)</f>
        <v>0.21189236432610015</v>
      </c>
      <c r="AG33" s="48">
        <f>IF(PLANEL_Pot_Trim!AG7&lt;&gt;0,AG7/PLANEL_Pot_Trim!AG7,0)</f>
        <v>0.26778723261026693</v>
      </c>
      <c r="AH33" s="48">
        <f>IF(PLANEL_Pot_Trim!AH7&lt;&gt;0,AH7/PLANEL_Pot_Trim!AH7,0)</f>
        <v>0.26778723261026693</v>
      </c>
      <c r="AI33" s="48">
        <f>IF(PLANEL_Pot_Trim!AI7&lt;&gt;0,AI7/PLANEL_Pot_Trim!AI7,0)</f>
        <v>0.26760307975578035</v>
      </c>
      <c r="AJ33" s="48">
        <f>IF(PLANEL_Pot_Trim!AJ7&lt;&gt;0,AJ7/PLANEL_Pot_Trim!AJ7,0)</f>
        <v>0.25378419155294724</v>
      </c>
      <c r="AK33" s="48">
        <f>IF(PLANEL_Pot_Trim!AK7&lt;&gt;0,AK7/PLANEL_Pot_Trim!AK7,0)</f>
        <v>0.25378419155294724</v>
      </c>
      <c r="AL33" s="48">
        <f>IF(PLANEL_Pot_Trim!AL7&lt;&gt;0,AL7/PLANEL_Pot_Trim!AL7,0)</f>
        <v>0.26760307975578035</v>
      </c>
      <c r="AM33" s="48">
        <f>IF(PLANEL_Pot_Trim!AM7&lt;&gt;0,AM7/PLANEL_Pot_Trim!AM7,0)</f>
        <v>0.23598628528340743</v>
      </c>
      <c r="AN33" s="48">
        <f>IF(PLANEL_Pot_Trim!AN7&lt;&gt;0,AN7/PLANEL_Pot_Trim!AN7,0)</f>
        <v>0.16847590488354541</v>
      </c>
      <c r="AO33" s="48">
        <f>IF(PLANEL_Pot_Trim!AO7&lt;&gt;0,AO7/PLANEL_Pot_Trim!AO7,0)</f>
        <v>0.23598628528340743</v>
      </c>
      <c r="AP33" s="48">
        <f>IF(PLANEL_Pot_Trim!AP7&lt;&gt;0,AP7/PLANEL_Pot_Trim!AP7,0)</f>
        <v>0.23598628528340743</v>
      </c>
      <c r="AQ33" s="48">
        <f>IF(PLANEL_Pot_Trim!AQ7&lt;&gt;0,AQ7/PLANEL_Pot_Trim!AQ7,0)</f>
        <v>0.19698854659421289</v>
      </c>
      <c r="AR33" s="48">
        <f>IF(PLANEL_Pot_Trim!AR7&lt;&gt;0,AR7/PLANEL_Pot_Trim!AR7,0)</f>
        <v>0.19698854659421289</v>
      </c>
      <c r="AS33" s="48">
        <f>IF(PLANEL_Pot_Trim!AS7&lt;&gt;0,AS7/PLANEL_Pot_Trim!AS7,0)</f>
        <v>0.12947944892481134</v>
      </c>
      <c r="AT33" s="48">
        <f>IF(PLANEL_Pot_Trim!AT7&lt;&gt;0,AT7/PLANEL_Pot_Trim!AT7,0)</f>
        <v>0.19698854659421289</v>
      </c>
      <c r="AU33" s="48">
        <f>IF(PLANEL_Pot_Trim!AU7&lt;&gt;0,AU7/PLANEL_Pot_Trim!AU7,0)</f>
        <v>0.13685289453361482</v>
      </c>
      <c r="AV33" s="48">
        <f>IF(PLANEL_Pot_Trim!AV7&lt;&gt;0,AV7/PLANEL_Pot_Trim!AV7,0)</f>
        <v>0.13685289453361482</v>
      </c>
      <c r="AW33" s="48">
        <f>IF(PLANEL_Pot_Trim!AW7&lt;&gt;0,AW7/PLANEL_Pot_Trim!AW7,0)</f>
        <v>9.6443976338420612E-2</v>
      </c>
      <c r="AX33" s="48">
        <f>IF(PLANEL_Pot_Trim!AX7&lt;&gt;0,AX7/PLANEL_Pot_Trim!AX7,0)</f>
        <v>0.13685289453361482</v>
      </c>
      <c r="AY33" s="48">
        <f>IF(PLANEL_Pot_Trim!AY7&lt;&gt;0,AY7/PLANEL_Pot_Trim!AY7,0)</f>
        <v>0.12619449872465099</v>
      </c>
      <c r="AZ33" s="48">
        <f>IF(PLANEL_Pot_Trim!AZ7&lt;&gt;0,AZ7/PLANEL_Pot_Trim!AZ7,0)</f>
        <v>0.12619449872465099</v>
      </c>
      <c r="BA33" s="48">
        <f>IF(PLANEL_Pot_Trim!BA7&lt;&gt;0,BA7/PLANEL_Pot_Trim!BA7,0)</f>
        <v>0.12619449872465099</v>
      </c>
      <c r="BB33" s="48">
        <f>IF(PLANEL_Pot_Trim!BB7&lt;&gt;0,BB7/PLANEL_Pot_Trim!BB7,0)</f>
        <v>0.12619449872465099</v>
      </c>
      <c r="BC33" s="48">
        <f>IF(PLANEL_Pot_Trim!BC7&lt;&gt;0,BC7/PLANEL_Pot_Trim!BC7,0)</f>
        <v>0.12536787893066012</v>
      </c>
      <c r="BD33" s="48">
        <f>IF(PLANEL_Pot_Trim!BD7&lt;&gt;0,BD7/PLANEL_Pot_Trim!BD7,0)</f>
        <v>0.12536787893066012</v>
      </c>
      <c r="BE33" s="48">
        <f>IF(PLANEL_Pot_Trim!BE7&lt;&gt;0,BE7/PLANEL_Pot_Trim!BE7,0)</f>
        <v>6.5453323360494739E-2</v>
      </c>
      <c r="BF33" s="48">
        <f>IF(PLANEL_Pot_Trim!BF7&lt;&gt;0,BF7/PLANEL_Pot_Trim!BF7,0)</f>
        <v>0.12536787893066012</v>
      </c>
      <c r="BG33" s="48">
        <f>IF(PLANEL_Pot_Trim!BG7&lt;&gt;0,BG7/PLANEL_Pot_Trim!BG7,0)</f>
        <v>0.12441894017720322</v>
      </c>
      <c r="BH33" s="48">
        <f>IF(PLANEL_Pot_Trim!BH7&lt;&gt;0,BH7/PLANEL_Pot_Trim!BH7,0)</f>
        <v>0.12441894017720322</v>
      </c>
      <c r="BI33" s="48">
        <f>IF(PLANEL_Pot_Trim!BI7&lt;&gt;0,BI7/PLANEL_Pot_Trim!BI7,0)</f>
        <v>0.12441894017720322</v>
      </c>
      <c r="BJ33" s="48">
        <f>IF(PLANEL_Pot_Trim!BJ7&lt;&gt;0,BJ7/PLANEL_Pot_Trim!BJ7,0)</f>
        <v>0.12441894017720322</v>
      </c>
      <c r="BK33" s="48">
        <f>IF(PLANEL_Pot_Trim!BK7&lt;&gt;0,BK7/PLANEL_Pot_Trim!BK7,0)</f>
        <v>0.12441894017720322</v>
      </c>
      <c r="BL33" s="48">
        <f>IF(PLANEL_Pot_Trim!BL7&lt;&gt;0,BL7/PLANEL_Pot_Trim!BL7,0)</f>
        <v>0.12441894017720322</v>
      </c>
      <c r="BM33" s="48">
        <f>IF(PLANEL_Pot_Trim!BM7&lt;&gt;0,BM7/PLANEL_Pot_Trim!BM7,0)</f>
        <v>6.4957891870314755E-2</v>
      </c>
      <c r="BN33" s="48">
        <f>IF(PLANEL_Pot_Trim!BN7&lt;&gt;0,BN7/PLANEL_Pot_Trim!BN7,0)</f>
        <v>0.12441894017720322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0.57858138090081024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0.65528849668336264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0.56314860938148603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0.74999999999999989</v>
      </c>
      <c r="Y37" s="49">
        <f>IF(PLANEL_Pot_Trim!Y10&lt;&gt;0,Y11/PLANEL_Pot_Trim!Y10,0)</f>
        <v>0.18939393939393939</v>
      </c>
      <c r="Z37" s="49">
        <f>IF(PLANEL_Pot_Trim!Z10&lt;&gt;0,Z11/PLANEL_Pot_Trim!Z10,0)</f>
        <v>0.18939393939393939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0.62531801708869517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0.57310121495779709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0.18685139061851389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0.18685139061851389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0.56314860938148603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57</v>
      </c>
      <c r="C39" s="47">
        <f>IF(PLANEL_Pot_Trim!C12&lt;&gt;0,C13/PLANEL_Pot_Trim!C12,0)</f>
        <v>0.80083572360044764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0.86942640649716429</v>
      </c>
      <c r="G39" s="47">
        <f>IF(PLANEL_Pot_Trim!G12&lt;&gt;0,G13/PLANEL_Pot_Trim!G12,0)</f>
        <v>0.85354830375400281</v>
      </c>
      <c r="H39" s="47">
        <f>IF(PLANEL_Pot_Trim!H12&lt;&gt;0,H13/PLANEL_Pot_Trim!H12,0)</f>
        <v>0.77158626181565648</v>
      </c>
      <c r="I39" s="47">
        <f>IF(PLANEL_Pot_Trim!I12&lt;&gt;0,I13/PLANEL_Pot_Trim!I12,0)</f>
        <v>0.78237346290366139</v>
      </c>
      <c r="J39" s="47">
        <f>IF(PLANEL_Pot_Trim!J12&lt;&gt;0,J13/PLANEL_Pot_Trim!J12,0)</f>
        <v>0.76450003453065318</v>
      </c>
      <c r="K39" s="47">
        <f>IF(PLANEL_Pot_Trim!K12&lt;&gt;0,K13/PLANEL_Pot_Trim!K12,0)</f>
        <v>0.72112746460125776</v>
      </c>
      <c r="L39" s="47">
        <f>IF(PLANEL_Pot_Trim!L12&lt;&gt;0,L13/PLANEL_Pot_Trim!L12,0)</f>
        <v>0.90005562926810434</v>
      </c>
      <c r="M39" s="47">
        <f>IF(PLANEL_Pot_Trim!M12&lt;&gt;0,M13/PLANEL_Pot_Trim!M12,0)</f>
        <v>0.85377860990007326</v>
      </c>
      <c r="N39" s="47">
        <f>IF(PLANEL_Pot_Trim!N12&lt;&gt;0,N13/PLANEL_Pot_Trim!N12,0)</f>
        <v>0.64697982119294728</v>
      </c>
      <c r="O39" s="47">
        <f>IF(PLANEL_Pot_Trim!O12&lt;&gt;0,O13/PLANEL_Pot_Trim!O12,0)</f>
        <v>0.68541313495891043</v>
      </c>
      <c r="P39" s="47">
        <f>IF(PLANEL_Pot_Trim!P12&lt;&gt;0,P13/PLANEL_Pot_Trim!P12,0)</f>
        <v>0.59332415031444108</v>
      </c>
      <c r="Q39" s="47">
        <f>IF(PLANEL_Pot_Trim!Q12&lt;&gt;0,Q13/PLANEL_Pot_Trim!Q12,0)</f>
        <v>0.56746332902503949</v>
      </c>
      <c r="R39" s="47">
        <f>IF(PLANEL_Pot_Trim!R12&lt;&gt;0,R13/PLANEL_Pot_Trim!R12,0)</f>
        <v>0.81800859489177813</v>
      </c>
      <c r="S39" s="47">
        <f>IF(PLANEL_Pot_Trim!S12&lt;&gt;0,S13/PLANEL_Pot_Trim!S12,0)</f>
        <v>0.71842238763069555</v>
      </c>
      <c r="T39" s="47">
        <f>IF(PLANEL_Pot_Trim!T12&lt;&gt;0,T13/PLANEL_Pot_Trim!T12,0)</f>
        <v>0.81343832690304407</v>
      </c>
      <c r="U39" s="47">
        <f>IF(PLANEL_Pot_Trim!U12&lt;&gt;0,U13/PLANEL_Pot_Trim!U12,0)</f>
        <v>0.68545611910181714</v>
      </c>
      <c r="V39" s="47">
        <f>IF(PLANEL_Pot_Trim!V12&lt;&gt;0,V13/PLANEL_Pot_Trim!V12,0)</f>
        <v>0.8416405843203828</v>
      </c>
      <c r="W39" s="47">
        <f>IF(PLANEL_Pot_Trim!W12&lt;&gt;0,W13/PLANEL_Pot_Trim!W12,0)</f>
        <v>0.81721253732782906</v>
      </c>
      <c r="X39" s="47">
        <f>IF(PLANEL_Pot_Trim!X12&lt;&gt;0,X13/PLANEL_Pot_Trim!X12,0)</f>
        <v>0.72999542237354831</v>
      </c>
      <c r="Y39" s="47">
        <f>IF(PLANEL_Pot_Trim!Y12&lt;&gt;0,Y13/PLANEL_Pot_Trim!Y12,0)</f>
        <v>0.56458950391604612</v>
      </c>
      <c r="Z39" s="47">
        <f>IF(PLANEL_Pot_Trim!Z12&lt;&gt;0,Z13/PLANEL_Pot_Trim!Z12,0)</f>
        <v>0.81148969250356884</v>
      </c>
      <c r="AA39" s="47">
        <f>IF(PLANEL_Pot_Trim!AA12&lt;&gt;0,AA13/PLANEL_Pot_Trim!AA12,0)</f>
        <v>0.87072221362706892</v>
      </c>
      <c r="AB39" s="47">
        <f>IF(PLANEL_Pot_Trim!AB12&lt;&gt;0,AB13/PLANEL_Pot_Trim!AB12,0)</f>
        <v>0.70147006462440675</v>
      </c>
      <c r="AC39" s="47">
        <f>IF(PLANEL_Pot_Trim!AC12&lt;&gt;0,AC13/PLANEL_Pot_Trim!AC12,0)</f>
        <v>0.67202212083799528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0.73143266756047687</v>
      </c>
      <c r="AF39" s="47">
        <f>IF(PLANEL_Pot_Trim!AF12&lt;&gt;0,AF13/PLANEL_Pot_Trim!AF12,0)</f>
        <v>0.85592020178247608</v>
      </c>
      <c r="AG39" s="47">
        <f>IF(PLANEL_Pot_Trim!AG12&lt;&gt;0,AG13/PLANEL_Pot_Trim!AG12,0)</f>
        <v>0.70552768046606729</v>
      </c>
      <c r="AH39" s="47">
        <f>IF(PLANEL_Pot_Trim!AH12&lt;&gt;0,AH13/PLANEL_Pot_Trim!AH12,0)</f>
        <v>0.83091636232107713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0.84834604964240634</v>
      </c>
      <c r="AK39" s="47">
        <f>IF(PLANEL_Pot_Trim!AK12&lt;&gt;0,AK13/PLANEL_Pot_Trim!AK12,0)</f>
        <v>0.7420791040927941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0.85436711327004644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0.80549071880647016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0.33910552894795259</v>
      </c>
      <c r="G41" s="50">
        <f>IF(PLANEL_Pot_Trim!G14&lt;&gt;0,G15/PLANEL_Pot_Trim!G14,0)</f>
        <v>3.9907696740442554E-2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3.8767405000950828E-2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0.52847358124155197</v>
      </c>
      <c r="N41" s="50">
        <f>IF(PLANEL_Pot_Trim!N14&lt;&gt;0,N15/PLANEL_Pot_Trim!N14,0)</f>
        <v>0.32537923474185615</v>
      </c>
      <c r="O41" s="50">
        <f>IF(PLANEL_Pot_Trim!O14&lt;&gt;0,O15/PLANEL_Pot_Trim!O14,0)</f>
        <v>3.7920994935508941E-2</v>
      </c>
      <c r="P41" s="50">
        <f>IF(PLANEL_Pot_Trim!P14&lt;&gt;0,P15/PLANEL_Pot_Trim!P14,0)</f>
        <v>0.37259505315196156</v>
      </c>
      <c r="Q41" s="50">
        <f>IF(PLANEL_Pot_Trim!Q14&lt;&gt;0,Q15/PLANEL_Pot_Trim!Q14,0)</f>
        <v>0.46391148520153713</v>
      </c>
      <c r="R41" s="50">
        <f>IF(PLANEL_Pot_Trim!R14&lt;&gt;0,R15/PLANEL_Pot_Trim!R14,0)</f>
        <v>0.32554169499277136</v>
      </c>
      <c r="S41" s="50">
        <f>IF(PLANEL_Pot_Trim!S14&lt;&gt;0,S15/PLANEL_Pot_Trim!S14,0)</f>
        <v>3.9043500313698541E-2</v>
      </c>
      <c r="T41" s="50">
        <f>IF(PLANEL_Pot_Trim!T14&lt;&gt;0,T15/PLANEL_Pot_Trim!T14,0)</f>
        <v>0.38207094650418888</v>
      </c>
      <c r="U41" s="50">
        <f>IF(PLANEL_Pot_Trim!U14&lt;&gt;0,U15/PLANEL_Pot_Trim!U14,0)</f>
        <v>0.50080471880961885</v>
      </c>
      <c r="V41" s="50">
        <f>IF(PLANEL_Pot_Trim!V14&lt;&gt;0,V15/PLANEL_Pot_Trim!V14,0)</f>
        <v>0.32872258284872846</v>
      </c>
      <c r="W41" s="50">
        <f>IF(PLANEL_Pot_Trim!W14&lt;&gt;0,W15/PLANEL_Pot_Trim!W14,0)</f>
        <v>3.9924232640197156E-2</v>
      </c>
      <c r="X41" s="50">
        <f>IF(PLANEL_Pot_Trim!X14&lt;&gt;0,X15/PLANEL_Pot_Trim!X14,0)</f>
        <v>0.36406379936199079</v>
      </c>
      <c r="Y41" s="50">
        <f>IF(PLANEL_Pot_Trim!Y14&lt;&gt;0,Y15/PLANEL_Pot_Trim!Y14,0)</f>
        <v>0.5019245869472766</v>
      </c>
      <c r="Z41" s="50">
        <f>IF(PLANEL_Pot_Trim!Z14&lt;&gt;0,Z15/PLANEL_Pot_Trim!Z14,0)</f>
        <v>0.33954869626703216</v>
      </c>
      <c r="AA41" s="50">
        <f>IF(PLANEL_Pot_Trim!AA14&lt;&gt;0,AA15/PLANEL_Pot_Trim!AA14,0)</f>
        <v>3.9555044513467044E-2</v>
      </c>
      <c r="AB41" s="50">
        <f>IF(PLANEL_Pot_Trim!AB14&lt;&gt;0,AB15/PLANEL_Pot_Trim!AB14,0)</f>
        <v>0.3796128519151537</v>
      </c>
      <c r="AC41" s="50">
        <f>IF(PLANEL_Pot_Trim!AC14&lt;&gt;0,AC15/PLANEL_Pot_Trim!AC14,0)</f>
        <v>0.51708882019869207</v>
      </c>
      <c r="AD41" s="50">
        <f>IF(PLANEL_Pot_Trim!AD14&lt;&gt;0,AD15/PLANEL_Pot_Trim!AD14,0)</f>
        <v>0.33833545041591723</v>
      </c>
      <c r="AE41" s="50">
        <f>IF(PLANEL_Pot_Trim!AE14&lt;&gt;0,AE15/PLANEL_Pot_Trim!AE14,0)</f>
        <v>3.9142222173187906E-2</v>
      </c>
      <c r="AF41" s="50">
        <f>IF(PLANEL_Pot_Trim!AF14&lt;&gt;0,AF15/PLANEL_Pot_Trim!AF14,0)</f>
        <v>0.38736877446608059</v>
      </c>
      <c r="AG41" s="50">
        <f>IF(PLANEL_Pot_Trim!AG14&lt;&gt;0,AG15/PLANEL_Pot_Trim!AG14,0)</f>
        <v>0.51618586854697501</v>
      </c>
      <c r="AH41" s="50">
        <f>IF(PLANEL_Pot_Trim!AH14&lt;&gt;0,AH15/PLANEL_Pot_Trim!AH14,0)</f>
        <v>0.33500099943041328</v>
      </c>
      <c r="AI41" s="50">
        <f>IF(PLANEL_Pot_Trim!AI14&lt;&gt;0,AI15/PLANEL_Pot_Trim!AI14,0)</f>
        <v>3.9999999992745443E-2</v>
      </c>
      <c r="AJ41" s="50">
        <f>IF(PLANEL_Pot_Trim!AJ14&lt;&gt;0,AJ15/PLANEL_Pot_Trim!AJ14,0)</f>
        <v>0.38844389886000419</v>
      </c>
      <c r="AK41" s="50">
        <f>IF(PLANEL_Pot_Trim!AK14&lt;&gt;0,AK15/PLANEL_Pot_Trim!AK14,0)</f>
        <v>0.52702711541490255</v>
      </c>
      <c r="AL41" s="50">
        <f>IF(PLANEL_Pot_Trim!AL14&lt;&gt;0,AL15/PLANEL_Pot_Trim!AL14,0)</f>
        <v>0.33999999995647268</v>
      </c>
      <c r="AM41" s="50">
        <f>IF(PLANEL_Pot_Trim!AM14&lt;&gt;0,AM15/PLANEL_Pot_Trim!AM14,0)</f>
        <v>1.725343126589382E-2</v>
      </c>
      <c r="AN41" s="50">
        <f>IF(PLANEL_Pot_Trim!AN14&lt;&gt;0,AN15/PLANEL_Pot_Trim!AN14,0)</f>
        <v>0.16822095482255861</v>
      </c>
      <c r="AO41" s="50">
        <f>IF(PLANEL_Pot_Trim!AO14&lt;&gt;0,AO15/PLANEL_Pot_Trim!AO14,0)</f>
        <v>0.23292132207870866</v>
      </c>
      <c r="AP41" s="50">
        <f>IF(PLANEL_Pot_Trim!AP14&lt;&gt;0,AP15/PLANEL_Pot_Trim!AP14,0)</f>
        <v>0.14665416578543256</v>
      </c>
      <c r="AQ41" s="50">
        <f>IF(PLANEL_Pot_Trim!AQ14&lt;&gt;0,AQ15/PLANEL_Pot_Trim!AQ14,0)</f>
        <v>1.725343126589382E-2</v>
      </c>
      <c r="AR41" s="50">
        <f>IF(PLANEL_Pot_Trim!AR14&lt;&gt;0,AR15/PLANEL_Pot_Trim!AR14,0)</f>
        <v>0.16652509041299252</v>
      </c>
      <c r="AS41" s="50">
        <f>IF(PLANEL_Pot_Trim!AS14&lt;&gt;0,AS15/PLANEL_Pot_Trim!AS14,0)</f>
        <v>0.23292132207870866</v>
      </c>
      <c r="AT41" s="50">
        <f>IF(PLANEL_Pot_Trim!AT14&lt;&gt;0,AT15/PLANEL_Pot_Trim!AT14,0)</f>
        <v>0.14665416578543256</v>
      </c>
      <c r="AU41" s="50">
        <f>IF(PLANEL_Pot_Trim!AU14&lt;&gt;0,AU15/PLANEL_Pot_Trim!AU14,0)</f>
        <v>1.725343126589382E-2</v>
      </c>
      <c r="AV41" s="50">
        <f>IF(PLANEL_Pot_Trim!AV14&lt;&gt;0,AV15/PLANEL_Pot_Trim!AV14,0)</f>
        <v>0.16754342209800163</v>
      </c>
      <c r="AW41" s="50">
        <f>IF(PLANEL_Pot_Trim!AW14&lt;&gt;0,AW15/PLANEL_Pot_Trim!AW14,0)</f>
        <v>0.23292132207870866</v>
      </c>
      <c r="AX41" s="50">
        <f>IF(PLANEL_Pot_Trim!AX14&lt;&gt;0,AX15/PLANEL_Pot_Trim!AX14,0)</f>
        <v>0.14665416578543256</v>
      </c>
      <c r="AY41" s="50">
        <f>IF(PLANEL_Pot_Trim!AY14&lt;&gt;0,AY15/PLANEL_Pot_Trim!AY14,0)</f>
        <v>1.725343126589382E-2</v>
      </c>
      <c r="AZ41" s="50">
        <f>IF(PLANEL_Pot_Trim!AZ14&lt;&gt;0,AZ15/PLANEL_Pot_Trim!AZ14,0)</f>
        <v>0.16754342209800163</v>
      </c>
      <c r="BA41" s="50">
        <f>IF(PLANEL_Pot_Trim!BA14&lt;&gt;0,BA15/PLANEL_Pot_Trim!BA14,0)</f>
        <v>0.22559755431510434</v>
      </c>
      <c r="BB41" s="50">
        <f>IF(PLANEL_Pot_Trim!BB14&lt;&gt;0,BB15/PLANEL_Pot_Trim!BB14,0)</f>
        <v>0.14665416578543256</v>
      </c>
      <c r="BC41" s="50">
        <f>IF(PLANEL_Pot_Trim!BC14&lt;&gt;0,BC15/PLANEL_Pot_Trim!BC14,0)</f>
        <v>1.725343126589382E-2</v>
      </c>
      <c r="BD41" s="50">
        <f>IF(PLANEL_Pot_Trim!BD14&lt;&gt;0,BD15/PLANEL_Pot_Trim!BD14,0)</f>
        <v>0.16822095482255861</v>
      </c>
      <c r="BE41" s="50">
        <f>IF(PLANEL_Pot_Trim!BE14&lt;&gt;0,BE15/PLANEL_Pot_Trim!BE14,0)</f>
        <v>0.22665293857098764</v>
      </c>
      <c r="BF41" s="50">
        <f>IF(PLANEL_Pot_Trim!BF14&lt;&gt;0,BF15/PLANEL_Pot_Trim!BF14,0)</f>
        <v>0.14665416578543256</v>
      </c>
      <c r="BG41" s="50">
        <f>IF(PLANEL_Pot_Trim!BG14&lt;&gt;0,BG15/PLANEL_Pot_Trim!BG14,0)</f>
        <v>1.725343126589382E-2</v>
      </c>
      <c r="BH41" s="50">
        <f>IF(PLANEL_Pot_Trim!BH14&lt;&gt;0,BH15/PLANEL_Pot_Trim!BH14,0)</f>
        <v>0.16822095482255861</v>
      </c>
      <c r="BI41" s="50">
        <f>IF(PLANEL_Pot_Trim!BI14&lt;&gt;0,BI15/PLANEL_Pot_Trim!BI14,0)</f>
        <v>0.22150108722662906</v>
      </c>
      <c r="BJ41" s="50">
        <f>IF(PLANEL_Pot_Trim!BJ14&lt;&gt;0,BJ15/PLANEL_Pot_Trim!BJ14,0)</f>
        <v>0.14665416578543256</v>
      </c>
      <c r="BK41" s="50">
        <f>IF(PLANEL_Pot_Trim!BK14&lt;&gt;0,BK15/PLANEL_Pot_Trim!BK14,0)</f>
        <v>1.725343126589382E-2</v>
      </c>
      <c r="BL41" s="50">
        <f>IF(PLANEL_Pot_Trim!BL14&lt;&gt;0,BL15/PLANEL_Pot_Trim!BL14,0)</f>
        <v>0.16822095482255861</v>
      </c>
      <c r="BM41" s="50">
        <f>IF(PLANEL_Pot_Trim!BM14&lt;&gt;0,BM15/PLANEL_Pot_Trim!BM14,0)</f>
        <v>0.23292132207870866</v>
      </c>
      <c r="BN41" s="50">
        <f>IF(PLANEL_Pot_Trim!BN14&lt;&gt;0,BN15/PLANEL_Pot_Trim!BN14,0)</f>
        <v>0.14665416578543256</v>
      </c>
      <c r="BO41" s="50">
        <f>IF(PLANEL_Pot_Trim!BO14&lt;&gt;0,BO15/PLANEL_Pot_Trim!BO14,0)</f>
        <v>6.5828897992333728E-3</v>
      </c>
      <c r="BP41" s="50">
        <f>IF(PLANEL_Pot_Trim!BP14&lt;&gt;0,BP15/PLANEL_Pot_Trim!BP14,0)</f>
        <v>6.4183175538451681E-2</v>
      </c>
      <c r="BQ41" s="50">
        <f>IF(PLANEL_Pot_Trim!BQ14&lt;&gt;0,BQ15/PLANEL_Pot_Trim!BQ14,0)</f>
        <v>6.0937818272372331E-2</v>
      </c>
      <c r="BR41" s="50">
        <f>IF(PLANEL_Pot_Trim!BR14&lt;&gt;0,BR15/PLANEL_Pot_Trim!BR14,0)</f>
        <v>5.5954563290295557E-2</v>
      </c>
      <c r="BS41" s="50">
        <f>IF(PLANEL_Pot_Trim!BS14&lt;&gt;0,BS15/PLANEL_Pot_Trim!BS14,0)</f>
        <v>6.5828897992333728E-3</v>
      </c>
      <c r="BT41" s="50">
        <f>IF(PLANEL_Pot_Trim!BT14&lt;&gt;0,BT15/PLANEL_Pot_Trim!BT14,0)</f>
        <v>6.4183175538451681E-2</v>
      </c>
      <c r="BU41" s="50">
        <f>IF(PLANEL_Pot_Trim!BU14&lt;&gt;0,BU15/PLANEL_Pot_Trim!BU14,0)</f>
        <v>8.886901228292006E-2</v>
      </c>
      <c r="BV41" s="50">
        <f>IF(PLANEL_Pot_Trim!BV14&lt;&gt;0,BV15/PLANEL_Pot_Trim!BV14,0)</f>
        <v>5.5954563290295557E-2</v>
      </c>
      <c r="BW41" s="50">
        <f>IF(PLANEL_Pot_Trim!BW14&lt;&gt;0,BW15/PLANEL_Pot_Trim!BW14,0)</f>
        <v>6.5828897992333728E-3</v>
      </c>
      <c r="BX41" s="50">
        <f>IF(PLANEL_Pot_Trim!BX14&lt;&gt;0,BX15/PLANEL_Pot_Trim!BX14,0)</f>
        <v>6.4183175538451681E-2</v>
      </c>
      <c r="BY41" s="50">
        <f>IF(PLANEL_Pot_Trim!BY14&lt;&gt;0,BY15/PLANEL_Pot_Trim!BY14,0)</f>
        <v>8.886901228292006E-2</v>
      </c>
      <c r="BZ41" s="50">
        <f>IF(PLANEL_Pot_Trim!BZ14&lt;&gt;0,BZ15/PLANEL_Pot_Trim!BZ14,0)</f>
        <v>5.5954563290295557E-2</v>
      </c>
      <c r="CA41" s="50">
        <f>IF(PLANEL_Pot_Trim!CA14&lt;&gt;0,CA15/PLANEL_Pot_Trim!CA14,0)</f>
        <v>6.5828897992333728E-3</v>
      </c>
      <c r="CB41" s="50">
        <f>IF(PLANEL_Pot_Trim!CB14&lt;&gt;0,CB15/PLANEL_Pot_Trim!CB14,0)</f>
        <v>6.4183175538451681E-2</v>
      </c>
      <c r="CC41" s="50">
        <f>IF(PLANEL_Pot_Trim!CC14&lt;&gt;0,CC15/PLANEL_Pot_Trim!CC14,0)</f>
        <v>8.886901228292006E-2</v>
      </c>
      <c r="CD41" s="50">
        <f>IF(PLANEL_Pot_Trim!CD14&lt;&gt;0,CD15/PLANEL_Pot_Trim!CD14,0)</f>
        <v>5.5954563290295557E-2</v>
      </c>
      <c r="CE41" s="50">
        <f>IF(PLANEL_Pot_Trim!CE14&lt;&gt;0,CE15/PLANEL_Pot_Trim!CE14,0)</f>
        <v>6.5828897992333728E-3</v>
      </c>
      <c r="CF41" s="50">
        <f>IF(PLANEL_Pot_Trim!CF14&lt;&gt;0,CF15/PLANEL_Pot_Trim!CF14,0)</f>
        <v>6.4183175538451681E-2</v>
      </c>
      <c r="CG41" s="50">
        <f>IF(PLANEL_Pot_Trim!CG14&lt;&gt;0,CG15/PLANEL_Pot_Trim!CG14,0)</f>
        <v>8.886901228292006E-2</v>
      </c>
      <c r="CH41" s="50">
        <f>IF(PLANEL_Pot_Trim!CH14&lt;&gt;0,CH15/PLANEL_Pot_Trim!CH14,0)</f>
        <v>5.5954563290295557E-2</v>
      </c>
      <c r="CI41" s="50">
        <f>IF(PLANEL_Pot_Trim!CI14&lt;&gt;0,CI15/PLANEL_Pot_Trim!CI14,0)</f>
        <v>3.1553626516695383E-3</v>
      </c>
      <c r="CJ41" s="50">
        <f>IF(PLANEL_Pot_Trim!CJ14&lt;&gt;0,CJ15/PLANEL_Pot_Trim!CJ14,0)</f>
        <v>3.0764785854486065E-2</v>
      </c>
      <c r="CK41" s="50">
        <f>IF(PLANEL_Pot_Trim!CK14&lt;&gt;0,CK15/PLANEL_Pot_Trim!CK14,0)</f>
        <v>4.2597395801787133E-2</v>
      </c>
      <c r="CL41" s="50">
        <f>IF(PLANEL_Pot_Trim!CL14&lt;&gt;0,CL15/PLANEL_Pot_Trim!CL14,0)</f>
        <v>2.6820582543439442E-2</v>
      </c>
      <c r="CM41" s="50">
        <f>IF(PLANEL_Pot_Trim!CM14&lt;&gt;0,CM15/PLANEL_Pot_Trim!CM14,0)</f>
        <v>3.1553626516695383E-3</v>
      </c>
      <c r="CN41" s="50">
        <f>IF(PLANEL_Pot_Trim!CN14&lt;&gt;0,CN15/PLANEL_Pot_Trim!CN14,0)</f>
        <v>3.0764785854486065E-2</v>
      </c>
      <c r="CO41" s="50">
        <f>IF(PLANEL_Pot_Trim!CO14&lt;&gt;0,CO15/PLANEL_Pot_Trim!CO14,0)</f>
        <v>4.2597395801787133E-2</v>
      </c>
      <c r="CP41" s="50">
        <f>IF(PLANEL_Pot_Trim!CP14&lt;&gt;0,CP15/PLANEL_Pot_Trim!CP14,0)</f>
        <v>2.6820582543439442E-2</v>
      </c>
      <c r="CQ41" s="50">
        <f>IF(PLANEL_Pot_Trim!CQ14&lt;&gt;0,CQ15/PLANEL_Pot_Trim!CQ14,0)</f>
        <v>3.1553626516695383E-3</v>
      </c>
      <c r="CR41" s="50">
        <f>IF(PLANEL_Pot_Trim!CR14&lt;&gt;0,CR15/PLANEL_Pot_Trim!CR14,0)</f>
        <v>3.0764785854486065E-2</v>
      </c>
      <c r="CS41" s="50">
        <f>IF(PLANEL_Pot_Trim!CS14&lt;&gt;0,CS15/PLANEL_Pot_Trim!CS14,0)</f>
        <v>4.2597395801787133E-2</v>
      </c>
      <c r="CT41" s="50">
        <f>IF(PLANEL_Pot_Trim!CT14&lt;&gt;0,CT15/PLANEL_Pot_Trim!CT14,0)</f>
        <v>2.6820582543439442E-2</v>
      </c>
      <c r="CU41" s="50">
        <f>IF(PLANEL_Pot_Trim!CU14&lt;&gt;0,CU15/PLANEL_Pot_Trim!CU14,0)</f>
        <v>3.1553626516695383E-3</v>
      </c>
      <c r="CV41" s="50">
        <f>IF(PLANEL_Pot_Trim!CV14&lt;&gt;0,CV15/PLANEL_Pot_Trim!CV14,0)</f>
        <v>3.0764785854486065E-2</v>
      </c>
      <c r="CW41" s="50">
        <f>IF(PLANEL_Pot_Trim!CW14&lt;&gt;0,CW15/PLANEL_Pot_Trim!CW14,0)</f>
        <v>4.2597395801787133E-2</v>
      </c>
      <c r="CX41" s="50">
        <f>IF(PLANEL_Pot_Trim!CX14&lt;&gt;0,CX15/PLANEL_Pot_Trim!CX14,0)</f>
        <v>2.6820582543439442E-2</v>
      </c>
      <c r="CY41" s="80">
        <f>IF(PLANEL_Pot_Trim!CY14&lt;&gt;0,CY15/PLANEL_Pot_Trim!CY14,0)</f>
        <v>3.1553626516695383E-3</v>
      </c>
      <c r="CZ41" s="80">
        <f>IF(PLANEL_Pot_Trim!CZ14&lt;&gt;0,CZ15/PLANEL_Pot_Trim!CZ14,0)</f>
        <v>3.0764785854486065E-2</v>
      </c>
      <c r="DA41" s="80">
        <f>IF(PLANEL_Pot_Trim!DA14&lt;&gt;0,DA15/PLANEL_Pot_Trim!DA14,0)</f>
        <v>4.2597395801787133E-2</v>
      </c>
      <c r="DB41" s="80">
        <f>IF(PLANEL_Pot_Trim!DB14&lt;&gt;0,DB15/PLANEL_Pot_Trim!DB14,0)</f>
        <v>2.6820582543439442E-2</v>
      </c>
      <c r="DC41" s="50">
        <f>IF(PLANEL_Pot_Trim!DC14&lt;&gt;0,DC15/PLANEL_Pot_Trim!DC14,0)</f>
        <v>3.1553626516695383E-3</v>
      </c>
      <c r="DD41" s="50">
        <f>IF(PLANEL_Pot_Trim!DD14&lt;&gt;0,DD15/PLANEL_Pot_Trim!DD14,0)</f>
        <v>3.0764785854486065E-2</v>
      </c>
      <c r="DE41" s="50">
        <f>IF(PLANEL_Pot_Trim!DE14&lt;&gt;0,DE15/PLANEL_Pot_Trim!DE14,0)</f>
        <v>4.2597395801787133E-2</v>
      </c>
      <c r="DF41" s="50">
        <f>IF(PLANEL_Pot_Trim!DF14&lt;&gt;0,DF15/PLANEL_Pot_Trim!DF14,0)</f>
        <v>2.6820582543439442E-2</v>
      </c>
      <c r="DG41" s="50">
        <f>IF(PLANEL_Pot_Trim!DG14&lt;&gt;0,DG15/PLANEL_Pot_Trim!DG14,0)</f>
        <v>3.1553626516695383E-3</v>
      </c>
      <c r="DH41" s="50">
        <f>IF(PLANEL_Pot_Trim!DH14&lt;&gt;0,DH15/PLANEL_Pot_Trim!DH14,0)</f>
        <v>3.0764785854486065E-2</v>
      </c>
      <c r="DI41" s="50">
        <f>IF(PLANEL_Pot_Trim!DI14&lt;&gt;0,DI15/PLANEL_Pot_Trim!DI14,0)</f>
        <v>4.2597395801787133E-2</v>
      </c>
      <c r="DJ41" s="50">
        <f>IF(PLANEL_Pot_Trim!DJ14&lt;&gt;0,DJ15/PLANEL_Pot_Trim!DJ14,0)</f>
        <v>2.6820582543439442E-2</v>
      </c>
      <c r="DK41" s="50">
        <f>IF(PLANEL_Pot_Trim!DK14&lt;&gt;0,DK15/PLANEL_Pot_Trim!DK14,0)</f>
        <v>3.1553626516695383E-3</v>
      </c>
      <c r="DL41" s="50">
        <f>IF(PLANEL_Pot_Trim!DL14&lt;&gt;0,DL15/PLANEL_Pot_Trim!DL14,0)</f>
        <v>3.0764785854486065E-2</v>
      </c>
      <c r="DM41" s="50">
        <f>IF(PLANEL_Pot_Trim!DM14&lt;&gt;0,DM15/PLANEL_Pot_Trim!DM14,0)</f>
        <v>4.2597395801787133E-2</v>
      </c>
      <c r="DN41" s="50">
        <f>IF(PLANEL_Pot_Trim!DN14&lt;&gt;0,DN15/PLANEL_Pot_Trim!DN14,0)</f>
        <v>2.6820582543439442E-2</v>
      </c>
      <c r="DO41" s="50">
        <f>IF(PLANEL_Pot_Trim!DO14&lt;&gt;0,DO15/PLANEL_Pot_Trim!DO14,0)</f>
        <v>3.1553626516695383E-3</v>
      </c>
      <c r="DP41" s="50">
        <f>IF(PLANEL_Pot_Trim!DP14&lt;&gt;0,DP15/PLANEL_Pot_Trim!DP14,0)</f>
        <v>3.0764785854486065E-2</v>
      </c>
      <c r="DQ41" s="50">
        <f>IF(PLANEL_Pot_Trim!DQ14&lt;&gt;0,DQ15/PLANEL_Pot_Trim!DQ14,0)</f>
        <v>4.2597395801787133E-2</v>
      </c>
      <c r="DR41" s="50">
        <f>IF(PLANEL_Pot_Trim!DR14&lt;&gt;0,DR15/PLANEL_Pot_Trim!DR14,0)</f>
        <v>2.6820582543439442E-2</v>
      </c>
      <c r="DS41" s="50">
        <f>IF(PLANEL_Pot_Trim!DS14&lt;&gt;0,DS15/PLANEL_Pot_Trim!DS14,0)</f>
        <v>3.1553626516695383E-3</v>
      </c>
      <c r="DT41" s="50">
        <f>IF(PLANEL_Pot_Trim!DT14&lt;&gt;0,DT15/PLANEL_Pot_Trim!DT14,0)</f>
        <v>3.0764785854486065E-2</v>
      </c>
      <c r="DU41" s="50">
        <f>IF(PLANEL_Pot_Trim!DU14&lt;&gt;0,DU15/PLANEL_Pot_Trim!DU14,0)</f>
        <v>4.2597395801787133E-2</v>
      </c>
      <c r="DV41" s="50">
        <f>IF(PLANEL_Pot_Trim!DV14&lt;&gt;0,DV15/PLANEL_Pot_Trim!DV14,0)</f>
        <v>2.6820582543439442E-2</v>
      </c>
      <c r="DW41" s="50">
        <f>IF(PLANEL_Pot_Trim!DW14&lt;&gt;0,DW15/PLANEL_Pot_Trim!DW14,0)</f>
        <v>3.0714173264900415E-3</v>
      </c>
      <c r="DX41" s="50">
        <f>IF(PLANEL_Pot_Trim!DX14&lt;&gt;0,DX15/PLANEL_Pot_Trim!DX14,0)</f>
        <v>2.9946318933967132E-2</v>
      </c>
      <c r="DY41" s="50">
        <f>IF(PLANEL_Pot_Trim!DY14&lt;&gt;0,DY15/PLANEL_Pot_Trim!DY14,0)</f>
        <v>2.7172400236538091E-2</v>
      </c>
      <c r="DZ41" s="50">
        <f>IF(PLANEL_Pot_Trim!DZ14&lt;&gt;0,DZ15/PLANEL_Pot_Trim!DZ14,0)</f>
        <v>2.6107047279300691E-2</v>
      </c>
      <c r="EA41" s="50">
        <f>IF(PLANEL_Pot_Trim!EA14&lt;&gt;0,EA15/PLANEL_Pot_Trim!EA14,0)</f>
        <v>3.0714173264900415E-3</v>
      </c>
      <c r="EB41" s="50">
        <f>IF(PLANEL_Pot_Trim!EB14&lt;&gt;0,EB15/PLANEL_Pot_Trim!EB14,0)</f>
        <v>2.9946318933967132E-2</v>
      </c>
      <c r="EC41" s="50">
        <f>IF(PLANEL_Pot_Trim!EC14&lt;&gt;0,EC15/PLANEL_Pot_Trim!EC14,0)</f>
        <v>4.1464133911750897E-2</v>
      </c>
      <c r="ED41" s="50">
        <f>IF(PLANEL_Pot_Trim!ED14&lt;&gt;0,ED15/PLANEL_Pot_Trim!ED14,0)</f>
        <v>2.6107047279300691E-2</v>
      </c>
      <c r="EE41" s="50">
        <f>IF(PLANEL_Pot_Trim!EE14&lt;&gt;0,EE15/PLANEL_Pot_Trim!EE14,0)</f>
        <v>3.0714173264900415E-3</v>
      </c>
      <c r="EF41" s="50">
        <f>IF(PLANEL_Pot_Trim!EF14&lt;&gt;0,EF15/PLANEL_Pot_Trim!EF14,0)</f>
        <v>2.9946318933967132E-2</v>
      </c>
      <c r="EG41" s="50">
        <f>IF(PLANEL_Pot_Trim!EG14&lt;&gt;0,EG15/PLANEL_Pot_Trim!EG14,0)</f>
        <v>4.1464133911750897E-2</v>
      </c>
      <c r="EH41" s="50">
        <f>IF(PLANEL_Pot_Trim!EH14&lt;&gt;0,EH15/PLANEL_Pot_Trim!EH14,0)</f>
        <v>2.6107047279300691E-2</v>
      </c>
      <c r="EI41" s="50">
        <f>IF(PLANEL_Pot_Trim!EI14&lt;&gt;0,EI15/PLANEL_Pot_Trim!EI14,0)</f>
        <v>3.0714173264900415E-3</v>
      </c>
      <c r="EJ41" s="50">
        <f>IF(PLANEL_Pot_Trim!EJ14&lt;&gt;0,EJ15/PLANEL_Pot_Trim!EJ14,0)</f>
        <v>2.9946318933967132E-2</v>
      </c>
      <c r="EK41" s="50">
        <f>IF(PLANEL_Pot_Trim!EK14&lt;&gt;0,EK15/PLANEL_Pot_Trim!EK14,0)</f>
        <v>4.1464133911750897E-2</v>
      </c>
      <c r="EL41" s="50">
        <f>IF(PLANEL_Pot_Trim!EL14&lt;&gt;0,EL15/PLANEL_Pot_Trim!EL14,0)</f>
        <v>2.6107047279300691E-2</v>
      </c>
      <c r="EM41" s="50">
        <f>IF(PLANEL_Pot_Trim!EM14&lt;&gt;0,EM15/PLANEL_Pot_Trim!EM14,0)</f>
        <v>3.0714173264900415E-3</v>
      </c>
      <c r="EN41" s="50">
        <f>IF(PLANEL_Pot_Trim!EN14&lt;&gt;0,EN15/PLANEL_Pot_Trim!EN14,0)</f>
        <v>2.9946318933967132E-2</v>
      </c>
      <c r="EO41" s="50">
        <f>IF(PLANEL_Pot_Trim!EO14&lt;&gt;0,EO15/PLANEL_Pot_Trim!EO14,0)</f>
        <v>4.1464133911750897E-2</v>
      </c>
      <c r="EP41" s="50">
        <f>IF(PLANEL_Pot_Trim!EP14&lt;&gt;0,EP15/PLANEL_Pot_Trim!EP14,0)</f>
        <v>2.6107047279300691E-2</v>
      </c>
    </row>
    <row r="42" spans="2:146" x14ac:dyDescent="0.25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0.60440693069306928</v>
      </c>
      <c r="S42" s="50">
        <f>IF(PLANEL_Pot_Trim!S15&lt;&gt;0,S16/PLANEL_Pot_Trim!S15,0)</f>
        <v>0.70014573991031392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0.35673226703755218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0.88065273775216135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0.55160575427682734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0.22868246988023477</v>
      </c>
      <c r="G44" s="51">
        <f>IF(PLANEL_Pot_Trim!G17&lt;&gt;0,G18/PLANEL_Pot_Trim!G17,0)</f>
        <v>0.16677614706175875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0.14010733755517529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0.15154088618017852</v>
      </c>
      <c r="O44" s="51">
        <f>IF(PLANEL_Pot_Trim!O17&lt;&gt;0,O18/PLANEL_Pot_Trim!O17,0)</f>
        <v>0.11520868901210637</v>
      </c>
      <c r="P44" s="51">
        <f>IF(PLANEL_Pot_Trim!P17&lt;&gt;0,P18/PLANEL_Pot_Trim!P17,0)</f>
        <v>0.14624637542293586</v>
      </c>
      <c r="Q44" s="51">
        <f>IF(PLANEL_Pot_Trim!Q17&lt;&gt;0,Q18/PLANEL_Pot_Trim!Q17,0)</f>
        <v>0.15957730777634782</v>
      </c>
      <c r="R44" s="51">
        <f>IF(PLANEL_Pot_Trim!R17&lt;&gt;0,R18/PLANEL_Pot_Trim!R17,0)</f>
        <v>0.19696771204766284</v>
      </c>
      <c r="S44" s="51">
        <f>IF(PLANEL_Pot_Trim!S17&lt;&gt;0,S18/PLANEL_Pot_Trim!S17,0)</f>
        <v>0.16290086580199326</v>
      </c>
      <c r="T44" s="51">
        <f>IF(PLANEL_Pot_Trim!T17&lt;&gt;0,T18/PLANEL_Pot_Trim!T17,0)</f>
        <v>0.19133825007842251</v>
      </c>
      <c r="U44" s="51">
        <f>IF(PLANEL_Pot_Trim!U17&lt;&gt;0,U18/PLANEL_Pot_Trim!U17,0)</f>
        <v>0.15796395615501127</v>
      </c>
      <c r="V44" s="51">
        <f>IF(PLANEL_Pot_Trim!V17&lt;&gt;0,V18/PLANEL_Pot_Trim!V17,0)</f>
        <v>0.21895497714052234</v>
      </c>
      <c r="W44" s="51">
        <f>IF(PLANEL_Pot_Trim!W17&lt;&gt;0,W18/PLANEL_Pot_Trim!W17,0)</f>
        <v>0.19685649148797935</v>
      </c>
      <c r="X44" s="51">
        <f>IF(PLANEL_Pot_Trim!X17&lt;&gt;0,X18/PLANEL_Pot_Trim!X17,0)</f>
        <v>0.17839676482780692</v>
      </c>
      <c r="Y44" s="51">
        <f>IF(PLANEL_Pot_Trim!Y17&lt;&gt;0,Y18/PLANEL_Pot_Trim!Y17,0)</f>
        <v>0.19106157585474653</v>
      </c>
      <c r="Z44" s="51">
        <f>IF(PLANEL_Pot_Trim!Z17&lt;&gt;0,Z18/PLANEL_Pot_Trim!Z17,0)</f>
        <v>0.23934581113246972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0.17625281455216493</v>
      </c>
      <c r="AC44" s="51">
        <f>IF(PLANEL_Pot_Trim!AC17&lt;&gt;0,AC18/PLANEL_Pot_Trim!AC17,0)</f>
        <v>0.17897041036948921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0.18494111018650006</v>
      </c>
      <c r="AF44" s="51">
        <f>IF(PLANEL_Pot_Trim!AF17&lt;&gt;0,AF18/PLANEL_Pot_Trim!AF17,0)</f>
        <v>0.16822787894284191</v>
      </c>
      <c r="AG44" s="51">
        <f>IF(PLANEL_Pot_Trim!AG17&lt;&gt;0,AG18/PLANEL_Pot_Trim!AG17,0)</f>
        <v>0.26773988068936821</v>
      </c>
      <c r="AH44" s="51">
        <f>IF(PLANEL_Pot_Trim!AH17&lt;&gt;0,AH18/PLANEL_Pot_Trim!AH17,0)</f>
        <v>0.25824522435212638</v>
      </c>
      <c r="AI44" s="51">
        <f>IF(PLANEL_Pot_Trim!AI17&lt;&gt;0,AI18/PLANEL_Pot_Trim!AI17,0)</f>
        <v>0.20489469266915694</v>
      </c>
      <c r="AJ44" s="51">
        <f>IF(PLANEL_Pot_Trim!AJ17&lt;&gt;0,AJ18/PLANEL_Pot_Trim!AJ17,0)</f>
        <v>0.20855987337894874</v>
      </c>
      <c r="AK44" s="51">
        <f>IF(PLANEL_Pot_Trim!AK17&lt;&gt;0,AK18/PLANEL_Pot_Trim!AK17,0)</f>
        <v>0.16710250734653334</v>
      </c>
      <c r="AL44" s="51">
        <f>IF(PLANEL_Pot_Trim!AL17&lt;&gt;0,AL18/PLANEL_Pot_Trim!AL17,0)</f>
        <v>0.27984302814418133</v>
      </c>
      <c r="AM44" s="51">
        <f>IF(PLANEL_Pot_Trim!AM17&lt;&gt;0,AM18/PLANEL_Pot_Trim!AM17,0)</f>
        <v>0.20727311533602055</v>
      </c>
      <c r="AN44" s="51">
        <f>IF(PLANEL_Pot_Trim!AN17&lt;&gt;0,AN18/PLANEL_Pot_Trim!AN17,0)</f>
        <v>0.23432195058972277</v>
      </c>
      <c r="AO44" s="51">
        <f>IF(PLANEL_Pot_Trim!AO17&lt;&gt;0,AO18/PLANEL_Pot_Trim!AO17,0)</f>
        <v>0.17061101791741826</v>
      </c>
      <c r="AP44" s="51">
        <f>IF(PLANEL_Pot_Trim!AP17&lt;&gt;0,AP18/PLANEL_Pot_Trim!AP17,0)</f>
        <v>0.28301686617328137</v>
      </c>
      <c r="AQ44" s="51">
        <f>IF(PLANEL_Pot_Trim!AQ17&lt;&gt;0,AQ18/PLANEL_Pot_Trim!AQ17,0)</f>
        <v>0.21013917630299703</v>
      </c>
      <c r="AR44" s="51">
        <f>IF(PLANEL_Pot_Trim!AR17&lt;&gt;0,AR18/PLANEL_Pot_Trim!AR17,0)</f>
        <v>0.21489249403741736</v>
      </c>
      <c r="AS44" s="51">
        <f>IF(PLANEL_Pot_Trim!AS17&lt;&gt;0,AS18/PLANEL_Pot_Trim!AS17,0)</f>
        <v>0.28342967683001052</v>
      </c>
      <c r="AT44" s="51">
        <f>IF(PLANEL_Pot_Trim!AT17&lt;&gt;0,AT18/PLANEL_Pot_Trim!AT17,0)</f>
        <v>0.28684142326195017</v>
      </c>
      <c r="AU44" s="51">
        <f>IF(PLANEL_Pot_Trim!AU17&lt;&gt;0,AU18/PLANEL_Pot_Trim!AU17,0)</f>
        <v>0.2105649878159068</v>
      </c>
      <c r="AV44" s="51">
        <f>IF(PLANEL_Pot_Trim!AV17&lt;&gt;0,AV18/PLANEL_Pot_Trim!AV17,0)</f>
        <v>0.2384976291370475</v>
      </c>
      <c r="AW44" s="51">
        <f>IF(PLANEL_Pot_Trim!AW17&lt;&gt;0,AW18/PLANEL_Pot_Trim!AW17,0)</f>
        <v>0.17912591526628685</v>
      </c>
      <c r="AX44" s="51">
        <f>IF(PLANEL_Pot_Trim!AX17&lt;&gt;0,AX18/PLANEL_Pot_Trim!AX17,0)</f>
        <v>0.2874096388030849</v>
      </c>
      <c r="AY44" s="51">
        <f>IF(PLANEL_Pot_Trim!AY17&lt;&gt;0,AY18/PLANEL_Pot_Trim!AY17,0)</f>
        <v>0.2118717916887482</v>
      </c>
      <c r="AZ44" s="51">
        <f>IF(PLANEL_Pot_Trim!AZ17&lt;&gt;0,AZ18/PLANEL_Pot_Trim!AZ17,0)</f>
        <v>0.23066098482354769</v>
      </c>
      <c r="BA44" s="51">
        <f>IF(PLANEL_Pot_Trim!BA17&lt;&gt;0,BA18/PLANEL_Pot_Trim!BA17,0)</f>
        <v>0.31348355264414229</v>
      </c>
      <c r="BB44" s="51">
        <f>IF(PLANEL_Pot_Trim!BB17&lt;&gt;0,BB18/PLANEL_Pot_Trim!BB17,0)</f>
        <v>0.28915347681336206</v>
      </c>
      <c r="BC44" s="51">
        <f>IF(PLANEL_Pot_Trim!BC17&lt;&gt;0,BC18/PLANEL_Pot_Trim!BC17,0)</f>
        <v>0.21235544561585884</v>
      </c>
      <c r="BD44" s="51">
        <f>IF(PLANEL_Pot_Trim!BD17&lt;&gt;0,BD18/PLANEL_Pot_Trim!BD17,0)</f>
        <v>0.24068040423902984</v>
      </c>
      <c r="BE44" s="51">
        <f>IF(PLANEL_Pot_Trim!BE17&lt;&gt;0,BE18/PLANEL_Pot_Trim!BE17,0)</f>
        <v>0.32131800829547352</v>
      </c>
      <c r="BF44" s="51">
        <f>IF(PLANEL_Pot_Trim!BF17&lt;&gt;0,BF18/PLANEL_Pot_Trim!BF17,0)</f>
        <v>0.28979887899817647</v>
      </c>
      <c r="BG44" s="51">
        <f>IF(PLANEL_Pot_Trim!BG17&lt;&gt;0,BG18/PLANEL_Pot_Trim!BG17,0)</f>
        <v>0.21326636973168922</v>
      </c>
      <c r="BH44" s="51">
        <f>IF(PLANEL_Pot_Trim!BH17&lt;&gt;0,BH18/PLANEL_Pot_Trim!BH17,0)</f>
        <v>0.23437708546619421</v>
      </c>
      <c r="BI44" s="51">
        <f>IF(PLANEL_Pot_Trim!BI17&lt;&gt;0,BI18/PLANEL_Pot_Trim!BI17,0)</f>
        <v>0.30380355540173237</v>
      </c>
      <c r="BJ44" s="51">
        <f>IF(PLANEL_Pot_Trim!BJ17&lt;&gt;0,BJ18/PLANEL_Pot_Trim!BJ17,0)</f>
        <v>0.29101444318121478</v>
      </c>
      <c r="BK44" s="51">
        <f>IF(PLANEL_Pot_Trim!BK17&lt;&gt;0,BK18/PLANEL_Pot_Trim!BK17,0)</f>
        <v>0.21378533714385523</v>
      </c>
      <c r="BL44" s="51">
        <f>IF(PLANEL_Pot_Trim!BL17&lt;&gt;0,BL18/PLANEL_Pot_Trim!BL17,0)</f>
        <v>0.1982141206385932</v>
      </c>
      <c r="BM44" s="51">
        <f>IF(PLANEL_Pot_Trim!BM17&lt;&gt;0,BM18/PLANEL_Pot_Trim!BM17,0)</f>
        <v>0.33911175296279583</v>
      </c>
      <c r="BN44" s="51">
        <f>IF(PLANEL_Pot_Trim!BN17&lt;&gt;0,BN18/PLANEL_Pot_Trim!BN17,0)</f>
        <v>0.29170696876018026</v>
      </c>
      <c r="BO44" s="51">
        <f>IF(PLANEL_Pot_Trim!BO17&lt;&gt;0,BO18/PLANEL_Pot_Trim!BO17,0)</f>
        <v>0.214187681341801</v>
      </c>
      <c r="BP44" s="51">
        <f>IF(PLANEL_Pot_Trim!BP17&lt;&gt;0,BP18/PLANEL_Pot_Trim!BP17,0)</f>
        <v>0.24291411143841102</v>
      </c>
      <c r="BQ44" s="51">
        <f>IF(PLANEL_Pot_Trim!BQ17&lt;&gt;0,BQ18/PLANEL_Pot_Trim!BQ17,0)</f>
        <v>0.33981805321804809</v>
      </c>
      <c r="BR44" s="51">
        <f>IF(PLANEL_Pot_Trim!BR17&lt;&gt;0,BR18/PLANEL_Pot_Trim!BR17,0)</f>
        <v>0.29224386884408454</v>
      </c>
      <c r="BS44" s="51">
        <f>IF(PLANEL_Pot_Trim!BS17&lt;&gt;0,BS18/PLANEL_Pot_Trim!BS17,0)</f>
        <v>0.21542730934528972</v>
      </c>
      <c r="BT44" s="51">
        <f>IF(PLANEL_Pot_Trim!BT17&lt;&gt;0,BT18/PLANEL_Pot_Trim!BT17,0)</f>
        <v>0.24431389831861414</v>
      </c>
      <c r="BU44" s="51">
        <f>IF(PLANEL_Pot_Trim!BU17&lt;&gt;0,BU18/PLANEL_Pot_Trim!BU17,0)</f>
        <v>0.34214653656418836</v>
      </c>
      <c r="BV44" s="51">
        <f>IF(PLANEL_Pot_Trim!BV17&lt;&gt;0,BV18/PLANEL_Pot_Trim!BV17,0)</f>
        <v>0.29389806536348217</v>
      </c>
      <c r="BW44" s="51">
        <f>IF(PLANEL_Pot_Trim!BW17&lt;&gt;0,BW18/PLANEL_Pot_Trim!BW17,0)</f>
        <v>0.21619816467875638</v>
      </c>
      <c r="BX44" s="51">
        <f>IF(PLANEL_Pot_Trim!BX17&lt;&gt;0,BX18/PLANEL_Pot_Trim!BX17,0)</f>
        <v>0.24536512311004907</v>
      </c>
      <c r="BY44" s="51">
        <f>IF(PLANEL_Pot_Trim!BY17&lt;&gt;0,BY18/PLANEL_Pot_Trim!BY17,0)</f>
        <v>0.34347045822006833</v>
      </c>
      <c r="BZ44" s="51">
        <f>IF(PLANEL_Pot_Trim!BZ17&lt;&gt;0,BZ18/PLANEL_Pot_Trim!BZ17,0)</f>
        <v>0.29492671768021356</v>
      </c>
      <c r="CA44" s="51">
        <f>IF(PLANEL_Pot_Trim!CA17&lt;&gt;0,CA18/PLANEL_Pot_Trim!CA17,0)</f>
        <v>0.21707130497480698</v>
      </c>
      <c r="CB44" s="51">
        <f>IF(PLANEL_Pot_Trim!CB17&lt;&gt;0,CB18/PLANEL_Pot_Trim!CB17,0)</f>
        <v>0.24642958210064822</v>
      </c>
      <c r="CC44" s="51">
        <f>IF(PLANEL_Pot_Trim!CC17&lt;&gt;0,CC18/PLANEL_Pot_Trim!CC17,0)</f>
        <v>0.32314941146236953</v>
      </c>
      <c r="CD44" s="51">
        <f>IF(PLANEL_Pot_Trim!CD17&lt;&gt;0,CD18/PLANEL_Pot_Trim!CD17,0)</f>
        <v>0.2960918620824034</v>
      </c>
      <c r="CE44" s="51">
        <f>IF(PLANEL_Pot_Trim!CE17&lt;&gt;0,CE18/PLANEL_Pot_Trim!CE17,0)</f>
        <v>0.21856201946594764</v>
      </c>
      <c r="CF44" s="51">
        <f>IF(PLANEL_Pot_Trim!CF17&lt;&gt;0,CF18/PLANEL_Pot_Trim!CF17,0)</f>
        <v>0.24824693543675061</v>
      </c>
      <c r="CG44" s="51">
        <f>IF(PLANEL_Pot_Trim!CG17&lt;&gt;0,CG18/PLANEL_Pot_Trim!CG17,0)</f>
        <v>0.34753031018061042</v>
      </c>
      <c r="CH44" s="51">
        <f>IF(PLANEL_Pot_Trim!CH17&lt;&gt;0,CH18/PLANEL_Pot_Trim!CH17,0)</f>
        <v>0.29808111589059821</v>
      </c>
      <c r="CI44" s="51">
        <f>IF(PLANEL_Pot_Trim!CI17&lt;&gt;0,CI18/PLANEL_Pot_Trim!CI17,0)</f>
        <v>0.21876007449488766</v>
      </c>
      <c r="CJ44" s="51">
        <f>IF(PLANEL_Pot_Trim!CJ17&lt;&gt;0,CJ18/PLANEL_Pot_Trim!CJ17,0)</f>
        <v>0.24848838742549192</v>
      </c>
      <c r="CK44" s="51">
        <f>IF(PLANEL_Pot_Trim!CK17&lt;&gt;0,CK18/PLANEL_Pot_Trim!CK17,0)</f>
        <v>0.34787046395594096</v>
      </c>
      <c r="CL44" s="51">
        <f>IF(PLANEL_Pot_Trim!CL17&lt;&gt;0,CL18/PLANEL_Pot_Trim!CL17,0)</f>
        <v>0.29834540643066337</v>
      </c>
      <c r="CM44" s="51">
        <f>IF(PLANEL_Pot_Trim!CM17&lt;&gt;0,CM18/PLANEL_Pot_Trim!CM17,0)</f>
        <v>0.21939557111151536</v>
      </c>
      <c r="CN44" s="51">
        <f>IF(PLANEL_Pot_Trim!CN17&lt;&gt;0,CN18/PLANEL_Pot_Trim!CN17,0)</f>
        <v>0.2492631312344642</v>
      </c>
      <c r="CO44" s="51">
        <f>IF(PLANEL_Pot_Trim!CO17&lt;&gt;0,CO18/PLANEL_Pot_Trim!CO17,0)</f>
        <v>0.34799104314391566</v>
      </c>
      <c r="CP44" s="51">
        <f>IF(PLANEL_Pot_Trim!CP17&lt;&gt;0,CP18/PLANEL_Pot_Trim!CP17,0)</f>
        <v>0.29919343198282849</v>
      </c>
      <c r="CQ44" s="51">
        <f>IF(PLANEL_Pot_Trim!CQ17&lt;&gt;0,CQ18/PLANEL_Pot_Trim!CQ17,0)</f>
        <v>0.21756507990383869</v>
      </c>
      <c r="CR44" s="51">
        <f>IF(PLANEL_Pot_Trim!CR17&lt;&gt;0,CR18/PLANEL_Pot_Trim!CR17,0)</f>
        <v>0.24703155087059273</v>
      </c>
      <c r="CS44" s="51">
        <f>IF(PLANEL_Pot_Trim!CS17&lt;&gt;0,CS18/PLANEL_Pot_Trim!CS17,0)</f>
        <v>0.3446015209451363</v>
      </c>
      <c r="CT44" s="51">
        <f>IF(PLANEL_Pot_Trim!CT17&lt;&gt;0,CT18/PLANEL_Pot_Trim!CT17,0)</f>
        <v>0.29675077009324463</v>
      </c>
      <c r="CU44" s="51">
        <f>IF(PLANEL_Pot_Trim!CU17&lt;&gt;0,CU18/PLANEL_Pot_Trim!CU17,0)</f>
        <v>0.20780555805405179</v>
      </c>
      <c r="CV44" s="51">
        <f>IF(PLANEL_Pot_Trim!CV17&lt;&gt;0,CV18/PLANEL_Pot_Trim!CV17,0)</f>
        <v>0.22992296113970478</v>
      </c>
      <c r="CW44" s="51">
        <f>IF(PLANEL_Pot_Trim!CW17&lt;&gt;0,CW18/PLANEL_Pot_Trim!CW17,0)</f>
        <v>0.32645126336179597</v>
      </c>
      <c r="CX44" s="51">
        <f>IF(PLANEL_Pot_Trim!CX17&lt;&gt;0,CX18/PLANEL_Pot_Trim!CX17,0)</f>
        <v>0.28372737352044586</v>
      </c>
      <c r="CY44" s="81">
        <f>IF(PLANEL_Pot_Trim!CY17&lt;&gt;0,CY18/PLANEL_Pot_Trim!CY17,0)</f>
        <v>0.2089443092268399</v>
      </c>
      <c r="CZ44" s="81">
        <f>IF(PLANEL_Pot_Trim!CZ17&lt;&gt;0,CZ18/PLANEL_Pot_Trim!CZ17,0)</f>
        <v>0.23652183452244252</v>
      </c>
      <c r="DA44" s="81">
        <f>IF(PLANEL_Pot_Trim!DA17&lt;&gt;0,DA18/PLANEL_Pot_Trim!DA17,0)</f>
        <v>0.31432679921458512</v>
      </c>
      <c r="DB44" s="81">
        <f>IF(PLANEL_Pot_Trim!DB17&lt;&gt;0,DB18/PLANEL_Pot_Trim!DB17,0)</f>
        <v>0.28524695700104497</v>
      </c>
      <c r="DC44" s="51">
        <f>IF(PLANEL_Pot_Trim!DC17&lt;&gt;0,DC18/PLANEL_Pot_Trim!DC17,0)</f>
        <v>0.20917647418695512</v>
      </c>
      <c r="DD44" s="51">
        <f>IF(PLANEL_Pot_Trim!DD17&lt;&gt;0,DD18/PLANEL_Pot_Trim!DD17,0)</f>
        <v>0.23680487045543441</v>
      </c>
      <c r="DE44" s="51">
        <f>IF(PLANEL_Pot_Trim!DE17&lt;&gt;0,DE18/PLANEL_Pot_Trim!DE17,0)</f>
        <v>0.33141090862476552</v>
      </c>
      <c r="DF44" s="51">
        <f>IF(PLANEL_Pot_Trim!DF17&lt;&gt;0,DF18/PLANEL_Pot_Trim!DF17,0)</f>
        <v>0.28555676482844716</v>
      </c>
      <c r="DG44" s="51">
        <f>IF(PLANEL_Pot_Trim!DG17&lt;&gt;0,DG18/PLANEL_Pot_Trim!DG17,0)</f>
        <v>0.20938950784903401</v>
      </c>
      <c r="DH44" s="51">
        <f>IF(PLANEL_Pot_Trim!DH17&lt;&gt;0,DH18/PLANEL_Pot_Trim!DH17,0)</f>
        <v>0.2370645831234508</v>
      </c>
      <c r="DI44" s="51">
        <f>IF(PLANEL_Pot_Trim!DI17&lt;&gt;0,DI18/PLANEL_Pot_Trim!DI17,0)</f>
        <v>0.33177678775810893</v>
      </c>
      <c r="DJ44" s="51">
        <f>IF(PLANEL_Pot_Trim!DJ17&lt;&gt;0,DJ18/PLANEL_Pot_Trim!DJ17,0)</f>
        <v>0.28584104329187177</v>
      </c>
      <c r="DK44" s="51">
        <f>IF(PLANEL_Pot_Trim!DK17&lt;&gt;0,DK18/PLANEL_Pot_Trim!DK17,0)</f>
        <v>0.20978326033822373</v>
      </c>
      <c r="DL44" s="51">
        <f>IF(PLANEL_Pot_Trim!DL17&lt;&gt;0,DL18/PLANEL_Pot_Trim!DL17,0)</f>
        <v>0.23754461294337348</v>
      </c>
      <c r="DM44" s="51">
        <f>IF(PLANEL_Pot_Trim!DM17&lt;&gt;0,DM18/PLANEL_Pot_Trim!DM17,0)</f>
        <v>0.2739356167186931</v>
      </c>
      <c r="DN44" s="51">
        <f>IF(PLANEL_Pot_Trim!DN17&lt;&gt;0,DN18/PLANEL_Pot_Trim!DN17,0)</f>
        <v>0.28636647833944845</v>
      </c>
      <c r="DO44" s="51">
        <f>IF(PLANEL_Pot_Trim!DO17&lt;&gt;0,DO18/PLANEL_Pot_Trim!DO17,0)</f>
        <v>0.21012700772922518</v>
      </c>
      <c r="DP44" s="51">
        <f>IF(PLANEL_Pot_Trim!DP17&lt;&gt;0,DP18/PLANEL_Pot_Trim!DP17,0)</f>
        <v>0.23796368076968757</v>
      </c>
      <c r="DQ44" s="51">
        <f>IF(PLANEL_Pot_Trim!DQ17&lt;&gt;0,DQ18/PLANEL_Pot_Trim!DQ17,0)</f>
        <v>0.3309288087148296</v>
      </c>
      <c r="DR44" s="51">
        <f>IF(PLANEL_Pot_Trim!DR17&lt;&gt;0,DR18/PLANEL_Pot_Trim!DR17,0)</f>
        <v>0.28682518510314181</v>
      </c>
      <c r="DS44" s="51">
        <f>IF(PLANEL_Pot_Trim!DS17&lt;&gt;0,DS18/PLANEL_Pot_Trim!DS17,0)</f>
        <v>0.21053781918950967</v>
      </c>
      <c r="DT44" s="51">
        <f>IF(PLANEL_Pot_Trim!DT17&lt;&gt;0,DT18/PLANEL_Pot_Trim!DT17,0)</f>
        <v>0.23846450742868419</v>
      </c>
      <c r="DU44" s="51">
        <f>IF(PLANEL_Pot_Trim!DU17&lt;&gt;0,DU18/PLANEL_Pot_Trim!DU17,0)</f>
        <v>0.33374897915449508</v>
      </c>
      <c r="DV44" s="51">
        <f>IF(PLANEL_Pot_Trim!DV17&lt;&gt;0,DV18/PLANEL_Pot_Trim!DV17,0)</f>
        <v>0.28737338413799518</v>
      </c>
      <c r="DW44" s="51">
        <f>IF(PLANEL_Pot_Trim!DW17&lt;&gt;0,DW18/PLANEL_Pot_Trim!DW17,0)</f>
        <v>0.21090241514154445</v>
      </c>
      <c r="DX44" s="51">
        <f>IF(PLANEL_Pot_Trim!DX17&lt;&gt;0,DX18/PLANEL_Pot_Trim!DX17,0)</f>
        <v>0.23890899205800467</v>
      </c>
      <c r="DY44" s="51">
        <f>IF(PLANEL_Pot_Trim!DY17&lt;&gt;0,DY18/PLANEL_Pot_Trim!DY17,0)</f>
        <v>0.33437516213543744</v>
      </c>
      <c r="DZ44" s="51">
        <f>IF(PLANEL_Pot_Trim!DZ17&lt;&gt;0,DZ18/PLANEL_Pot_Trim!DZ17,0)</f>
        <v>0.28785991180559195</v>
      </c>
      <c r="EA44" s="51">
        <f>IF(PLANEL_Pot_Trim!EA17&lt;&gt;0,EA18/PLANEL_Pot_Trim!EA17,0)</f>
        <v>0.21120826409558119</v>
      </c>
      <c r="EB44" s="51">
        <f>IF(PLANEL_Pot_Trim!EB17&lt;&gt;0,EB18/PLANEL_Pot_Trim!EB17,0)</f>
        <v>0.23928185731384352</v>
      </c>
      <c r="EC44" s="51">
        <f>IF(PLANEL_Pot_Trim!EC17&lt;&gt;0,EC18/PLANEL_Pot_Trim!EC17,0)</f>
        <v>0.3129041283812084</v>
      </c>
      <c r="ED44" s="51">
        <f>IF(PLANEL_Pot_Trim!ED17&lt;&gt;0,ED18/PLANEL_Pot_Trim!ED17,0)</f>
        <v>0.28826804576561066</v>
      </c>
      <c r="EE44" s="51">
        <f>IF(PLANEL_Pot_Trim!EE17&lt;&gt;0,EE18/PLANEL_Pot_Trim!EE17,0)</f>
        <v>0.21151848935253398</v>
      </c>
      <c r="EF44" s="51">
        <f>IF(PLANEL_Pot_Trim!EF17&lt;&gt;0,EF18/PLANEL_Pot_Trim!EF17,0)</f>
        <v>0.23966005775657426</v>
      </c>
      <c r="EG44" s="51">
        <f>IF(PLANEL_Pot_Trim!EG17&lt;&gt;0,EG18/PLANEL_Pot_Trim!EG17,0)</f>
        <v>0.31745251603821095</v>
      </c>
      <c r="EH44" s="51">
        <f>IF(PLANEL_Pot_Trim!EH17&lt;&gt;0,EH18/PLANEL_Pot_Trim!EH17,0)</f>
        <v>0.28868201955494455</v>
      </c>
      <c r="EI44" s="51">
        <f>IF(PLANEL_Pot_Trim!EI17&lt;&gt;0,EI18/PLANEL_Pot_Trim!EI17,0)</f>
        <v>0.21179773357648485</v>
      </c>
      <c r="EJ44" s="51">
        <f>IF(PLANEL_Pot_Trim!EJ17&lt;&gt;0,EJ18/PLANEL_Pot_Trim!EJ17,0)</f>
        <v>0.24000048876675253</v>
      </c>
      <c r="EK44" s="51">
        <f>IF(PLANEL_Pot_Trim!EK17&lt;&gt;0,EK18/PLANEL_Pot_Trim!EK17,0)</f>
        <v>0.33591284552907968</v>
      </c>
      <c r="EL44" s="51">
        <f>IF(PLANEL_Pot_Trim!EL17&lt;&gt;0,EL18/PLANEL_Pot_Trim!EL17,0)</f>
        <v>0.28905465145259002</v>
      </c>
      <c r="EM44" s="51">
        <f>IF(PLANEL_Pot_Trim!EM17&lt;&gt;0,EM18/PLANEL_Pot_Trim!EM17,0)</f>
        <v>0.19756872644105961</v>
      </c>
      <c r="EN44" s="51">
        <f>IF(PLANEL_Pot_Trim!EN17&lt;&gt;0,EN18/PLANEL_Pot_Trim!EN17,0)</f>
        <v>0.24007291703837486</v>
      </c>
      <c r="EO44" s="51">
        <f>IF(PLANEL_Pot_Trim!EO17&lt;&gt;0,EO18/PLANEL_Pot_Trim!EO17,0)</f>
        <v>0.33601488141835867</v>
      </c>
      <c r="EP44" s="51">
        <f>IF(PLANEL_Pot_Trim!EP17&lt;&gt;0,EP18/PLANEL_Pot_Trim!EP17,0)</f>
        <v>0.24304253453313862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0.14939485963615853</v>
      </c>
      <c r="S47" s="52">
        <f>IF(PLANEL_Pot_Trim!S20&lt;&gt;0,S21/PLANEL_Pot_Trim!S20,0)</f>
        <v>0.23617145133546261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0.19198653369225069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0.2492232694481992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0.19751306218035369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0.25999999999166107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0.25999999999204532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0.20000000000000004</v>
      </c>
      <c r="DG47" s="52">
        <f>IF(PLANEL_Pot_Trim!DG20&lt;&gt;0,DG21/PLANEL_Pot_Trim!DG20,0)</f>
        <v>0.26000000001910673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0.20000000002388341</v>
      </c>
      <c r="DK47" s="52">
        <f>IF(PLANEL_Pot_Trim!DK20&lt;&gt;0,DK21/PLANEL_Pot_Trim!DK20,0)</f>
        <v>0.26000000002607943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0.20000000002173285</v>
      </c>
      <c r="DO47" s="52">
        <f>IF(PLANEL_Pot_Trim!DO20&lt;&gt;0,DO21/PLANEL_Pot_Trim!DO20,0)</f>
        <v>0.26000000001194679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0.20000000001991128</v>
      </c>
      <c r="DS47" s="52">
        <f>IF(PLANEL_Pot_Trim!DS20&lt;&gt;0,DS21/PLANEL_Pot_Trim!DS20,0)</f>
        <v>0.25999999997797912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0.19999999998164925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0.26000000002363621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0.20000000001477258</v>
      </c>
      <c r="EI47" s="52">
        <f>IF(PLANEL_Pot_Trim!EI20&lt;&gt;0,EI21/PLANEL_Pot_Trim!EI20,0)</f>
        <v>0.25999999999999995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0.25999999994773676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0.20000000000000004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0.89926738518510019</v>
      </c>
      <c r="AO50" s="54">
        <f>IF(PLANEL_Pot_Trim!AO23&lt;&gt;0,AO24/PLANEL_Pot_Trim!AO23,0)</f>
        <v>0.89926738518510019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0.84680923635642846</v>
      </c>
      <c r="BL50" s="54">
        <f>IF(PLANEL_Pot_Trim!BL23&lt;&gt;0,BL24/PLANEL_Pot_Trim!BL23,0)</f>
        <v>0.84680923635642846</v>
      </c>
      <c r="BM50" s="54">
        <f>IF(PLANEL_Pot_Trim!BM23&lt;&gt;0,BM24/PLANEL_Pot_Trim!BM23,0)</f>
        <v>0.84680923635642846</v>
      </c>
      <c r="BN50" s="54">
        <f>IF(PLANEL_Pot_Trim!BN23&lt;&gt;0,BN24/PLANEL_Pot_Trim!BN23,0)</f>
        <v>0.84680923635642846</v>
      </c>
      <c r="BO50" s="54">
        <f>IF(PLANEL_Pot_Trim!BO23&lt;&gt;0,BO24/PLANEL_Pot_Trim!BO23,0)</f>
        <v>0.72478795163218135</v>
      </c>
      <c r="BP50" s="54">
        <f>IF(PLANEL_Pot_Trim!BP23&lt;&gt;0,BP24/PLANEL_Pot_Trim!BP23,0)</f>
        <v>0.72478795163218135</v>
      </c>
      <c r="BQ50" s="54">
        <f>IF(PLANEL_Pot_Trim!BQ23&lt;&gt;0,BQ24/PLANEL_Pot_Trim!BQ23,0)</f>
        <v>0.72478795163218135</v>
      </c>
      <c r="BR50" s="54">
        <f>IF(PLANEL_Pot_Trim!BR23&lt;&gt;0,BR24/PLANEL_Pot_Trim!BR23,0)</f>
        <v>0.72478795163218135</v>
      </c>
      <c r="BS50" s="54">
        <f>IF(PLANEL_Pot_Trim!BS23&lt;&gt;0,BS24/PLANEL_Pot_Trim!BS23,0)</f>
        <v>0.66655827217683483</v>
      </c>
      <c r="BT50" s="54">
        <f>IF(PLANEL_Pot_Trim!BT23&lt;&gt;0,BT24/PLANEL_Pot_Trim!BT23,0)</f>
        <v>0.66655827217683483</v>
      </c>
      <c r="BU50" s="54">
        <f>IF(PLANEL_Pot_Trim!BU23&lt;&gt;0,BU24/PLANEL_Pot_Trim!BU23,0)</f>
        <v>0.66655827217683483</v>
      </c>
      <c r="BV50" s="54">
        <f>IF(PLANEL_Pot_Trim!BV23&lt;&gt;0,BV24/PLANEL_Pot_Trim!BV23,0)</f>
        <v>0.66655827217683483</v>
      </c>
      <c r="BW50" s="54">
        <f>IF(PLANEL_Pot_Trim!BW23&lt;&gt;0,BW24/PLANEL_Pot_Trim!BW23,0)</f>
        <v>0.61109680660264032</v>
      </c>
      <c r="BX50" s="54">
        <f>IF(PLANEL_Pot_Trim!BX23&lt;&gt;0,BX24/PLANEL_Pot_Trim!BX23,0)</f>
        <v>0.61109680660264032</v>
      </c>
      <c r="BY50" s="54">
        <f>IF(PLANEL_Pot_Trim!BY23&lt;&gt;0,BY24/PLANEL_Pot_Trim!BY23,0)</f>
        <v>0.61109680660264032</v>
      </c>
      <c r="BZ50" s="54">
        <f>IF(PLANEL_Pot_Trim!BZ23&lt;&gt;0,BZ24/PLANEL_Pot_Trim!BZ23,0)</f>
        <v>0.61109680660264032</v>
      </c>
      <c r="CA50" s="54">
        <f>IF(PLANEL_Pot_Trim!CA23&lt;&gt;0,CA24/PLANEL_Pot_Trim!CA23,0)</f>
        <v>0.56802325123102881</v>
      </c>
      <c r="CB50" s="54">
        <f>IF(PLANEL_Pot_Trim!CB23&lt;&gt;0,CB24/PLANEL_Pot_Trim!CB23,0)</f>
        <v>0.56802325123102881</v>
      </c>
      <c r="CC50" s="54">
        <f>IF(PLANEL_Pot_Trim!CC23&lt;&gt;0,CC24/PLANEL_Pot_Trim!CC23,0)</f>
        <v>0.56802325123102881</v>
      </c>
      <c r="CD50" s="54">
        <f>IF(PLANEL_Pot_Trim!CD23&lt;&gt;0,CD24/PLANEL_Pot_Trim!CD23,0)</f>
        <v>0.56802325123102881</v>
      </c>
      <c r="CE50" s="54">
        <f>IF(PLANEL_Pot_Trim!CE23&lt;&gt;0,CE24/PLANEL_Pot_Trim!CE23,0)</f>
        <v>0.52413869664114399</v>
      </c>
      <c r="CF50" s="54">
        <f>IF(PLANEL_Pot_Trim!CF23&lt;&gt;0,CF24/PLANEL_Pot_Trim!CF23,0)</f>
        <v>0.52413869664114399</v>
      </c>
      <c r="CG50" s="54">
        <f>IF(PLANEL_Pot_Trim!CG23&lt;&gt;0,CG24/PLANEL_Pot_Trim!CG23,0)</f>
        <v>0.52413869664114399</v>
      </c>
      <c r="CH50" s="54">
        <f>IF(PLANEL_Pot_Trim!CH23&lt;&gt;0,CH24/PLANEL_Pot_Trim!CH23,0)</f>
        <v>0.52413869664114399</v>
      </c>
      <c r="CI50" s="54">
        <f>IF(PLANEL_Pot_Trim!CI23&lt;&gt;0,CI24/PLANEL_Pot_Trim!CI23,0)</f>
        <v>0.47377327547674675</v>
      </c>
      <c r="CJ50" s="54">
        <f>IF(PLANEL_Pot_Trim!CJ23&lt;&gt;0,CJ24/PLANEL_Pot_Trim!CJ23,0)</f>
        <v>0.47377327547674675</v>
      </c>
      <c r="CK50" s="54">
        <f>IF(PLANEL_Pot_Trim!CK23&lt;&gt;0,CK24/PLANEL_Pot_Trim!CK23,0)</f>
        <v>0.47377327547674675</v>
      </c>
      <c r="CL50" s="54">
        <f>IF(PLANEL_Pot_Trim!CL23&lt;&gt;0,CL24/PLANEL_Pot_Trim!CL23,0)</f>
        <v>0.47377327547674675</v>
      </c>
      <c r="CM50" s="54">
        <f>IF(PLANEL_Pot_Trim!CM23&lt;&gt;0,CM24/PLANEL_Pot_Trim!CM23,0)</f>
        <v>0.43228306655317911</v>
      </c>
      <c r="CN50" s="54">
        <f>IF(PLANEL_Pot_Trim!CN23&lt;&gt;0,CN24/PLANEL_Pot_Trim!CN23,0)</f>
        <v>0.43228306655317911</v>
      </c>
      <c r="CO50" s="54">
        <f>IF(PLANEL_Pot_Trim!CO23&lt;&gt;0,CO24/PLANEL_Pot_Trim!CO23,0)</f>
        <v>0.43228306655317911</v>
      </c>
      <c r="CP50" s="54">
        <f>IF(PLANEL_Pot_Trim!CP23&lt;&gt;0,CP24/PLANEL_Pot_Trim!CP23,0)</f>
        <v>0.43228306655317911</v>
      </c>
      <c r="CQ50" s="54">
        <f>IF(PLANEL_Pot_Trim!CQ23&lt;&gt;0,CQ24/PLANEL_Pot_Trim!CQ23,0)</f>
        <v>0.39263691457546046</v>
      </c>
      <c r="CR50" s="54">
        <f>IF(PLANEL_Pot_Trim!CR23&lt;&gt;0,CR24/PLANEL_Pot_Trim!CR23,0)</f>
        <v>0.39263691457546046</v>
      </c>
      <c r="CS50" s="54">
        <f>IF(PLANEL_Pot_Trim!CS23&lt;&gt;0,CS24/PLANEL_Pot_Trim!CS23,0)</f>
        <v>0.39263691457546046</v>
      </c>
      <c r="CT50" s="54">
        <f>IF(PLANEL_Pot_Trim!CT23&lt;&gt;0,CT24/PLANEL_Pot_Trim!CT23,0)</f>
        <v>0.39263691457546046</v>
      </c>
      <c r="CU50" s="54">
        <f>IF(PLANEL_Pot_Trim!CU23&lt;&gt;0,CU24/PLANEL_Pot_Trim!CU23,0)</f>
        <v>0.35047505079772029</v>
      </c>
      <c r="CV50" s="54">
        <f>IF(PLANEL_Pot_Trim!CV23&lt;&gt;0,CV24/PLANEL_Pot_Trim!CV23,0)</f>
        <v>0.35047505079772029</v>
      </c>
      <c r="CW50" s="54">
        <f>IF(PLANEL_Pot_Trim!CW23&lt;&gt;0,CW24/PLANEL_Pot_Trim!CW23,0)</f>
        <v>0.35047505079772029</v>
      </c>
      <c r="CX50" s="54">
        <f>IF(PLANEL_Pot_Trim!CX23&lt;&gt;0,CX24/PLANEL_Pot_Trim!CX23,0)</f>
        <v>0.35047505079772029</v>
      </c>
      <c r="CY50" s="84">
        <f>IF(PLANEL_Pot_Trim!CY23&lt;&gt;0,CY24/PLANEL_Pot_Trim!CY23,0)</f>
        <v>0.34158691257063328</v>
      </c>
      <c r="CZ50" s="84">
        <f>IF(PLANEL_Pot_Trim!CZ23&lt;&gt;0,CZ24/PLANEL_Pot_Trim!CZ23,0)</f>
        <v>0.34158691257063328</v>
      </c>
      <c r="DA50" s="84">
        <f>IF(PLANEL_Pot_Trim!DA23&lt;&gt;0,DA24/PLANEL_Pot_Trim!DA23,0)</f>
        <v>0.34158691257063328</v>
      </c>
      <c r="DB50" s="84">
        <f>IF(PLANEL_Pot_Trim!DB23&lt;&gt;0,DB24/PLANEL_Pot_Trim!DB23,0)</f>
        <v>0.34158691257063328</v>
      </c>
      <c r="DC50" s="54">
        <f>IF(PLANEL_Pot_Trim!DC23&lt;&gt;0,DC24/PLANEL_Pot_Trim!DC23,0)</f>
        <v>0.32376095532842897</v>
      </c>
      <c r="DD50" s="54">
        <f>IF(PLANEL_Pot_Trim!DD23&lt;&gt;0,DD24/PLANEL_Pot_Trim!DD23,0)</f>
        <v>0.32376095532842897</v>
      </c>
      <c r="DE50" s="54">
        <f>IF(PLANEL_Pot_Trim!DE23&lt;&gt;0,DE24/PLANEL_Pot_Trim!DE23,0)</f>
        <v>0.32376095532842897</v>
      </c>
      <c r="DF50" s="54">
        <f>IF(PLANEL_Pot_Trim!DF23&lt;&gt;0,DF24/PLANEL_Pot_Trim!DF23,0)</f>
        <v>0.32376095532842897</v>
      </c>
      <c r="DG50" s="54">
        <f>IF(PLANEL_Pot_Trim!DG23&lt;&gt;0,DG24/PLANEL_Pot_Trim!DG23,0)</f>
        <v>0.30742314585337238</v>
      </c>
      <c r="DH50" s="54">
        <f>IF(PLANEL_Pot_Trim!DH23&lt;&gt;0,DH24/PLANEL_Pot_Trim!DH23,0)</f>
        <v>0.30742314585337238</v>
      </c>
      <c r="DI50" s="54">
        <f>IF(PLANEL_Pot_Trim!DI23&lt;&gt;0,DI24/PLANEL_Pot_Trim!DI23,0)</f>
        <v>0.30742314585337238</v>
      </c>
      <c r="DJ50" s="54">
        <f>IF(PLANEL_Pot_Trim!DJ23&lt;&gt;0,DJ24/PLANEL_Pot_Trim!DJ23,0)</f>
        <v>0.30742314585337238</v>
      </c>
      <c r="DK50" s="54">
        <f>IF(PLANEL_Pot_Trim!DK23&lt;&gt;0,DK24/PLANEL_Pot_Trim!DK23,0)</f>
        <v>0.29533851137280648</v>
      </c>
      <c r="DL50" s="54">
        <f>IF(PLANEL_Pot_Trim!DL23&lt;&gt;0,DL24/PLANEL_Pot_Trim!DL23,0)</f>
        <v>0.29533851137280648</v>
      </c>
      <c r="DM50" s="54">
        <f>IF(PLANEL_Pot_Trim!DM23&lt;&gt;0,DM24/PLANEL_Pot_Trim!DM23,0)</f>
        <v>0.29533851137280648</v>
      </c>
      <c r="DN50" s="54">
        <f>IF(PLANEL_Pot_Trim!DN23&lt;&gt;0,DN24/PLANEL_Pot_Trim!DN23,0)</f>
        <v>0.29533851137280648</v>
      </c>
      <c r="DO50" s="54">
        <f>IF(PLANEL_Pot_Trim!DO23&lt;&gt;0,DO24/PLANEL_Pot_Trim!DO23,0)</f>
        <v>0.28080877421286499</v>
      </c>
      <c r="DP50" s="54">
        <f>IF(PLANEL_Pot_Trim!DP23&lt;&gt;0,DP24/PLANEL_Pot_Trim!DP23,0)</f>
        <v>0.28080877421286499</v>
      </c>
      <c r="DQ50" s="54">
        <f>IF(PLANEL_Pot_Trim!DQ23&lt;&gt;0,DQ24/PLANEL_Pot_Trim!DQ23,0)</f>
        <v>0.28080877421286499</v>
      </c>
      <c r="DR50" s="54">
        <f>IF(PLANEL_Pot_Trim!DR23&lt;&gt;0,DR24/PLANEL_Pot_Trim!DR23,0)</f>
        <v>0.28080877421286499</v>
      </c>
      <c r="DS50" s="54">
        <f>IF(PLANEL_Pot_Trim!DS23&lt;&gt;0,DS24/PLANEL_Pot_Trim!DS23,0)</f>
        <v>0.26385710784608762</v>
      </c>
      <c r="DT50" s="54">
        <f>IF(PLANEL_Pot_Trim!DT23&lt;&gt;0,DT24/PLANEL_Pot_Trim!DT23,0)</f>
        <v>0.26385710784608762</v>
      </c>
      <c r="DU50" s="54">
        <f>IF(PLANEL_Pot_Trim!DU23&lt;&gt;0,DU24/PLANEL_Pot_Trim!DU23,0)</f>
        <v>0.26385710784608762</v>
      </c>
      <c r="DV50" s="54">
        <f>IF(PLANEL_Pot_Trim!DV23&lt;&gt;0,DV24/PLANEL_Pot_Trim!DV23,0)</f>
        <v>0.26385710784608762</v>
      </c>
      <c r="DW50" s="54">
        <f>IF(PLANEL_Pot_Trim!DW23&lt;&gt;0,DW24/PLANEL_Pot_Trim!DW23,0)</f>
        <v>0.24990114848478534</v>
      </c>
      <c r="DX50" s="54">
        <f>IF(PLANEL_Pot_Trim!DX23&lt;&gt;0,DX24/PLANEL_Pot_Trim!DX23,0)</f>
        <v>0.24990114848478534</v>
      </c>
      <c r="DY50" s="54">
        <f>IF(PLANEL_Pot_Trim!DY23&lt;&gt;0,DY24/PLANEL_Pot_Trim!DY23,0)</f>
        <v>0.24990114848478534</v>
      </c>
      <c r="DZ50" s="54">
        <f>IF(PLANEL_Pot_Trim!DZ23&lt;&gt;0,DZ24/PLANEL_Pot_Trim!DZ23,0)</f>
        <v>0.24990114848478534</v>
      </c>
      <c r="EA50" s="54">
        <f>IF(PLANEL_Pot_Trim!EA23&lt;&gt;0,EA24/PLANEL_Pot_Trim!EA23,0)</f>
        <v>0.23697954376525224</v>
      </c>
      <c r="EB50" s="54">
        <f>IF(PLANEL_Pot_Trim!EB23&lt;&gt;0,EB24/PLANEL_Pot_Trim!EB23,0)</f>
        <v>0.23697954376525224</v>
      </c>
      <c r="EC50" s="54">
        <f>IF(PLANEL_Pot_Trim!EC23&lt;&gt;0,EC24/PLANEL_Pot_Trim!EC23,0)</f>
        <v>0.23697954376525224</v>
      </c>
      <c r="ED50" s="54">
        <f>IF(PLANEL_Pot_Trim!ED23&lt;&gt;0,ED24/PLANEL_Pot_Trim!ED23,0)</f>
        <v>0.23697954376525224</v>
      </c>
      <c r="EE50" s="54">
        <f>IF(PLANEL_Pot_Trim!EE23&lt;&gt;0,EE24/PLANEL_Pot_Trim!EE23,0)</f>
        <v>0.22419118224537607</v>
      </c>
      <c r="EF50" s="54">
        <f>IF(PLANEL_Pot_Trim!EF23&lt;&gt;0,EF24/PLANEL_Pot_Trim!EF23,0)</f>
        <v>0.22419118224537607</v>
      </c>
      <c r="EG50" s="54">
        <f>IF(PLANEL_Pot_Trim!EG23&lt;&gt;0,EG24/PLANEL_Pot_Trim!EG23,0)</f>
        <v>0.22419118224537607</v>
      </c>
      <c r="EH50" s="54">
        <f>IF(PLANEL_Pot_Trim!EH23&lt;&gt;0,EH24/PLANEL_Pot_Trim!EH23,0)</f>
        <v>0.22419118224537607</v>
      </c>
      <c r="EI50" s="54">
        <f>IF(PLANEL_Pot_Trim!EI23&lt;&gt;0,EI24/PLANEL_Pot_Trim!EI23,0)</f>
        <v>0.21307149969013753</v>
      </c>
      <c r="EJ50" s="54">
        <f>IF(PLANEL_Pot_Trim!EJ23&lt;&gt;0,EJ24/PLANEL_Pot_Trim!EJ23,0)</f>
        <v>0.21307149969013753</v>
      </c>
      <c r="EK50" s="54">
        <f>IF(PLANEL_Pot_Trim!EK23&lt;&gt;0,EK24/PLANEL_Pot_Trim!EK23,0)</f>
        <v>0.21307149969013753</v>
      </c>
      <c r="EL50" s="54">
        <f>IF(PLANEL_Pot_Trim!EL23&lt;&gt;0,EL24/PLANEL_Pot_Trim!EL23,0)</f>
        <v>0.21307149969013753</v>
      </c>
      <c r="EM50" s="54">
        <f>IF(PLANEL_Pot_Trim!EM23&lt;&gt;0,EM24/PLANEL_Pot_Trim!EM23,0)</f>
        <v>0.20329496182081983</v>
      </c>
      <c r="EN50" s="54">
        <f>IF(PLANEL_Pot_Trim!EN23&lt;&gt;0,EN24/PLANEL_Pot_Trim!EN23,0)</f>
        <v>0.20329496182081983</v>
      </c>
      <c r="EO50" s="54">
        <f>IF(PLANEL_Pot_Trim!EO23&lt;&gt;0,EO24/PLANEL_Pot_Trim!EO23,0)</f>
        <v>0.20329496182081983</v>
      </c>
      <c r="EP50" s="54">
        <f>IF(PLANEL_Pot_Trim!EP23&lt;&gt;0,EP24/PLANEL_Pot_Trim!EP23,0)</f>
        <v>0.20329496182081983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">
      <c r="B5" s="40" t="s">
        <v>249</v>
      </c>
      <c r="C5" s="40" t="s">
        <v>250</v>
      </c>
      <c r="D5" s="40" t="s">
        <v>13</v>
      </c>
    </row>
    <row r="6" spans="2:160" x14ac:dyDescent="0.2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251</v>
      </c>
      <c r="C10" s="40" t="s">
        <v>3</v>
      </c>
      <c r="D10" s="40" t="s">
        <v>40</v>
      </c>
    </row>
    <row r="11" spans="2:160" x14ac:dyDescent="0.2">
      <c r="B11" s="40" t="s">
        <v>251</v>
      </c>
      <c r="C11" s="40" t="s">
        <v>3</v>
      </c>
      <c r="D11" s="40" t="s">
        <v>41</v>
      </c>
    </row>
    <row r="12" spans="2:160" x14ac:dyDescent="0.2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251</v>
      </c>
      <c r="C13" s="40" t="s">
        <v>3</v>
      </c>
      <c r="D13" s="40" t="s">
        <v>43</v>
      </c>
    </row>
    <row r="14" spans="2:160" x14ac:dyDescent="0.2">
      <c r="B14" s="40" t="s">
        <v>251</v>
      </c>
      <c r="C14" s="40" t="s">
        <v>3</v>
      </c>
      <c r="D14" s="40" t="s">
        <v>44</v>
      </c>
    </row>
    <row r="15" spans="2:160" x14ac:dyDescent="0.2">
      <c r="B15" s="40" t="s">
        <v>251</v>
      </c>
      <c r="C15" s="40" t="s">
        <v>3</v>
      </c>
      <c r="D15" s="40" t="s">
        <v>45</v>
      </c>
    </row>
    <row r="16" spans="2:160" x14ac:dyDescent="0.2">
      <c r="B16" s="40" t="s">
        <v>251</v>
      </c>
      <c r="C16" s="40" t="s">
        <v>3</v>
      </c>
      <c r="D16" s="40" t="s">
        <v>46</v>
      </c>
    </row>
    <row r="17" spans="2:160" x14ac:dyDescent="0.2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249</v>
      </c>
      <c r="C18" s="40" t="s">
        <v>250</v>
      </c>
      <c r="D18" s="40" t="s">
        <v>13</v>
      </c>
    </row>
    <row r="19" spans="2:160" x14ac:dyDescent="0.2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252</v>
      </c>
      <c r="C23" s="40" t="s">
        <v>3</v>
      </c>
      <c r="D23" s="40" t="s">
        <v>40</v>
      </c>
    </row>
    <row r="24" spans="2:160" x14ac:dyDescent="0.2">
      <c r="B24" s="40" t="s">
        <v>252</v>
      </c>
      <c r="C24" s="40" t="s">
        <v>3</v>
      </c>
      <c r="D24" s="40" t="s">
        <v>41</v>
      </c>
    </row>
    <row r="25" spans="2:160" x14ac:dyDescent="0.2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252</v>
      </c>
      <c r="C26" s="40" t="s">
        <v>3</v>
      </c>
      <c r="D26" s="40" t="s">
        <v>43</v>
      </c>
    </row>
    <row r="27" spans="2:160" x14ac:dyDescent="0.2">
      <c r="B27" s="40" t="s">
        <v>252</v>
      </c>
      <c r="C27" s="40" t="s">
        <v>3</v>
      </c>
      <c r="D27" s="40" t="s">
        <v>44</v>
      </c>
    </row>
    <row r="28" spans="2:160" x14ac:dyDescent="0.2">
      <c r="B28" s="40" t="s">
        <v>252</v>
      </c>
      <c r="C28" s="40" t="s">
        <v>3</v>
      </c>
      <c r="D28" s="40" t="s">
        <v>45</v>
      </c>
    </row>
    <row r="29" spans="2:160" x14ac:dyDescent="0.2">
      <c r="B29" s="40" t="s">
        <v>252</v>
      </c>
      <c r="C29" s="40" t="s">
        <v>3</v>
      </c>
      <c r="D29" s="40" t="s">
        <v>46</v>
      </c>
    </row>
    <row r="30" spans="2:160" x14ac:dyDescent="0.2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249</v>
      </c>
      <c r="C31" s="40" t="s">
        <v>250</v>
      </c>
      <c r="D31" s="40" t="s">
        <v>13</v>
      </c>
    </row>
    <row r="32" spans="2:160" x14ac:dyDescent="0.2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253</v>
      </c>
      <c r="C36" s="40" t="s">
        <v>3</v>
      </c>
      <c r="D36" s="40" t="s">
        <v>40</v>
      </c>
    </row>
    <row r="37" spans="2:160" x14ac:dyDescent="0.2">
      <c r="B37" s="40" t="s">
        <v>253</v>
      </c>
      <c r="C37" s="40" t="s">
        <v>3</v>
      </c>
      <c r="D37" s="40" t="s">
        <v>41</v>
      </c>
    </row>
    <row r="38" spans="2:160" x14ac:dyDescent="0.2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253</v>
      </c>
      <c r="C39" s="40" t="s">
        <v>3</v>
      </c>
      <c r="D39" s="40" t="s">
        <v>43</v>
      </c>
    </row>
    <row r="40" spans="2:160" x14ac:dyDescent="0.2">
      <c r="B40" s="40" t="s">
        <v>253</v>
      </c>
      <c r="C40" s="40" t="s">
        <v>3</v>
      </c>
      <c r="D40" s="40" t="s">
        <v>44</v>
      </c>
    </row>
    <row r="41" spans="2:160" x14ac:dyDescent="0.2">
      <c r="B41" s="40" t="s">
        <v>253</v>
      </c>
      <c r="C41" s="40" t="s">
        <v>3</v>
      </c>
      <c r="D41" s="40" t="s">
        <v>45</v>
      </c>
    </row>
    <row r="42" spans="2:160" x14ac:dyDescent="0.2">
      <c r="B42" s="40" t="s">
        <v>253</v>
      </c>
      <c r="C42" s="40" t="s">
        <v>3</v>
      </c>
      <c r="D42" s="40" t="s">
        <v>46</v>
      </c>
    </row>
    <row r="43" spans="2:160" x14ac:dyDescent="0.2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24.145551090000001</v>
      </c>
      <c r="H4" s="33">
        <v>24.963940099999999</v>
      </c>
      <c r="I4" s="33">
        <v>20.723746649999999</v>
      </c>
      <c r="J4" s="33">
        <v>25.101934830000001</v>
      </c>
      <c r="K4" s="33">
        <v>28.259276369999998</v>
      </c>
      <c r="L4" s="33">
        <v>32.640146780000002</v>
      </c>
      <c r="M4" s="33">
        <v>35.118318610000003</v>
      </c>
      <c r="N4" s="33">
        <v>33.003979829999999</v>
      </c>
      <c r="O4" s="33">
        <v>32.129913500000001</v>
      </c>
      <c r="P4" s="33">
        <v>27.62455048</v>
      </c>
      <c r="Q4" s="33">
        <v>28.223353759999998</v>
      </c>
      <c r="R4" s="33">
        <v>30.015453999999998</v>
      </c>
      <c r="S4" s="33">
        <v>29.365138930000001</v>
      </c>
      <c r="T4" s="33">
        <v>22.246157910000001</v>
      </c>
      <c r="U4" s="33">
        <v>22.02340804</v>
      </c>
      <c r="V4" s="33">
        <v>19.38080008</v>
      </c>
      <c r="W4" s="33">
        <v>19.324542940000001</v>
      </c>
      <c r="X4" s="33">
        <v>20.490845799999999</v>
      </c>
      <c r="Y4" s="33">
        <v>19.82147458</v>
      </c>
      <c r="Z4" s="33">
        <v>21.114071880000001</v>
      </c>
      <c r="AA4" s="33">
        <v>22.896901509999999</v>
      </c>
      <c r="AB4" s="33">
        <v>23.660652169999999</v>
      </c>
      <c r="AC4" s="33">
        <v>24.574527270000001</v>
      </c>
      <c r="AD4" s="33">
        <v>27.76361824</v>
      </c>
      <c r="AE4" s="33">
        <v>23.779213710000001</v>
      </c>
      <c r="AF4" s="33">
        <v>24.67836093</v>
      </c>
      <c r="AG4" s="33">
        <v>26.617716080000001</v>
      </c>
      <c r="AH4" s="33">
        <v>27.068614549999999</v>
      </c>
      <c r="AI4" s="33">
        <v>27.786596469999999</v>
      </c>
      <c r="AJ4" s="33">
        <v>25.97674413</v>
      </c>
      <c r="AK4" s="33">
        <v>26.561358070000001</v>
      </c>
      <c r="AL4" s="33">
        <v>27.01293115</v>
      </c>
      <c r="AM4" s="33">
        <v>27.51598083</v>
      </c>
      <c r="AN4" s="33">
        <v>28.61002908</v>
      </c>
      <c r="AO4" s="33">
        <v>34.282530999999999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23.654948000000001</v>
      </c>
      <c r="J16" s="33">
        <v>31.000313479999999</v>
      </c>
      <c r="K16" s="33">
        <v>30.878952200000001</v>
      </c>
      <c r="L16" s="33">
        <v>41.69572685</v>
      </c>
      <c r="M16" s="33">
        <v>47.07829804</v>
      </c>
      <c r="N16" s="33">
        <v>44.616383970000001</v>
      </c>
      <c r="O16" s="33">
        <v>44.212596779999998</v>
      </c>
      <c r="P16" s="33">
        <v>39.935221579999997</v>
      </c>
      <c r="Q16" s="33">
        <v>40.598027649999999</v>
      </c>
      <c r="R16" s="33">
        <v>43.498922440000001</v>
      </c>
      <c r="S16" s="33">
        <v>43.148015430000001</v>
      </c>
      <c r="T16" s="33">
        <v>35.500201879999999</v>
      </c>
      <c r="U16" s="33">
        <v>35.074917460000002</v>
      </c>
      <c r="V16" s="33">
        <v>31.001160250000002</v>
      </c>
      <c r="W16" s="33">
        <v>31.850717209999999</v>
      </c>
      <c r="X16" s="33">
        <v>33.351756139999999</v>
      </c>
      <c r="Y16" s="33">
        <v>33.445790770000002</v>
      </c>
      <c r="Z16" s="33">
        <v>35.34224176</v>
      </c>
      <c r="AA16" s="33">
        <v>37.388634570000001</v>
      </c>
      <c r="AB16" s="33">
        <v>38.417847330000001</v>
      </c>
      <c r="AC16" s="33">
        <v>39.797179319999998</v>
      </c>
      <c r="AD16" s="33">
        <v>43.040930430000003</v>
      </c>
      <c r="AE16" s="33">
        <v>39.438859379999997</v>
      </c>
      <c r="AF16" s="33">
        <v>41.176543479999999</v>
      </c>
      <c r="AG16" s="33">
        <v>43.498986709999997</v>
      </c>
      <c r="AH16" s="33">
        <v>44.186741580000003</v>
      </c>
      <c r="AI16" s="33">
        <v>44.810300839999996</v>
      </c>
      <c r="AJ16" s="33">
        <v>42.597609470000002</v>
      </c>
      <c r="AK16" s="33">
        <v>43.171538269999999</v>
      </c>
      <c r="AL16" s="33">
        <v>43.613268060000003</v>
      </c>
      <c r="AM16" s="33">
        <v>44.105765429999998</v>
      </c>
      <c r="AN16" s="33">
        <v>45.189695</v>
      </c>
      <c r="AO16" s="33">
        <v>50.063698670000001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312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20.723746649999999</v>
      </c>
      <c r="G4" s="1">
        <f>Planel_CO2_total_Resultado!J4</f>
        <v>25.101934830000001</v>
      </c>
      <c r="H4" s="1">
        <f>Planel_CO2_total_Resultado!K4</f>
        <v>28.259276369999998</v>
      </c>
      <c r="I4" s="1">
        <f>Planel_CO2_total_Resultado!L4</f>
        <v>32.640146780000002</v>
      </c>
      <c r="J4" s="1">
        <f>Planel_CO2_total_Resultado!M4</f>
        <v>35.118318610000003</v>
      </c>
      <c r="K4" s="1">
        <f>Planel_CO2_total_Resultado!N4</f>
        <v>33.003979829999999</v>
      </c>
      <c r="L4" s="1">
        <f>Planel_CO2_total_Resultado!O4</f>
        <v>32.129913500000001</v>
      </c>
      <c r="M4" s="1">
        <f>Planel_CO2_total_Resultado!P4</f>
        <v>27.62455048</v>
      </c>
      <c r="N4" s="1">
        <f>Planel_CO2_total_Resultado!Q4</f>
        <v>28.223353759999998</v>
      </c>
      <c r="O4" s="1">
        <f>Planel_CO2_total_Resultado!R4</f>
        <v>30.015453999999998</v>
      </c>
      <c r="P4" s="1">
        <f>Planel_CO2_total_Resultado!S4</f>
        <v>29.365138930000001</v>
      </c>
      <c r="Q4" s="1">
        <f>Planel_CO2_total_Resultado!T4</f>
        <v>22.246157910000001</v>
      </c>
      <c r="R4" s="1">
        <f>Planel_CO2_total_Resultado!U4</f>
        <v>22.02340804</v>
      </c>
      <c r="S4" s="1">
        <f>Planel_CO2_total_Resultado!V4</f>
        <v>19.38080008</v>
      </c>
      <c r="T4" s="1">
        <f>Planel_CO2_total_Resultado!W4</f>
        <v>19.324542940000001</v>
      </c>
      <c r="U4" s="1">
        <f>Planel_CO2_total_Resultado!X4</f>
        <v>20.490845799999999</v>
      </c>
      <c r="V4" s="1">
        <f>Planel_CO2_total_Resultado!Y4</f>
        <v>19.82147458</v>
      </c>
      <c r="W4" s="1">
        <f>Planel_CO2_total_Resultado!Z4</f>
        <v>21.114071880000001</v>
      </c>
      <c r="X4" s="1">
        <f>Planel_CO2_total_Resultado!AA4</f>
        <v>22.896901509999999</v>
      </c>
      <c r="Y4" s="1">
        <f>Planel_CO2_total_Resultado!AB4</f>
        <v>23.660652169999999</v>
      </c>
      <c r="Z4" s="1">
        <f>Planel_CO2_total_Resultado!AC4</f>
        <v>24.574527270000001</v>
      </c>
      <c r="AA4" s="1">
        <f>Planel_CO2_total_Resultado!AD4</f>
        <v>27.76361824</v>
      </c>
      <c r="AB4" s="1">
        <f>Planel_CO2_total_Resultado!AE4</f>
        <v>23.779213710000001</v>
      </c>
      <c r="AC4" s="1">
        <f>Planel_CO2_total_Resultado!AF4</f>
        <v>24.67836093</v>
      </c>
      <c r="AD4" s="1">
        <f>Planel_CO2_total_Resultado!AG4</f>
        <v>26.617716080000001</v>
      </c>
      <c r="AE4" s="1">
        <f>Planel_CO2_total_Resultado!AH4</f>
        <v>27.068614549999999</v>
      </c>
      <c r="AF4" s="1">
        <f>Planel_CO2_total_Resultado!AI4</f>
        <v>27.786596469999999</v>
      </c>
      <c r="AG4" s="1">
        <f>Planel_CO2_total_Resultado!AJ4</f>
        <v>25.97674413</v>
      </c>
      <c r="AH4" s="1">
        <f>Planel_CO2_total_Resultado!AK4</f>
        <v>26.561358070000001</v>
      </c>
      <c r="AI4" s="1">
        <f>Planel_CO2_total_Resultado!AL4</f>
        <v>27.01293115</v>
      </c>
      <c r="AJ4" s="1">
        <f>Planel_CO2_total_Resultado!AM4</f>
        <v>27.51598083</v>
      </c>
      <c r="AK4" s="1">
        <f>Planel_CO2_total_Resultado!AN4</f>
        <v>28.61002908</v>
      </c>
      <c r="AL4" s="1">
        <f>Planel_CO2_total_Resultado!AO4</f>
        <v>34.282530999999999</v>
      </c>
    </row>
    <row r="5" spans="2:38" x14ac:dyDescent="0.25">
      <c r="B5" s="16" t="s">
        <v>313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41.69572685</v>
      </c>
      <c r="J5" s="1">
        <f>Planel_CO2_total_Resultado!M16</f>
        <v>47.07829804</v>
      </c>
      <c r="K5" s="1">
        <f>Planel_CO2_total_Resultado!N16</f>
        <v>44.616383970000001</v>
      </c>
      <c r="L5" s="1">
        <f>Planel_CO2_total_Resultado!O16</f>
        <v>44.212596779999998</v>
      </c>
      <c r="M5" s="1">
        <f>Planel_CO2_total_Resultado!P16</f>
        <v>39.935221579999997</v>
      </c>
      <c r="N5" s="1">
        <f>Planel_CO2_total_Resultado!Q16</f>
        <v>40.598027649999999</v>
      </c>
      <c r="O5" s="1">
        <f>Planel_CO2_total_Resultado!R16</f>
        <v>43.498922440000001</v>
      </c>
      <c r="P5" s="1">
        <f>Planel_CO2_total_Resultado!S16</f>
        <v>43.148015430000001</v>
      </c>
      <c r="Q5" s="1">
        <f>Planel_CO2_total_Resultado!T16</f>
        <v>35.500201879999999</v>
      </c>
      <c r="R5" s="1">
        <f>Planel_CO2_total_Resultado!U16</f>
        <v>35.074917460000002</v>
      </c>
      <c r="S5" s="1">
        <f>Planel_CO2_total_Resultado!V16</f>
        <v>31.001160250000002</v>
      </c>
      <c r="T5" s="1">
        <f>Planel_CO2_total_Resultado!W16</f>
        <v>31.850717209999999</v>
      </c>
      <c r="U5" s="1">
        <f>Planel_CO2_total_Resultado!X16</f>
        <v>33.351756139999999</v>
      </c>
      <c r="V5" s="1">
        <f>Planel_CO2_total_Resultado!Y16</f>
        <v>33.445790770000002</v>
      </c>
      <c r="W5" s="1">
        <f>Planel_CO2_total_Resultado!Z16</f>
        <v>35.34224176</v>
      </c>
      <c r="X5" s="1">
        <f>Planel_CO2_total_Resultado!AA16</f>
        <v>37.388634570000001</v>
      </c>
      <c r="Y5" s="1">
        <f>Planel_CO2_total_Resultado!AB16</f>
        <v>38.417847330000001</v>
      </c>
      <c r="Z5" s="1">
        <f>Planel_CO2_total_Resultado!AC16</f>
        <v>39.797179319999998</v>
      </c>
      <c r="AA5" s="1">
        <f>Planel_CO2_total_Resultado!AD16</f>
        <v>43.040930430000003</v>
      </c>
      <c r="AB5" s="1">
        <f>Planel_CO2_total_Resultado!AE16</f>
        <v>39.438859379999997</v>
      </c>
      <c r="AC5" s="1">
        <f>Planel_CO2_total_Resultado!AF16</f>
        <v>41.176543479999999</v>
      </c>
      <c r="AD5" s="1">
        <f>Planel_CO2_total_Resultado!AG16</f>
        <v>43.498986709999997</v>
      </c>
      <c r="AE5" s="1">
        <f>Planel_CO2_total_Resultado!AH16</f>
        <v>44.186741580000003</v>
      </c>
      <c r="AF5" s="1">
        <f>Planel_CO2_total_Resultado!AI16</f>
        <v>44.810300839999996</v>
      </c>
      <c r="AG5" s="1">
        <f>Planel_CO2_total_Resultado!AJ16</f>
        <v>42.597609470000002</v>
      </c>
      <c r="AH5" s="1">
        <f>Planel_CO2_total_Resultado!AK16</f>
        <v>43.171538269999999</v>
      </c>
      <c r="AI5" s="1">
        <f>Planel_CO2_total_Resultado!AL16</f>
        <v>43.613268060000003</v>
      </c>
      <c r="AJ5" s="1">
        <f>Planel_CO2_total_Resultado!AM16</f>
        <v>44.105765429999998</v>
      </c>
      <c r="AK5" s="1">
        <f>Planel_CO2_total_Resultado!AN16</f>
        <v>45.189695</v>
      </c>
      <c r="AL5" s="1">
        <f>Planel_CO2_total_Resultado!AO16</f>
        <v>50.063698670000001</v>
      </c>
    </row>
    <row r="6" spans="2:38" x14ac:dyDescent="0.25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645</v>
      </c>
      <c r="B3" s="227" t="s">
        <v>643</v>
      </c>
    </row>
    <row r="4" spans="1:23" x14ac:dyDescent="0.25">
      <c r="A4" s="227" t="s">
        <v>646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644</v>
      </c>
    </row>
    <row r="5" spans="1:23" x14ac:dyDescent="0.25">
      <c r="A5" s="229" t="s">
        <v>42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41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38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46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39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42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36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38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37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43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36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44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36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644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">
      <c r="B4" s="40" t="s">
        <v>325</v>
      </c>
    </row>
    <row r="5" spans="2:13" x14ac:dyDescent="0.2">
      <c r="B5" s="40" t="s">
        <v>365</v>
      </c>
      <c r="C5" s="40" t="s">
        <v>36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446</v>
      </c>
      <c r="C6" s="40" t="s">
        <v>36</v>
      </c>
      <c r="D6" s="40" t="s">
        <v>37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388</v>
      </c>
      <c r="C7" s="40" t="s">
        <v>36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462</v>
      </c>
      <c r="C8" s="40" t="s">
        <v>36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477</v>
      </c>
      <c r="C9" s="40" t="s">
        <v>36</v>
      </c>
      <c r="D9" s="40" t="s">
        <v>38</v>
      </c>
      <c r="E9" s="40">
        <v>1500</v>
      </c>
      <c r="F9" s="40">
        <v>2049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489</v>
      </c>
      <c r="C10" s="40" t="s">
        <v>36</v>
      </c>
      <c r="D10" s="40" t="s">
        <v>38</v>
      </c>
      <c r="E10" s="40">
        <v>1500</v>
      </c>
      <c r="F10" s="40">
        <v>2049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355</v>
      </c>
      <c r="C11" s="40" t="s">
        <v>36</v>
      </c>
      <c r="D11" s="40" t="s">
        <v>38</v>
      </c>
      <c r="E11" s="40">
        <v>1500</v>
      </c>
      <c r="F11" s="40">
        <v>2048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369</v>
      </c>
      <c r="C12" s="40" t="s">
        <v>36</v>
      </c>
      <c r="D12" s="40" t="s">
        <v>37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454</v>
      </c>
      <c r="C13" s="40" t="s">
        <v>36</v>
      </c>
      <c r="D13" s="40" t="s">
        <v>38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467</v>
      </c>
      <c r="C14" s="40" t="s">
        <v>36</v>
      </c>
      <c r="D14" s="40" t="s">
        <v>38</v>
      </c>
      <c r="E14" s="40">
        <v>1500</v>
      </c>
      <c r="F14" s="40">
        <v>2047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525</v>
      </c>
      <c r="C15" s="40" t="s">
        <v>39</v>
      </c>
      <c r="D15" s="40" t="s">
        <v>42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370</v>
      </c>
      <c r="C16" s="40" t="s">
        <v>36</v>
      </c>
      <c r="D16" s="40" t="s">
        <v>37</v>
      </c>
      <c r="E16" s="40">
        <v>1500</v>
      </c>
      <c r="F16" s="40">
        <v>2046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359</v>
      </c>
      <c r="C17" s="40" t="s">
        <v>36</v>
      </c>
      <c r="D17" s="40" t="s">
        <v>38</v>
      </c>
      <c r="E17" s="40">
        <v>1500</v>
      </c>
      <c r="F17" s="40">
        <v>2046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490</v>
      </c>
      <c r="C18" s="40" t="s">
        <v>36</v>
      </c>
      <c r="D18" s="40" t="s">
        <v>38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492</v>
      </c>
      <c r="C19" s="40" t="s">
        <v>36</v>
      </c>
      <c r="D19" s="40" t="s">
        <v>38</v>
      </c>
      <c r="E19" s="40">
        <v>1500</v>
      </c>
      <c r="F19" s="40">
        <v>2045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445</v>
      </c>
      <c r="C20" s="40" t="s">
        <v>36</v>
      </c>
      <c r="D20" s="40" t="s">
        <v>37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466</v>
      </c>
      <c r="C21" s="40" t="s">
        <v>36</v>
      </c>
      <c r="D21" s="40" t="s">
        <v>38</v>
      </c>
      <c r="E21" s="40">
        <v>1500</v>
      </c>
      <c r="F21" s="40">
        <v>2044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380</v>
      </c>
      <c r="C22" s="40" t="s">
        <v>36</v>
      </c>
      <c r="D22" s="40" t="s">
        <v>38</v>
      </c>
      <c r="E22" s="40">
        <v>1500</v>
      </c>
      <c r="F22" s="40">
        <v>2044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366</v>
      </c>
      <c r="C23" s="40" t="s">
        <v>36</v>
      </c>
      <c r="D23" s="40" t="s">
        <v>37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379</v>
      </c>
      <c r="C24" s="40" t="s">
        <v>36</v>
      </c>
      <c r="D24" s="40" t="s">
        <v>37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470</v>
      </c>
      <c r="C25" s="40" t="s">
        <v>36</v>
      </c>
      <c r="D25" s="40" t="s">
        <v>38</v>
      </c>
      <c r="E25" s="40">
        <v>1500</v>
      </c>
      <c r="F25" s="40">
        <v>2043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362</v>
      </c>
      <c r="C26" s="40" t="s">
        <v>36</v>
      </c>
      <c r="D26" s="40" t="s">
        <v>38</v>
      </c>
      <c r="E26" s="40">
        <v>1500</v>
      </c>
      <c r="F26" s="40">
        <v>2043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455</v>
      </c>
      <c r="C27" s="40" t="s">
        <v>36</v>
      </c>
      <c r="D27" s="40" t="s">
        <v>38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337</v>
      </c>
      <c r="C28" s="40" t="s">
        <v>36</v>
      </c>
      <c r="D28" s="40" t="s">
        <v>38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502</v>
      </c>
      <c r="C29" s="40" t="s">
        <v>36</v>
      </c>
      <c r="D29" s="40" t="s">
        <v>38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350</v>
      </c>
      <c r="C30" s="40" t="s">
        <v>36</v>
      </c>
      <c r="D30" s="40" t="s">
        <v>38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372</v>
      </c>
      <c r="C31" s="40" t="s">
        <v>36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373</v>
      </c>
      <c r="C32" s="40" t="s">
        <v>36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496</v>
      </c>
      <c r="C33" s="40" t="s">
        <v>36</v>
      </c>
      <c r="D33" s="40" t="s">
        <v>38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529</v>
      </c>
      <c r="C34" s="40" t="s">
        <v>39</v>
      </c>
      <c r="D34" s="40" t="s">
        <v>42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444</v>
      </c>
      <c r="C35" s="40" t="s">
        <v>36</v>
      </c>
      <c r="D35" s="40" t="s">
        <v>37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471</v>
      </c>
      <c r="C36" s="40" t="s">
        <v>36</v>
      </c>
      <c r="D36" s="40" t="s">
        <v>38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347</v>
      </c>
      <c r="C37" s="40" t="s">
        <v>36</v>
      </c>
      <c r="D37" s="40" t="s">
        <v>38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499</v>
      </c>
      <c r="C38" s="40" t="s">
        <v>36</v>
      </c>
      <c r="D38" s="40" t="s">
        <v>38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505</v>
      </c>
      <c r="C39" s="40" t="s">
        <v>36</v>
      </c>
      <c r="D39" s="40" t="s">
        <v>38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327</v>
      </c>
      <c r="C40" s="40" t="s">
        <v>39</v>
      </c>
      <c r="D40" s="40" t="s">
        <v>42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441</v>
      </c>
      <c r="C41" s="40" t="s">
        <v>36</v>
      </c>
      <c r="D41" s="40" t="s">
        <v>37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443</v>
      </c>
      <c r="C42" s="40" t="s">
        <v>36</v>
      </c>
      <c r="D42" s="40" t="s">
        <v>37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450</v>
      </c>
      <c r="C43" s="40" t="s">
        <v>36</v>
      </c>
      <c r="D43" s="40" t="s">
        <v>37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473</v>
      </c>
      <c r="C44" s="40" t="s">
        <v>36</v>
      </c>
      <c r="D44" s="40" t="s">
        <v>38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386</v>
      </c>
      <c r="C45" s="40" t="s">
        <v>36</v>
      </c>
      <c r="D45" s="40" t="s">
        <v>38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524</v>
      </c>
      <c r="C46" s="40" t="s">
        <v>39</v>
      </c>
      <c r="D46" s="40" t="s">
        <v>42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530</v>
      </c>
      <c r="C47" s="40" t="s">
        <v>39</v>
      </c>
      <c r="D47" s="40" t="s">
        <v>42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476</v>
      </c>
      <c r="C48" s="40" t="s">
        <v>36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495</v>
      </c>
      <c r="C49" s="40" t="s">
        <v>36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358</v>
      </c>
      <c r="C50" s="40" t="s">
        <v>36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326</v>
      </c>
      <c r="C51" s="40" t="s">
        <v>39</v>
      </c>
      <c r="D51" s="40" t="s">
        <v>42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526</v>
      </c>
      <c r="C52" s="40" t="s">
        <v>39</v>
      </c>
      <c r="D52" s="40" t="s">
        <v>42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527</v>
      </c>
      <c r="C53" s="40" t="s">
        <v>39</v>
      </c>
      <c r="D53" s="40" t="s">
        <v>42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375</v>
      </c>
      <c r="C54" s="40" t="s">
        <v>36</v>
      </c>
      <c r="D54" s="40" t="s">
        <v>38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521</v>
      </c>
      <c r="C55" s="40" t="s">
        <v>39</v>
      </c>
      <c r="D55" s="40" t="s">
        <v>42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522</v>
      </c>
      <c r="C56" s="40" t="s">
        <v>39</v>
      </c>
      <c r="D56" s="40" t="s">
        <v>42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334</v>
      </c>
      <c r="C57" s="40" t="s">
        <v>36</v>
      </c>
      <c r="D57" s="40" t="s">
        <v>37</v>
      </c>
      <c r="E57" s="40">
        <v>1500</v>
      </c>
      <c r="F57" s="40">
        <v>2033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330</v>
      </c>
      <c r="C58" s="40" t="s">
        <v>36</v>
      </c>
      <c r="D58" s="40" t="s">
        <v>37</v>
      </c>
      <c r="E58" s="40">
        <v>1500</v>
      </c>
      <c r="F58" s="40">
        <v>2033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">
      <c r="B59" s="40" t="s">
        <v>485</v>
      </c>
      <c r="C59" s="40" t="s">
        <v>36</v>
      </c>
      <c r="D59" s="40" t="s">
        <v>38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342</v>
      </c>
      <c r="C60" s="40" t="s">
        <v>36</v>
      </c>
      <c r="D60" s="40" t="s">
        <v>38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357</v>
      </c>
      <c r="C61" s="40" t="s">
        <v>36</v>
      </c>
      <c r="D61" s="40" t="s">
        <v>38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402</v>
      </c>
      <c r="C62" s="40" t="s">
        <v>43</v>
      </c>
      <c r="D62" s="40" t="s">
        <v>36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484</v>
      </c>
      <c r="C63" s="40" t="s">
        <v>36</v>
      </c>
      <c r="D63" s="40" t="s">
        <v>38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508</v>
      </c>
      <c r="C64" s="40" t="s">
        <v>43</v>
      </c>
      <c r="D64" s="40" t="s">
        <v>39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509</v>
      </c>
      <c r="C65" s="40" t="s">
        <v>43</v>
      </c>
      <c r="D65" s="40" t="s">
        <v>39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406</v>
      </c>
      <c r="C66" s="40" t="s">
        <v>43</v>
      </c>
      <c r="D66" s="40" t="s">
        <v>39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459</v>
      </c>
      <c r="C67" s="40" t="s">
        <v>36</v>
      </c>
      <c r="D67" s="40" t="s">
        <v>38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465</v>
      </c>
      <c r="C68" s="40" t="s">
        <v>36</v>
      </c>
      <c r="D68" s="40" t="s">
        <v>38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336</v>
      </c>
      <c r="C69" s="40" t="s">
        <v>36</v>
      </c>
      <c r="D69" s="40" t="s">
        <v>38</v>
      </c>
      <c r="E69" s="40">
        <v>1500</v>
      </c>
      <c r="F69" s="40">
        <v>2029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472</v>
      </c>
      <c r="C70" s="40" t="s">
        <v>36</v>
      </c>
      <c r="D70" s="40" t="s">
        <v>38</v>
      </c>
      <c r="E70" s="40">
        <v>1500</v>
      </c>
      <c r="F70" s="40">
        <v>2029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339</v>
      </c>
      <c r="C71" s="40" t="s">
        <v>36</v>
      </c>
      <c r="D71" s="40" t="s">
        <v>38</v>
      </c>
      <c r="E71" s="40">
        <v>1500</v>
      </c>
      <c r="F71" s="40">
        <v>2029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349</v>
      </c>
      <c r="C72" s="40" t="s">
        <v>36</v>
      </c>
      <c r="D72" s="40" t="s">
        <v>38</v>
      </c>
      <c r="E72" s="40">
        <v>1500</v>
      </c>
      <c r="F72" s="40">
        <v>2029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493</v>
      </c>
      <c r="C73" s="40" t="s">
        <v>36</v>
      </c>
      <c r="D73" s="40" t="s">
        <v>38</v>
      </c>
      <c r="E73" s="40">
        <v>1500</v>
      </c>
      <c r="F73" s="40">
        <v>2029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361</v>
      </c>
      <c r="C74" s="40" t="s">
        <v>36</v>
      </c>
      <c r="D74" s="40" t="s">
        <v>38</v>
      </c>
      <c r="E74" s="40">
        <v>1500</v>
      </c>
      <c r="F74" s="40">
        <v>2029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385</v>
      </c>
      <c r="C75" s="40" t="s">
        <v>36</v>
      </c>
      <c r="D75" s="40" t="s">
        <v>38</v>
      </c>
      <c r="E75" s="40">
        <v>1500</v>
      </c>
      <c r="F75" s="40">
        <v>2028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479</v>
      </c>
      <c r="C76" s="40" t="s">
        <v>36</v>
      </c>
      <c r="D76" s="40" t="s">
        <v>38</v>
      </c>
      <c r="E76" s="40">
        <v>1500</v>
      </c>
      <c r="F76" s="40">
        <v>2027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356</v>
      </c>
      <c r="C77" s="40" t="s">
        <v>36</v>
      </c>
      <c r="D77" s="40" t="s">
        <v>38</v>
      </c>
      <c r="E77" s="40">
        <v>1500</v>
      </c>
      <c r="F77" s="40">
        <v>2027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488</v>
      </c>
      <c r="C78" s="40" t="s">
        <v>36</v>
      </c>
      <c r="D78" s="40" t="s">
        <v>38</v>
      </c>
      <c r="E78" s="40">
        <v>1500</v>
      </c>
      <c r="F78" s="40">
        <v>2027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397</v>
      </c>
      <c r="C79" s="40" t="s">
        <v>43</v>
      </c>
      <c r="D79" s="40" t="s">
        <v>36</v>
      </c>
      <c r="E79" s="40">
        <v>1500</v>
      </c>
      <c r="F79" s="40">
        <v>2025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408</v>
      </c>
      <c r="C80" s="40" t="s">
        <v>43</v>
      </c>
      <c r="D80" s="40" t="s">
        <v>36</v>
      </c>
      <c r="E80" s="40">
        <v>1500</v>
      </c>
      <c r="F80" s="40">
        <v>2025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407</v>
      </c>
      <c r="C81" s="40" t="s">
        <v>43</v>
      </c>
      <c r="D81" s="40" t="s">
        <v>36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400</v>
      </c>
      <c r="C82" s="40" t="s">
        <v>43</v>
      </c>
      <c r="D82" s="40" t="s">
        <v>36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401</v>
      </c>
      <c r="C83" s="40" t="s">
        <v>43</v>
      </c>
      <c r="D83" s="40" t="s">
        <v>36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409</v>
      </c>
      <c r="C84" s="40" t="s">
        <v>43</v>
      </c>
      <c r="D84" s="40" t="s">
        <v>36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404</v>
      </c>
      <c r="C85" s="40" t="s">
        <v>43</v>
      </c>
      <c r="D85" s="40" t="s">
        <v>36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417</v>
      </c>
      <c r="C86" s="40" t="s">
        <v>41</v>
      </c>
      <c r="D86" s="40" t="s">
        <v>36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398</v>
      </c>
      <c r="C87" s="40" t="s">
        <v>43</v>
      </c>
      <c r="D87" s="40" t="s">
        <v>36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399</v>
      </c>
      <c r="C88" s="40" t="s">
        <v>43</v>
      </c>
      <c r="D88" s="40" t="s">
        <v>36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418</v>
      </c>
      <c r="C89" s="40" t="s">
        <v>41</v>
      </c>
      <c r="D89" s="40" t="s">
        <v>36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403</v>
      </c>
      <c r="C90" s="40" t="s">
        <v>43</v>
      </c>
      <c r="D90" s="40" t="s">
        <v>36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419</v>
      </c>
      <c r="C91" s="40" t="s">
        <v>41</v>
      </c>
      <c r="D91" s="40" t="s">
        <v>36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420</v>
      </c>
      <c r="C92" s="40" t="s">
        <v>41</v>
      </c>
      <c r="D92" s="40" t="s">
        <v>36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421</v>
      </c>
      <c r="C93" s="40" t="s">
        <v>41</v>
      </c>
      <c r="D93" s="40" t="s">
        <v>36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422</v>
      </c>
      <c r="C94" s="40" t="s">
        <v>41</v>
      </c>
      <c r="D94" s="40" t="s">
        <v>36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423</v>
      </c>
      <c r="C95" s="40" t="s">
        <v>41</v>
      </c>
      <c r="D95" s="40" t="s">
        <v>36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424</v>
      </c>
      <c r="C96" s="40" t="s">
        <v>41</v>
      </c>
      <c r="D96" s="40" t="s">
        <v>36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425</v>
      </c>
      <c r="C97" s="40" t="s">
        <v>41</v>
      </c>
      <c r="D97" s="40" t="s">
        <v>36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426</v>
      </c>
      <c r="C98" s="40" t="s">
        <v>41</v>
      </c>
      <c r="D98" s="40" t="s">
        <v>36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427</v>
      </c>
      <c r="C99" s="40" t="s">
        <v>41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428</v>
      </c>
      <c r="C100" s="40" t="s">
        <v>41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429</v>
      </c>
      <c r="C101" s="40" t="s">
        <v>41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410</v>
      </c>
      <c r="C102" s="40" t="s">
        <v>44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430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431</v>
      </c>
      <c r="C104" s="40" t="s">
        <v>44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411</v>
      </c>
      <c r="C105" s="40" t="s">
        <v>44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412</v>
      </c>
      <c r="C106" s="40" t="s">
        <v>44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413</v>
      </c>
      <c r="C107" s="40" t="s">
        <v>44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414</v>
      </c>
      <c r="C108" s="40" t="s">
        <v>44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432</v>
      </c>
      <c r="C109" s="40" t="s">
        <v>44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433</v>
      </c>
      <c r="C110" s="40" t="s">
        <v>44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434</v>
      </c>
      <c r="C111" s="40" t="s">
        <v>44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435</v>
      </c>
      <c r="C112" s="40" t="s">
        <v>44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415</v>
      </c>
      <c r="C113" s="40" t="s">
        <v>44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436</v>
      </c>
      <c r="C114" s="40" t="s">
        <v>41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416</v>
      </c>
      <c r="C115" s="40" t="s">
        <v>44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437</v>
      </c>
      <c r="C116" s="40" t="s">
        <v>44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438</v>
      </c>
      <c r="C117" s="40" t="s">
        <v>44</v>
      </c>
      <c r="D117" s="40" t="s">
        <v>36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439</v>
      </c>
      <c r="C118" s="40" t="s">
        <v>44</v>
      </c>
      <c r="D118" s="40" t="s">
        <v>36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440</v>
      </c>
      <c r="C119" s="40" t="s">
        <v>36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367</v>
      </c>
      <c r="C120" s="40" t="s">
        <v>36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378</v>
      </c>
      <c r="C121" s="40" t="s">
        <v>36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442</v>
      </c>
      <c r="C122" s="40" t="s">
        <v>36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368</v>
      </c>
      <c r="C123" s="40" t="s">
        <v>36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447</v>
      </c>
      <c r="C124" s="40" t="s">
        <v>36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341</v>
      </c>
      <c r="C125" s="40" t="s">
        <v>36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448</v>
      </c>
      <c r="C126" s="40" t="s">
        <v>36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329</v>
      </c>
      <c r="C127" s="40" t="s">
        <v>36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449</v>
      </c>
      <c r="C128" s="40" t="s">
        <v>36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451</v>
      </c>
      <c r="C129" s="40" t="s">
        <v>36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331</v>
      </c>
      <c r="C130" s="40" t="s">
        <v>36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452</v>
      </c>
      <c r="C131" s="40" t="s">
        <v>36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453</v>
      </c>
      <c r="C132" s="40" t="s">
        <v>36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352</v>
      </c>
      <c r="C133" s="40" t="s">
        <v>36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371</v>
      </c>
      <c r="C134" s="40" t="s">
        <v>36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343</v>
      </c>
      <c r="C135" s="40" t="s">
        <v>36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456</v>
      </c>
      <c r="C136" s="40" t="s">
        <v>36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335</v>
      </c>
      <c r="C137" s="40" t="s">
        <v>36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457</v>
      </c>
      <c r="C138" s="40" t="s">
        <v>36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353</v>
      </c>
      <c r="C139" s="40" t="s">
        <v>36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458</v>
      </c>
      <c r="C140" s="40" t="s">
        <v>36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460</v>
      </c>
      <c r="C141" s="40" t="s">
        <v>36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461</v>
      </c>
      <c r="C142" s="40" t="s">
        <v>36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354</v>
      </c>
      <c r="C143" s="40" t="s">
        <v>36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463</v>
      </c>
      <c r="C144" s="40" t="s">
        <v>36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464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383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344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468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469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474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475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338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478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384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345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480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481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482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374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483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486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487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346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389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348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390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491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494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387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497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360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498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391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351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381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382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363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500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376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501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503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504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506</v>
      </c>
      <c r="C183" s="40" t="s">
        <v>43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507</v>
      </c>
      <c r="C184" s="40" t="s">
        <v>43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510</v>
      </c>
      <c r="C185" s="40" t="s">
        <v>43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511</v>
      </c>
      <c r="C186" s="40" t="s">
        <v>43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512</v>
      </c>
      <c r="C187" s="40" t="s">
        <v>43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513</v>
      </c>
      <c r="C188" s="40" t="s">
        <v>43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405</v>
      </c>
      <c r="C189" s="40" t="s">
        <v>43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43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515</v>
      </c>
      <c r="C191" s="40" t="s">
        <v>43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516</v>
      </c>
      <c r="C192" s="40" t="s">
        <v>42</v>
      </c>
      <c r="D192" s="40" t="s">
        <v>41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364</v>
      </c>
      <c r="C193" s="40" t="s">
        <v>42</v>
      </c>
      <c r="D193" s="40" t="s">
        <v>41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393</v>
      </c>
      <c r="C194" s="40" t="s">
        <v>42</v>
      </c>
      <c r="D194" s="40" t="s">
        <v>41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377</v>
      </c>
      <c r="C195" s="40" t="s">
        <v>42</v>
      </c>
      <c r="D195" s="40" t="s">
        <v>41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42</v>
      </c>
      <c r="D196" s="40" t="s">
        <v>41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394</v>
      </c>
      <c r="C197" s="40" t="s">
        <v>42</v>
      </c>
      <c r="D197" s="40" t="s">
        <v>41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42</v>
      </c>
      <c r="D198" s="40" t="s">
        <v>41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392</v>
      </c>
      <c r="C199" s="40" t="s">
        <v>42</v>
      </c>
      <c r="D199" s="40" t="s">
        <v>41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42</v>
      </c>
      <c r="D200" s="40" t="s">
        <v>41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396</v>
      </c>
      <c r="C201" s="40" t="s">
        <v>42</v>
      </c>
      <c r="D201" s="40" t="s">
        <v>41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42</v>
      </c>
      <c r="D202" s="40" t="s">
        <v>41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328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39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332</v>
      </c>
      <c r="C205" s="40" t="s">
        <v>39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523</v>
      </c>
      <c r="C206" s="40" t="s">
        <v>39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528</v>
      </c>
      <c r="C207" s="40" t="s">
        <v>39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340</v>
      </c>
      <c r="C208" s="40" t="s">
        <v>39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531</v>
      </c>
      <c r="C209" s="40" t="s">
        <v>39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333</v>
      </c>
      <c r="C210" s="40" t="s">
        <v>39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39</v>
      </c>
      <c r="D211" s="40" t="s">
        <v>42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533</v>
      </c>
      <c r="C212" s="40" t="s">
        <v>36</v>
      </c>
      <c r="D212" s="40" t="s">
        <v>46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534</v>
      </c>
      <c r="C213" s="40" t="s">
        <v>36</v>
      </c>
      <c r="D213" s="40" t="s">
        <v>46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535</v>
      </c>
      <c r="C214" s="40" t="s">
        <v>36</v>
      </c>
      <c r="D214" s="40" t="s">
        <v>46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536</v>
      </c>
      <c r="C215" s="40" t="s">
        <v>36</v>
      </c>
      <c r="D215" s="40" t="s">
        <v>46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537</v>
      </c>
      <c r="C216" s="40" t="s">
        <v>36</v>
      </c>
      <c r="D216" s="40" t="s">
        <v>46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538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539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540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541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542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543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544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545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546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547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548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549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550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551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552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553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554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555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556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557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558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559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560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561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562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563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564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565</v>
      </c>
      <c r="C244" s="40" t="s">
        <v>38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566</v>
      </c>
      <c r="C245" s="40" t="s">
        <v>38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567</v>
      </c>
      <c r="C246" s="40" t="s">
        <v>38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38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38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38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36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39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39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38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38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39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38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36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36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36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38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38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36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38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38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38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36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574</v>
      </c>
      <c r="C322" s="40" t="s">
        <v>38</v>
      </c>
      <c r="D322" s="40" t="s">
        <v>46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599</v>
      </c>
      <c r="C323" s="40" t="s">
        <v>39</v>
      </c>
      <c r="D323" s="40" t="s">
        <v>46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587</v>
      </c>
      <c r="C324" s="40" t="s">
        <v>39</v>
      </c>
      <c r="D324" s="40" t="s">
        <v>46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584</v>
      </c>
      <c r="C325" s="40" t="s">
        <v>39</v>
      </c>
      <c r="D325" s="40" t="s">
        <v>46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590</v>
      </c>
      <c r="C326" s="40" t="s">
        <v>39</v>
      </c>
      <c r="D326" s="40" t="s">
        <v>46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589</v>
      </c>
      <c r="C327" s="40" t="s">
        <v>39</v>
      </c>
      <c r="D327" s="40" t="s">
        <v>46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596</v>
      </c>
      <c r="C328" s="40" t="s">
        <v>39</v>
      </c>
      <c r="D328" s="40" t="s">
        <v>46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595</v>
      </c>
      <c r="C329" s="40" t="s">
        <v>39</v>
      </c>
      <c r="D329" s="40" t="s">
        <v>46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612</v>
      </c>
      <c r="C330" s="40" t="s">
        <v>38</v>
      </c>
      <c r="D330" s="40" t="s">
        <v>46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588</v>
      </c>
      <c r="C331" s="40" t="s">
        <v>39</v>
      </c>
      <c r="D331" s="40" t="s">
        <v>46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623</v>
      </c>
      <c r="C332" s="40" t="s">
        <v>38</v>
      </c>
      <c r="D332" s="40" t="s">
        <v>46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597</v>
      </c>
      <c r="C333" s="40" t="s">
        <v>39</v>
      </c>
      <c r="D333" s="40" t="s">
        <v>46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593</v>
      </c>
      <c r="C334" s="40" t="s">
        <v>39</v>
      </c>
      <c r="D334" s="40" t="s">
        <v>46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600</v>
      </c>
      <c r="C335" s="40" t="s">
        <v>39</v>
      </c>
      <c r="D335" s="40" t="s">
        <v>46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586</v>
      </c>
      <c r="C336" s="40" t="s">
        <v>39</v>
      </c>
      <c r="D336" s="40" t="s">
        <v>46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598</v>
      </c>
      <c r="C337" s="40" t="s">
        <v>39</v>
      </c>
      <c r="D337" s="40" t="s">
        <v>46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591</v>
      </c>
      <c r="C338" s="40" t="s">
        <v>39</v>
      </c>
      <c r="D338" s="40" t="s">
        <v>46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2555.5383769999999</v>
      </c>
      <c r="L338" s="40">
        <v>2015</v>
      </c>
      <c r="M338" s="40">
        <v>2100</v>
      </c>
    </row>
    <row r="339" spans="2:13" x14ac:dyDescent="0.2">
      <c r="B339" s="40" t="s">
        <v>603</v>
      </c>
      <c r="C339" s="40" t="s">
        <v>39</v>
      </c>
      <c r="D339" s="40" t="s">
        <v>46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585</v>
      </c>
      <c r="C340" s="40" t="s">
        <v>39</v>
      </c>
      <c r="D340" s="40" t="s">
        <v>46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554</v>
      </c>
      <c r="C341" s="40" t="s">
        <v>36</v>
      </c>
      <c r="D341" s="40" t="s">
        <v>46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625</v>
      </c>
      <c r="C342" s="40" t="s">
        <v>38</v>
      </c>
      <c r="D342" s="40" t="s">
        <v>46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2555.5383769999999</v>
      </c>
      <c r="L342" s="40">
        <v>2015</v>
      </c>
      <c r="M342" s="40">
        <v>2100</v>
      </c>
    </row>
    <row r="343" spans="2:13" x14ac:dyDescent="0.2">
      <c r="B343" s="40" t="s">
        <v>632</v>
      </c>
      <c r="C343" s="40" t="s">
        <v>38</v>
      </c>
      <c r="D343" s="40" t="s">
        <v>46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2555.5383769999999</v>
      </c>
      <c r="L343" s="40">
        <v>2015</v>
      </c>
      <c r="M343" s="40">
        <v>2100</v>
      </c>
    </row>
    <row r="344" spans="2:13" x14ac:dyDescent="0.2">
      <c r="B344" s="40" t="s">
        <v>541</v>
      </c>
      <c r="C344" s="40" t="s">
        <v>36</v>
      </c>
      <c r="D344" s="40" t="s">
        <v>46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557</v>
      </c>
      <c r="C345" s="40" t="s">
        <v>36</v>
      </c>
      <c r="D345" s="40" t="s">
        <v>46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3285.6921990000001</v>
      </c>
      <c r="L345" s="40">
        <v>2015</v>
      </c>
      <c r="M345" s="40">
        <v>2100</v>
      </c>
    </row>
    <row r="346" spans="2:13" x14ac:dyDescent="0.2">
      <c r="B346" s="40" t="s">
        <v>559</v>
      </c>
      <c r="C346" s="40" t="s">
        <v>36</v>
      </c>
      <c r="D346" s="40" t="s">
        <v>46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562</v>
      </c>
      <c r="C347" s="40" t="s">
        <v>36</v>
      </c>
      <c r="D347" s="40" t="s">
        <v>46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3285.6921990000001</v>
      </c>
      <c r="L347" s="40">
        <v>2015</v>
      </c>
      <c r="M347" s="40">
        <v>2100</v>
      </c>
    </row>
    <row r="348" spans="2:13" x14ac:dyDescent="0.2">
      <c r="B348" s="40" t="s">
        <v>636</v>
      </c>
      <c r="C348" s="40" t="s">
        <v>38</v>
      </c>
      <c r="D348" s="40" t="s">
        <v>46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2555.5383769999999</v>
      </c>
      <c r="L348" s="40">
        <v>2015</v>
      </c>
      <c r="M348" s="40">
        <v>2100</v>
      </c>
    </row>
    <row r="349" spans="2:13" x14ac:dyDescent="0.2">
      <c r="B349" s="40" t="s">
        <v>548</v>
      </c>
      <c r="C349" s="40" t="s">
        <v>36</v>
      </c>
      <c r="D349" s="40" t="s">
        <v>46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570</v>
      </c>
      <c r="C350" s="40" t="s">
        <v>38</v>
      </c>
      <c r="D350" s="40" t="s">
        <v>46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2555.5383769999999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36</v>
      </c>
      <c r="D351" s="40" t="s">
        <v>46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534</v>
      </c>
      <c r="C352" s="40" t="s">
        <v>36</v>
      </c>
      <c r="D352" s="40" t="s">
        <v>46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556</v>
      </c>
      <c r="C353" s="40" t="s">
        <v>36</v>
      </c>
      <c r="D353" s="40" t="s">
        <v>46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540</v>
      </c>
      <c r="C354" s="40" t="s">
        <v>36</v>
      </c>
      <c r="D354" s="40" t="s">
        <v>46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611</v>
      </c>
      <c r="C355" s="40" t="s">
        <v>36</v>
      </c>
      <c r="D355" s="40" t="s">
        <v>46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543</v>
      </c>
      <c r="C356" s="40" t="s">
        <v>36</v>
      </c>
      <c r="D356" s="40" t="s">
        <v>46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3285.6921990000001</v>
      </c>
      <c r="L356" s="40">
        <v>2015</v>
      </c>
      <c r="M356" s="40">
        <v>2100</v>
      </c>
    </row>
    <row r="357" spans="2:13" x14ac:dyDescent="0.2">
      <c r="B357" s="40" t="s">
        <v>606</v>
      </c>
      <c r="C357" s="40" t="s">
        <v>36</v>
      </c>
      <c r="D357" s="40" t="s">
        <v>46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3285.6921990000001</v>
      </c>
      <c r="L357" s="40">
        <v>2015</v>
      </c>
      <c r="M357" s="40">
        <v>2100</v>
      </c>
    </row>
    <row r="358" spans="2:13" x14ac:dyDescent="0.2">
      <c r="B358" s="40" t="s">
        <v>551</v>
      </c>
      <c r="C358" s="40" t="s">
        <v>36</v>
      </c>
      <c r="D358" s="40" t="s">
        <v>46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3285.6921990000001</v>
      </c>
      <c r="L358" s="40">
        <v>2015</v>
      </c>
      <c r="M358" s="40">
        <v>2100</v>
      </c>
    </row>
    <row r="359" spans="2:13" x14ac:dyDescent="0.2">
      <c r="B359" s="40" t="s">
        <v>638</v>
      </c>
      <c r="C359" s="40" t="s">
        <v>38</v>
      </c>
      <c r="D359" s="40" t="s">
        <v>46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630</v>
      </c>
      <c r="C360" s="40" t="s">
        <v>38</v>
      </c>
      <c r="D360" s="40" t="s">
        <v>46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629</v>
      </c>
      <c r="C361" s="40" t="s">
        <v>38</v>
      </c>
      <c r="D361" s="40" t="s">
        <v>46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642</v>
      </c>
      <c r="C362" s="40" t="s">
        <v>38</v>
      </c>
      <c r="D362" s="40" t="s">
        <v>46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624</v>
      </c>
      <c r="C363" s="40" t="s">
        <v>38</v>
      </c>
      <c r="D363" s="40" t="s">
        <v>46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568</v>
      </c>
      <c r="C364" s="40" t="s">
        <v>38</v>
      </c>
      <c r="D364" s="40" t="s">
        <v>46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549</v>
      </c>
      <c r="C365" s="40" t="s">
        <v>36</v>
      </c>
      <c r="D365" s="40" t="s">
        <v>46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578</v>
      </c>
      <c r="C366" s="40" t="s">
        <v>38</v>
      </c>
      <c r="D366" s="40" t="s">
        <v>46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634</v>
      </c>
      <c r="C367" s="40" t="s">
        <v>38</v>
      </c>
      <c r="D367" s="40" t="s">
        <v>46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579</v>
      </c>
      <c r="C368" s="40" t="s">
        <v>38</v>
      </c>
      <c r="D368" s="40" t="s">
        <v>46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640</v>
      </c>
      <c r="C369" s="40" t="s">
        <v>38</v>
      </c>
      <c r="D369" s="40" t="s">
        <v>46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571</v>
      </c>
      <c r="C370" s="40" t="s">
        <v>38</v>
      </c>
      <c r="D370" s="40" t="s">
        <v>46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566</v>
      </c>
      <c r="C371" s="40" t="s">
        <v>38</v>
      </c>
      <c r="D371" s="40" t="s">
        <v>46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573</v>
      </c>
      <c r="C372" s="40" t="s">
        <v>38</v>
      </c>
      <c r="D372" s="40" t="s">
        <v>46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614</v>
      </c>
      <c r="C373" s="40" t="s">
        <v>38</v>
      </c>
      <c r="D373" s="40" t="s">
        <v>46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4416.5809330000002</v>
      </c>
      <c r="N29">
        <v>4545.7129759999998</v>
      </c>
      <c r="O29">
        <v>4333.635123</v>
      </c>
      <c r="P29">
        <v>4110.8396640000001</v>
      </c>
      <c r="Q29">
        <v>2082.9740120000001</v>
      </c>
      <c r="R29">
        <v>1911.2786840000001</v>
      </c>
      <c r="S29">
        <v>2092.427142</v>
      </c>
      <c r="T29">
        <v>1997.517552</v>
      </c>
      <c r="U29">
        <v>1903.9688000000001</v>
      </c>
      <c r="V29">
        <v>1903.9688000000001</v>
      </c>
      <c r="W29">
        <v>2492.6542669999999</v>
      </c>
      <c r="X29">
        <v>2517.503909</v>
      </c>
      <c r="Y29">
        <v>2930.706968</v>
      </c>
      <c r="Z29">
        <v>2960.813971</v>
      </c>
      <c r="AA29">
        <v>3439.0571289999998</v>
      </c>
      <c r="AB29">
        <v>4037.637111</v>
      </c>
      <c r="AC29">
        <v>4221.3270750000001</v>
      </c>
      <c r="AD29">
        <v>4606.1012140000003</v>
      </c>
      <c r="AE29">
        <v>5082.1387299999997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6785.7634669999998</v>
      </c>
      <c r="AK29">
        <v>7272.2784490000004</v>
      </c>
      <c r="AL29">
        <v>7728.4759020000001</v>
      </c>
      <c r="AM29">
        <v>8055.4137309999996</v>
      </c>
      <c r="AN29">
        <v>8432.8758620000008</v>
      </c>
      <c r="AO29">
        <v>9199.0955709999998</v>
      </c>
      <c r="AP29">
        <v>10825.168100000001</v>
      </c>
    </row>
    <row r="30" spans="2:42" x14ac:dyDescent="0.25">
      <c r="B30" t="s">
        <v>3</v>
      </c>
      <c r="C30" t="s">
        <v>37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532.02880130000005</v>
      </c>
      <c r="O30">
        <v>532.02880130000005</v>
      </c>
      <c r="P30">
        <v>540.09084099999995</v>
      </c>
      <c r="Q30">
        <v>540.09084099999995</v>
      </c>
      <c r="R30">
        <v>683.26296730000001</v>
      </c>
      <c r="S30">
        <v>1114.692785</v>
      </c>
      <c r="T30">
        <v>1125.1292129999999</v>
      </c>
      <c r="U30">
        <v>1125.1292129999999</v>
      </c>
      <c r="V30">
        <v>1125.1292129999999</v>
      </c>
      <c r="W30">
        <v>1198.885837</v>
      </c>
      <c r="X30">
        <v>1272.642462</v>
      </c>
      <c r="Y30">
        <v>1346.399087</v>
      </c>
      <c r="Z30">
        <v>1420.155712</v>
      </c>
      <c r="AA30">
        <v>1493.9123360000001</v>
      </c>
      <c r="AB30">
        <v>1567.6689610000001</v>
      </c>
      <c r="AC30">
        <v>1835.516431</v>
      </c>
      <c r="AD30">
        <v>1994.1230780000001</v>
      </c>
      <c r="AE30">
        <v>2452.748458</v>
      </c>
      <c r="AF30">
        <v>845.49981200000002</v>
      </c>
      <c r="AG30">
        <v>1180.662051</v>
      </c>
      <c r="AH30">
        <v>1521.6705400000001</v>
      </c>
      <c r="AI30">
        <v>1558.1323090000001</v>
      </c>
      <c r="AJ30">
        <v>1722.021166</v>
      </c>
      <c r="AK30">
        <v>1770.224596</v>
      </c>
      <c r="AL30">
        <v>1816.6970389999999</v>
      </c>
      <c r="AM30">
        <v>1560.525022</v>
      </c>
      <c r="AN30">
        <v>1614.7188229999999</v>
      </c>
      <c r="AO30">
        <v>1300.400666</v>
      </c>
      <c r="AP30">
        <v>1617.375018</v>
      </c>
    </row>
    <row r="31" spans="2:42" x14ac:dyDescent="0.25">
      <c r="B31" t="s">
        <v>3</v>
      </c>
      <c r="C31" t="s">
        <v>38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3133.1779959999999</v>
      </c>
      <c r="N31">
        <v>2563.1103240000002</v>
      </c>
      <c r="O31">
        <v>2573.1228289999999</v>
      </c>
      <c r="P31">
        <v>2196.363773</v>
      </c>
      <c r="Q31">
        <v>1895.6960340000001</v>
      </c>
      <c r="R31">
        <v>1890.6003800000001</v>
      </c>
      <c r="S31">
        <v>1890.6003800000001</v>
      </c>
      <c r="T31">
        <v>1762.5493819999999</v>
      </c>
      <c r="U31">
        <v>1710.9627559999999</v>
      </c>
      <c r="V31">
        <v>1923.04691</v>
      </c>
      <c r="W31">
        <v>1897.8164589999999</v>
      </c>
      <c r="X31">
        <v>1673.8483430000001</v>
      </c>
      <c r="Y31">
        <v>1743.9171369999999</v>
      </c>
      <c r="Z31">
        <v>1884.0547240000001</v>
      </c>
      <c r="AA31">
        <v>1884.0547240000001</v>
      </c>
      <c r="AB31">
        <v>2063.2009549999998</v>
      </c>
      <c r="AC31">
        <v>2473.375254</v>
      </c>
      <c r="AD31">
        <v>2444.445322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2733.4205120000001</v>
      </c>
      <c r="AK31">
        <v>2733.4205120000001</v>
      </c>
      <c r="AL31">
        <v>2733.4205120000001</v>
      </c>
      <c r="AM31">
        <v>2733.4205120000001</v>
      </c>
      <c r="AN31">
        <v>2733.4205120000001</v>
      </c>
      <c r="AO31">
        <v>2733.4205120000001</v>
      </c>
      <c r="AP31">
        <v>3105.7062099999998</v>
      </c>
    </row>
    <row r="32" spans="2:42" x14ac:dyDescent="0.25">
      <c r="B32" t="s">
        <v>3</v>
      </c>
      <c r="C32" t="s">
        <v>39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1740.4856030000001</v>
      </c>
      <c r="O32">
        <v>1592.022606</v>
      </c>
      <c r="P32">
        <v>1816.326059</v>
      </c>
      <c r="Q32">
        <v>1823.7901879999999</v>
      </c>
      <c r="R32">
        <v>1823.7901879999999</v>
      </c>
      <c r="S32">
        <v>1949.21615</v>
      </c>
      <c r="T32">
        <v>1804.8127239999999</v>
      </c>
      <c r="U32">
        <v>1667.3803760000001</v>
      </c>
      <c r="V32">
        <v>1649.4905369999999</v>
      </c>
      <c r="W32">
        <v>1285.0786390000001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703.17114049999998</v>
      </c>
      <c r="AE32">
        <v>740.45755029999998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685.6511405</v>
      </c>
      <c r="AK32">
        <v>269.94924650000002</v>
      </c>
      <c r="AL32">
        <v>46.49208823</v>
      </c>
      <c r="AM32">
        <v>191.39844110000001</v>
      </c>
      <c r="AO32">
        <v>40.172235710000002</v>
      </c>
      <c r="AP32">
        <v>269.94924650000002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1049.9701210000001</v>
      </c>
      <c r="K35">
        <v>1164.5298089999999</v>
      </c>
      <c r="L35">
        <v>1177.1282639999999</v>
      </c>
      <c r="M35">
        <v>1220.670298</v>
      </c>
      <c r="N35">
        <v>1463.387925</v>
      </c>
      <c r="O35">
        <v>1433.7302560000001</v>
      </c>
      <c r="P35">
        <v>1474.06351</v>
      </c>
      <c r="Q35">
        <v>1518.2738119999999</v>
      </c>
      <c r="R35">
        <v>1549.4668569999999</v>
      </c>
      <c r="S35">
        <v>1638.6387199999999</v>
      </c>
      <c r="T35">
        <v>1671.267098</v>
      </c>
      <c r="U35">
        <v>1721.3061520000001</v>
      </c>
      <c r="V35">
        <v>1607.1624879999999</v>
      </c>
      <c r="W35">
        <v>1205.649676</v>
      </c>
      <c r="X35">
        <v>1306.778859</v>
      </c>
      <c r="Y35">
        <v>1306.778859</v>
      </c>
      <c r="Z35">
        <v>1241.431697</v>
      </c>
      <c r="AA35">
        <v>1306.778859</v>
      </c>
      <c r="AB35">
        <v>1306.778859</v>
      </c>
      <c r="AC35">
        <v>790.70411899999999</v>
      </c>
      <c r="AD35">
        <v>790.70411899999999</v>
      </c>
      <c r="AE35">
        <v>983.74771580000004</v>
      </c>
      <c r="AF35">
        <v>653.21065599999997</v>
      </c>
      <c r="AG35">
        <v>691.46067100000005</v>
      </c>
      <c r="AH35">
        <v>741.95638280000003</v>
      </c>
      <c r="AI35">
        <v>386.10905580000002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391.11564220000002</v>
      </c>
      <c r="AP35">
        <v>555.20382970000003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7621.5368539999999</v>
      </c>
      <c r="I40">
        <v>7863.4293379999999</v>
      </c>
      <c r="J40">
        <v>7152.9744339999997</v>
      </c>
      <c r="K40">
        <v>7550.7983260000001</v>
      </c>
      <c r="L40">
        <v>8704.8814600000005</v>
      </c>
      <c r="M40">
        <v>10443.315769999999</v>
      </c>
      <c r="N40">
        <v>10844.725630000001</v>
      </c>
      <c r="O40">
        <v>10464.53962</v>
      </c>
      <c r="P40">
        <v>10137.683849999999</v>
      </c>
      <c r="Q40">
        <v>7860.8248860000003</v>
      </c>
      <c r="R40">
        <v>7858.3990759999997</v>
      </c>
      <c r="S40">
        <v>8685.5751770000006</v>
      </c>
      <c r="T40">
        <v>8361.2759690000003</v>
      </c>
      <c r="U40">
        <v>8128.7472969999999</v>
      </c>
      <c r="V40">
        <v>8208.7979489999998</v>
      </c>
      <c r="W40">
        <v>8080.084879</v>
      </c>
      <c r="X40">
        <v>8055.8522130000001</v>
      </c>
      <c r="Y40">
        <v>8612.8806889999996</v>
      </c>
      <c r="Z40">
        <v>8275.2706400000006</v>
      </c>
      <c r="AA40">
        <v>8892.617585</v>
      </c>
      <c r="AB40">
        <v>9744.1004229999999</v>
      </c>
      <c r="AC40">
        <v>10089.737419999999</v>
      </c>
      <c r="AD40">
        <v>10538.54487</v>
      </c>
      <c r="AE40">
        <v>12049.21508</v>
      </c>
      <c r="AF40">
        <v>10311.977129999999</v>
      </c>
      <c r="AG40">
        <v>10803.02694</v>
      </c>
      <c r="AH40">
        <v>11729.266670000001</v>
      </c>
      <c r="AI40">
        <v>11944.61664</v>
      </c>
      <c r="AJ40">
        <v>12287.526180000001</v>
      </c>
      <c r="AK40">
        <v>12406.5427</v>
      </c>
      <c r="AL40">
        <v>12685.755440000001</v>
      </c>
      <c r="AM40">
        <v>12901.427600000001</v>
      </c>
      <c r="AN40">
        <v>13141.685090000001</v>
      </c>
      <c r="AO40">
        <v>13664.20463</v>
      </c>
      <c r="AP40">
        <v>16373.402400000001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8274.7949339999996</v>
      </c>
      <c r="N42">
        <v>8642.9637129999992</v>
      </c>
      <c r="O42">
        <v>8637.6295140000002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39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382.31430690000002</v>
      </c>
      <c r="O44">
        <v>191.15715349999999</v>
      </c>
      <c r="P44">
        <v>191.15715349999999</v>
      </c>
      <c r="Q44">
        <v>191.15715349999999</v>
      </c>
      <c r="R44">
        <v>350.06374140000003</v>
      </c>
      <c r="S44">
        <v>382.31430690000002</v>
      </c>
      <c r="T44">
        <v>382.31430690000002</v>
      </c>
      <c r="U44">
        <v>329.08474610000002</v>
      </c>
      <c r="V44">
        <v>191.15715349999999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9033.5785360000009</v>
      </c>
      <c r="N52">
        <v>9592.9044689999992</v>
      </c>
      <c r="O52">
        <v>9396.4131159999997</v>
      </c>
      <c r="P52">
        <v>9396.4131159999997</v>
      </c>
      <c r="Q52">
        <v>9396.4131159999997</v>
      </c>
      <c r="R52">
        <v>9555.3197039999995</v>
      </c>
      <c r="S52">
        <v>9466.0799270000007</v>
      </c>
      <c r="T52">
        <v>9466.0799270000007</v>
      </c>
      <c r="U52">
        <v>3345.9550220000001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E67">
        <v>211.9820034</v>
      </c>
      <c r="G67">
        <v>436.5562731</v>
      </c>
      <c r="M67">
        <v>29.323363050000001</v>
      </c>
      <c r="N67">
        <v>70.578419859999997</v>
      </c>
    </row>
    <row r="68" spans="2:42" x14ac:dyDescent="0.25">
      <c r="B68" t="s">
        <v>57</v>
      </c>
      <c r="C68" t="s">
        <v>39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29.323363050000001</v>
      </c>
      <c r="N76">
        <v>70.578419859999997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74236.800480000005</v>
      </c>
      <c r="N77">
        <v>78794.852830000003</v>
      </c>
      <c r="O77">
        <v>78794.852830000003</v>
      </c>
      <c r="P77">
        <v>86784.573619999996</v>
      </c>
      <c r="Q77">
        <v>86784.573619999996</v>
      </c>
      <c r="R77">
        <v>86784.573619999996</v>
      </c>
      <c r="S77">
        <v>86784.573619999996</v>
      </c>
      <c r="T77">
        <v>86784.573619999996</v>
      </c>
      <c r="U77">
        <v>86784.573619999996</v>
      </c>
      <c r="V77">
        <v>86784.573619999996</v>
      </c>
      <c r="W77">
        <v>91974.5095</v>
      </c>
      <c r="X77">
        <v>91974.5095</v>
      </c>
      <c r="Y77">
        <v>91974.5095</v>
      </c>
      <c r="Z77">
        <v>91974.5095</v>
      </c>
      <c r="AA77">
        <v>91974.5095</v>
      </c>
      <c r="AB77">
        <v>94407.812940000003</v>
      </c>
      <c r="AC77">
        <v>94407.812940000003</v>
      </c>
      <c r="AD77">
        <v>94407.812940000003</v>
      </c>
      <c r="AE77">
        <v>94407.812940000003</v>
      </c>
      <c r="AF77">
        <v>94407.812940000003</v>
      </c>
      <c r="AG77">
        <v>94407.812940000003</v>
      </c>
      <c r="AH77">
        <v>94407.812940000003</v>
      </c>
      <c r="AI77">
        <v>94407.812940000003</v>
      </c>
      <c r="AJ77">
        <v>94407.812940000003</v>
      </c>
      <c r="AK77">
        <v>94407.812940000003</v>
      </c>
      <c r="AL77">
        <v>92903.647630000007</v>
      </c>
      <c r="AM77">
        <v>92903.647630000007</v>
      </c>
      <c r="AN77">
        <v>92903.647630000007</v>
      </c>
      <c r="AO77">
        <v>92903.647630000007</v>
      </c>
      <c r="AP77">
        <v>92903.647630000007</v>
      </c>
    </row>
    <row r="78" spans="2:42" x14ac:dyDescent="0.25">
      <c r="B78" t="s">
        <v>6</v>
      </c>
      <c r="C78" t="s">
        <v>37</v>
      </c>
      <c r="D78">
        <v>5142.9052240000001</v>
      </c>
      <c r="E78">
        <v>5466.4477859999997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10777.430179999999</v>
      </c>
      <c r="L79">
        <v>11780.44887</v>
      </c>
      <c r="M79">
        <v>10927.4614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5280.3418179999999</v>
      </c>
      <c r="T79">
        <v>5983.2980580000003</v>
      </c>
      <c r="U79">
        <v>5280.3418179999999</v>
      </c>
      <c r="V79">
        <v>5983.2980580000003</v>
      </c>
      <c r="W79">
        <v>3536.086859</v>
      </c>
      <c r="X79">
        <v>3536.086859</v>
      </c>
      <c r="Y79">
        <v>3384.046691</v>
      </c>
      <c r="Z79">
        <v>2833.1306199999999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2606.3295210000001</v>
      </c>
      <c r="AG79">
        <v>2606.3295210000001</v>
      </c>
      <c r="AH79">
        <v>3309.2857600000002</v>
      </c>
      <c r="AI79">
        <v>2685.1362519999998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6502.6437299999998</v>
      </c>
      <c r="K80">
        <v>6502.6437299999998</v>
      </c>
      <c r="L80">
        <v>6502.6960719999997</v>
      </c>
      <c r="M80">
        <v>6502.6960719999997</v>
      </c>
      <c r="N80">
        <v>6502.6437299999998</v>
      </c>
      <c r="O80">
        <v>6502.6960719999997</v>
      </c>
      <c r="P80">
        <v>5901.0584390000004</v>
      </c>
      <c r="Q80">
        <v>5901.0060970000004</v>
      </c>
      <c r="R80">
        <v>5901.0060970000004</v>
      </c>
      <c r="S80">
        <v>5901.0060970000004</v>
      </c>
      <c r="T80">
        <v>5901.0060970000004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72606.219029999993</v>
      </c>
      <c r="F88">
        <v>82344.023730000001</v>
      </c>
      <c r="G88">
        <v>84514.470189999993</v>
      </c>
      <c r="H88">
        <v>89925.230670000004</v>
      </c>
      <c r="I88">
        <v>90770.968389999995</v>
      </c>
      <c r="J88">
        <v>93790.67499</v>
      </c>
      <c r="K88">
        <v>96607.319099999993</v>
      </c>
      <c r="L88">
        <v>98520.408110000004</v>
      </c>
      <c r="M88">
        <v>100342.0974</v>
      </c>
      <c r="N88">
        <v>105753.0849</v>
      </c>
      <c r="O88">
        <v>105753.1373</v>
      </c>
      <c r="P88">
        <v>102551.3959</v>
      </c>
      <c r="Q88">
        <v>103254.29979999999</v>
      </c>
      <c r="R88">
        <v>103254.29979999999</v>
      </c>
      <c r="S88">
        <v>102551.34359999999</v>
      </c>
      <c r="T88">
        <v>103254.29979999999</v>
      </c>
      <c r="U88">
        <v>102551.3959</v>
      </c>
      <c r="V88">
        <v>103254.35219999999</v>
      </c>
      <c r="W88">
        <v>98131.483770000006</v>
      </c>
      <c r="X88">
        <v>98131.483770000006</v>
      </c>
      <c r="Y88">
        <v>97979.443599999999</v>
      </c>
      <c r="Z88">
        <v>97428.527530000007</v>
      </c>
      <c r="AA88">
        <v>98131.483770000006</v>
      </c>
      <c r="AB88">
        <v>97717.098700000002</v>
      </c>
      <c r="AC88">
        <v>97717.098700000002</v>
      </c>
      <c r="AD88">
        <v>97717.098700000002</v>
      </c>
      <c r="AE88">
        <v>97717.098700000002</v>
      </c>
      <c r="AF88">
        <v>97014.142460000003</v>
      </c>
      <c r="AG88">
        <v>97014.142460000003</v>
      </c>
      <c r="AH88">
        <v>97717.098700000002</v>
      </c>
      <c r="AI88">
        <v>97092.949200000003</v>
      </c>
      <c r="AJ88">
        <v>97014.142460000003</v>
      </c>
      <c r="AK88">
        <v>97014.142460000003</v>
      </c>
      <c r="AL88">
        <v>92903.647630000007</v>
      </c>
      <c r="AM88">
        <v>92903.647630000007</v>
      </c>
      <c r="AN88">
        <v>92903.647630000007</v>
      </c>
      <c r="AO88">
        <v>92903.647630000007</v>
      </c>
      <c r="AP88">
        <v>92903.647630000007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5264.0113890000002</v>
      </c>
      <c r="N29">
        <v>5855.4543169999997</v>
      </c>
      <c r="O29">
        <v>5347.6945249999999</v>
      </c>
      <c r="P29">
        <v>5122.0178530000003</v>
      </c>
      <c r="Q29">
        <v>4690.1371779999999</v>
      </c>
      <c r="R29">
        <v>4739.3678399999999</v>
      </c>
      <c r="S29">
        <v>4913.8159939999996</v>
      </c>
      <c r="T29">
        <v>5216.8913080000002</v>
      </c>
      <c r="U29">
        <v>5010.8304969999999</v>
      </c>
      <c r="V29">
        <v>5363.4634729999998</v>
      </c>
      <c r="W29">
        <v>6207.3204100000003</v>
      </c>
      <c r="X29">
        <v>5972.8178040000003</v>
      </c>
      <c r="Y29">
        <v>6113.4450409999999</v>
      </c>
      <c r="Z29">
        <v>5908.9351610000003</v>
      </c>
      <c r="AA29">
        <v>6050.2417020000003</v>
      </c>
      <c r="AB29">
        <v>7185.2787829999997</v>
      </c>
      <c r="AC29">
        <v>8075.5325849999999</v>
      </c>
      <c r="AD29">
        <v>8611.6003880000007</v>
      </c>
      <c r="AE29">
        <v>10452.91065</v>
      </c>
      <c r="AF29">
        <v>7715.3819839999996</v>
      </c>
      <c r="AG29">
        <v>8868.2928769999999</v>
      </c>
      <c r="AH29">
        <v>9963.1010069999993</v>
      </c>
      <c r="AI29">
        <v>10119.78147</v>
      </c>
      <c r="AJ29">
        <v>10409.331330000001</v>
      </c>
      <c r="AK29">
        <v>10962.78469</v>
      </c>
      <c r="AL29">
        <v>11367.27217</v>
      </c>
      <c r="AM29">
        <v>11644.1721</v>
      </c>
      <c r="AN29">
        <v>11977.282789999999</v>
      </c>
      <c r="AO29">
        <v>12799.04408</v>
      </c>
      <c r="AP29">
        <v>14938.214309999999</v>
      </c>
    </row>
    <row r="30" spans="2:42" x14ac:dyDescent="0.25">
      <c r="B30" t="s">
        <v>3</v>
      </c>
      <c r="C30" t="s">
        <v>37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1221.5457719999999</v>
      </c>
      <c r="O30">
        <v>1064.057603</v>
      </c>
      <c r="P30">
        <v>1080.1816819999999</v>
      </c>
      <c r="Q30">
        <v>1080.1816819999999</v>
      </c>
      <c r="R30">
        <v>1366.5259349999999</v>
      </c>
      <c r="S30">
        <v>2481.8172220000001</v>
      </c>
      <c r="T30">
        <v>2250.258425</v>
      </c>
      <c r="U30">
        <v>2493.8956720000001</v>
      </c>
      <c r="V30">
        <v>2342.085423</v>
      </c>
      <c r="W30">
        <v>2397.771675</v>
      </c>
      <c r="X30">
        <v>2545.284924</v>
      </c>
      <c r="Y30">
        <v>2692.798174</v>
      </c>
      <c r="Z30">
        <v>2840.3114230000001</v>
      </c>
      <c r="AA30">
        <v>2987.8246720000002</v>
      </c>
      <c r="AB30">
        <v>3135.3379220000002</v>
      </c>
      <c r="AC30">
        <v>3442.2351950000002</v>
      </c>
      <c r="AD30">
        <v>3706.5293150000002</v>
      </c>
      <c r="AE30">
        <v>3577.8776699999999</v>
      </c>
      <c r="AF30">
        <v>3550.9691779999998</v>
      </c>
      <c r="AG30">
        <v>4087.19767</v>
      </c>
      <c r="AH30">
        <v>4191.4185559999996</v>
      </c>
      <c r="AI30">
        <v>4109.7344380000004</v>
      </c>
      <c r="AJ30">
        <v>4288.4297989999995</v>
      </c>
      <c r="AK30">
        <v>4187.1755860000003</v>
      </c>
      <c r="AL30">
        <v>4190.1382670000003</v>
      </c>
      <c r="AM30">
        <v>4285.0536679999996</v>
      </c>
      <c r="AN30">
        <v>4308.0144499999997</v>
      </c>
      <c r="AO30">
        <v>4427.0905780000003</v>
      </c>
      <c r="AP30">
        <v>4389.355802</v>
      </c>
    </row>
    <row r="31" spans="2:42" x14ac:dyDescent="0.25">
      <c r="B31" t="s">
        <v>3</v>
      </c>
      <c r="C31" t="s">
        <v>38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2922.3562740000002</v>
      </c>
      <c r="O31">
        <v>3187.4262359999998</v>
      </c>
      <c r="P31">
        <v>2920.6342479999998</v>
      </c>
      <c r="Q31">
        <v>2483.06387</v>
      </c>
      <c r="R31">
        <v>2597.2795850000002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2713.5353279999999</v>
      </c>
      <c r="X31">
        <v>2748.3226159999999</v>
      </c>
      <c r="Y31">
        <v>2888.4602030000001</v>
      </c>
      <c r="Z31">
        <v>3117.3331509999998</v>
      </c>
      <c r="AA31">
        <v>3384.1971610000001</v>
      </c>
      <c r="AB31">
        <v>3261.1699010000002</v>
      </c>
      <c r="AC31">
        <v>3127.8862410000002</v>
      </c>
      <c r="AD31">
        <v>3428.819919</v>
      </c>
      <c r="AE31">
        <v>3491.7061760000001</v>
      </c>
      <c r="AF31">
        <v>3502.6116189999998</v>
      </c>
      <c r="AG31">
        <v>3154.728889</v>
      </c>
      <c r="AH31">
        <v>3165.634333</v>
      </c>
      <c r="AI31">
        <v>3305.7719200000001</v>
      </c>
      <c r="AJ31">
        <v>3305.7719200000001</v>
      </c>
      <c r="AK31">
        <v>3305.7719200000001</v>
      </c>
      <c r="AL31">
        <v>3305.7719200000001</v>
      </c>
      <c r="AM31">
        <v>3305.7719200000001</v>
      </c>
      <c r="AN31">
        <v>3305.7719200000001</v>
      </c>
      <c r="AO31">
        <v>3305.7719200000001</v>
      </c>
      <c r="AP31">
        <v>3807.289761</v>
      </c>
    </row>
    <row r="32" spans="2:42" x14ac:dyDescent="0.25">
      <c r="B32" t="s">
        <v>3</v>
      </c>
      <c r="C32" t="s">
        <v>39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1852.610901</v>
      </c>
      <c r="N32">
        <v>1990.0432490000001</v>
      </c>
      <c r="O32">
        <v>1852.610901</v>
      </c>
      <c r="P32">
        <v>2132.990217</v>
      </c>
      <c r="Q32">
        <v>2270.4225649999998</v>
      </c>
      <c r="R32">
        <v>2270.4225649999998</v>
      </c>
      <c r="S32">
        <v>2314.8332070000001</v>
      </c>
      <c r="T32">
        <v>2179.6561489999999</v>
      </c>
      <c r="U32">
        <v>2179.6561489999999</v>
      </c>
      <c r="V32">
        <v>2179.6561489999999</v>
      </c>
      <c r="W32">
        <v>1666.362476</v>
      </c>
      <c r="X32">
        <v>1620.6712809999999</v>
      </c>
      <c r="Y32">
        <v>1620.6712809999999</v>
      </c>
      <c r="Z32">
        <v>1230.1622239999999</v>
      </c>
      <c r="AA32">
        <v>1295.8056200000001</v>
      </c>
      <c r="AB32">
        <v>1230.1622239999999</v>
      </c>
      <c r="AC32">
        <v>1295.8056200000001</v>
      </c>
      <c r="AD32">
        <v>1230.1622239999999</v>
      </c>
      <c r="AE32">
        <v>1355.448003</v>
      </c>
      <c r="AF32">
        <v>1230.1622239999999</v>
      </c>
      <c r="AG32">
        <v>1217.067622</v>
      </c>
      <c r="AH32">
        <v>1282.711018</v>
      </c>
      <c r="AI32">
        <v>1217.067622</v>
      </c>
      <c r="AJ32">
        <v>1217.067622</v>
      </c>
      <c r="AK32">
        <v>992.76416870000003</v>
      </c>
      <c r="AL32">
        <v>992.76416870000003</v>
      </c>
      <c r="AM32">
        <v>992.76416870000003</v>
      </c>
      <c r="AN32">
        <v>992.76416870000003</v>
      </c>
      <c r="AO32">
        <v>562.83602870000004</v>
      </c>
      <c r="AP32">
        <v>862.82074880000005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1278.2574480000001</v>
      </c>
      <c r="L35">
        <v>1177.1282639999999</v>
      </c>
      <c r="M35">
        <v>1422.928664</v>
      </c>
      <c r="N35">
        <v>1791.0888749999999</v>
      </c>
      <c r="O35">
        <v>1619.8522330000001</v>
      </c>
      <c r="P35">
        <v>1785.3170210000001</v>
      </c>
      <c r="Q35">
        <v>1796.278458</v>
      </c>
      <c r="R35">
        <v>2115.4595119999999</v>
      </c>
      <c r="S35">
        <v>2226.5232460000002</v>
      </c>
      <c r="T35">
        <v>2315.8264129999998</v>
      </c>
      <c r="U35">
        <v>2369.5985390000001</v>
      </c>
      <c r="V35">
        <v>2318.2921369999999</v>
      </c>
      <c r="W35">
        <v>2022.251221</v>
      </c>
      <c r="X35">
        <v>1844.8818659999999</v>
      </c>
      <c r="Y35">
        <v>1879.532152</v>
      </c>
      <c r="Z35">
        <v>1692.7942619999999</v>
      </c>
      <c r="AA35">
        <v>1816.641977</v>
      </c>
      <c r="AB35">
        <v>1980.6613359999999</v>
      </c>
      <c r="AC35">
        <v>1581.408238</v>
      </c>
      <c r="AD35">
        <v>1489.093136</v>
      </c>
      <c r="AE35">
        <v>1586.9701729999999</v>
      </c>
      <c r="AF35">
        <v>1581.408238</v>
      </c>
      <c r="AG35">
        <v>1446.0013759999999</v>
      </c>
      <c r="AH35">
        <v>1581.408238</v>
      </c>
      <c r="AI35">
        <v>1581.408238</v>
      </c>
      <c r="AJ35">
        <v>1581.408238</v>
      </c>
      <c r="AK35">
        <v>1581.408238</v>
      </c>
      <c r="AL35">
        <v>1442.8530860000001</v>
      </c>
      <c r="AM35">
        <v>1277.3008789999999</v>
      </c>
      <c r="AN35">
        <v>1151.374014</v>
      </c>
      <c r="AO35">
        <v>1153.1606589999999</v>
      </c>
      <c r="AP35">
        <v>1182.5579459999999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8815.5334610000009</v>
      </c>
      <c r="L40">
        <v>9745.8080100000006</v>
      </c>
      <c r="M40">
        <v>11921.31208</v>
      </c>
      <c r="N40">
        <v>13780.48849</v>
      </c>
      <c r="O40">
        <v>13071.6415</v>
      </c>
      <c r="P40">
        <v>13041.141019999999</v>
      </c>
      <c r="Q40">
        <v>12320.08375</v>
      </c>
      <c r="R40">
        <v>13089.05544</v>
      </c>
      <c r="S40">
        <v>14534.269249999999</v>
      </c>
      <c r="T40">
        <v>14559.91188</v>
      </c>
      <c r="U40">
        <v>14651.26044</v>
      </c>
      <c r="V40">
        <v>14800.77677</v>
      </c>
      <c r="W40">
        <v>15007.241110000001</v>
      </c>
      <c r="X40">
        <v>14731.97849</v>
      </c>
      <c r="Y40">
        <v>15194.906849999999</v>
      </c>
      <c r="Z40">
        <v>14789.53622</v>
      </c>
      <c r="AA40">
        <v>15534.71113</v>
      </c>
      <c r="AB40">
        <v>16792.61017</v>
      </c>
      <c r="AC40">
        <v>17522.867880000002</v>
      </c>
      <c r="AD40">
        <v>18466.204979999999</v>
      </c>
      <c r="AE40">
        <v>20464.912670000002</v>
      </c>
      <c r="AF40">
        <v>17580.533240000001</v>
      </c>
      <c r="AG40">
        <v>18773.288430000001</v>
      </c>
      <c r="AH40">
        <v>20184.273150000001</v>
      </c>
      <c r="AI40">
        <v>20333.76368</v>
      </c>
      <c r="AJ40">
        <v>20802.00891</v>
      </c>
      <c r="AK40">
        <v>21029.904600000002</v>
      </c>
      <c r="AL40">
        <v>21298.799609999998</v>
      </c>
      <c r="AM40">
        <v>21505.062730000001</v>
      </c>
      <c r="AN40">
        <v>21735.207340000001</v>
      </c>
      <c r="AO40">
        <v>22247.903269999999</v>
      </c>
      <c r="AP40">
        <v>25180.238570000001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9011.1043430000009</v>
      </c>
      <c r="N42">
        <v>9627.2293960000006</v>
      </c>
      <c r="O42">
        <v>9319.152795</v>
      </c>
      <c r="P42">
        <v>9319.152795</v>
      </c>
      <c r="Q42">
        <v>9627.2293960000006</v>
      </c>
      <c r="R42">
        <v>9627.2293960000006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1135.252898</v>
      </c>
      <c r="N43">
        <v>1135.252898</v>
      </c>
      <c r="O43">
        <v>1306.2525089999999</v>
      </c>
      <c r="P43">
        <v>1321.8053050000001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39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573.47146039999996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10719.8287</v>
      </c>
      <c r="N52">
        <v>11335.953750000001</v>
      </c>
      <c r="O52">
        <v>11007.71961</v>
      </c>
      <c r="P52">
        <v>11023.27241</v>
      </c>
      <c r="Q52">
        <v>11335.953750000001</v>
      </c>
      <c r="R52">
        <v>11335.953750000001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M65">
        <v>39.3321459</v>
      </c>
      <c r="N65">
        <v>39.3321459</v>
      </c>
      <c r="O65">
        <v>39.3321459</v>
      </c>
      <c r="Q65">
        <v>18.571558370000002</v>
      </c>
      <c r="R65">
        <v>40.593483730000003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535.90546519999998</v>
      </c>
      <c r="N67">
        <v>558.84687210000004</v>
      </c>
      <c r="O67">
        <v>486.37078830000002</v>
      </c>
      <c r="P67">
        <v>455.81224759999998</v>
      </c>
      <c r="Q67">
        <v>91.696263799999997</v>
      </c>
      <c r="R67">
        <v>80.167518569999999</v>
      </c>
      <c r="S67">
        <v>80.126219149999997</v>
      </c>
    </row>
    <row r="68" spans="2:42" x14ac:dyDescent="0.25">
      <c r="B68" t="s">
        <v>57</v>
      </c>
      <c r="C68" t="s">
        <v>39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642.36998080000001</v>
      </c>
      <c r="N76">
        <v>665.31138780000003</v>
      </c>
      <c r="O76">
        <v>592.83530399999995</v>
      </c>
      <c r="P76">
        <v>522.94461739999997</v>
      </c>
      <c r="Q76">
        <v>110.2678222</v>
      </c>
      <c r="R76">
        <v>120.7610023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74236.800480000005</v>
      </c>
      <c r="N77">
        <v>78794.852830000003</v>
      </c>
      <c r="O77">
        <v>78794.852830000003</v>
      </c>
      <c r="P77">
        <v>86784.573619999996</v>
      </c>
      <c r="Q77">
        <v>86784.573619999996</v>
      </c>
      <c r="R77">
        <v>86784.573619999996</v>
      </c>
      <c r="S77">
        <v>86784.573619999996</v>
      </c>
      <c r="T77">
        <v>86784.573619999996</v>
      </c>
      <c r="U77">
        <v>86784.573619999996</v>
      </c>
      <c r="V77">
        <v>86784.573619999996</v>
      </c>
      <c r="W77">
        <v>91974.5095</v>
      </c>
      <c r="X77">
        <v>91974.5095</v>
      </c>
      <c r="Y77">
        <v>91974.5095</v>
      </c>
      <c r="Z77">
        <v>91974.5095</v>
      </c>
      <c r="AA77">
        <v>91974.5095</v>
      </c>
      <c r="AB77">
        <v>94407.812940000003</v>
      </c>
      <c r="AC77">
        <v>94407.812940000003</v>
      </c>
      <c r="AD77">
        <v>94407.812940000003</v>
      </c>
      <c r="AE77">
        <v>94407.812940000003</v>
      </c>
      <c r="AF77">
        <v>94407.812940000003</v>
      </c>
      <c r="AG77">
        <v>94407.812940000003</v>
      </c>
      <c r="AH77">
        <v>94407.812940000003</v>
      </c>
      <c r="AI77">
        <v>94407.812940000003</v>
      </c>
      <c r="AJ77">
        <v>94407.812940000003</v>
      </c>
      <c r="AK77">
        <v>94407.812940000003</v>
      </c>
      <c r="AL77">
        <v>92903.647630000007</v>
      </c>
      <c r="AM77">
        <v>92903.647630000007</v>
      </c>
      <c r="AN77">
        <v>92903.647630000007</v>
      </c>
      <c r="AO77">
        <v>92903.647630000007</v>
      </c>
      <c r="AP77">
        <v>92903.647630000007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38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10927.4614</v>
      </c>
      <c r="K79">
        <v>11077.492630000001</v>
      </c>
      <c r="L79">
        <v>10927.4614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93790.779670000004</v>
      </c>
      <c r="K88">
        <v>96907.486229999995</v>
      </c>
      <c r="L88">
        <v>97667.472989999995</v>
      </c>
      <c r="M88">
        <v>101195.1372</v>
      </c>
      <c r="N88">
        <v>105753.1896</v>
      </c>
      <c r="O88">
        <v>105753.1896</v>
      </c>
      <c r="P88">
        <v>103254.35219999999</v>
      </c>
      <c r="Q88">
        <v>103254.35219999999</v>
      </c>
      <c r="R88">
        <v>103254.35219999999</v>
      </c>
      <c r="S88">
        <v>103254.35219999999</v>
      </c>
      <c r="T88">
        <v>103254.35219999999</v>
      </c>
      <c r="U88">
        <v>103254.35219999999</v>
      </c>
      <c r="V88">
        <v>103254.35219999999</v>
      </c>
      <c r="W88">
        <v>98131.483770000006</v>
      </c>
      <c r="X88">
        <v>98131.483770000006</v>
      </c>
      <c r="Y88">
        <v>98131.483770000006</v>
      </c>
      <c r="Z88">
        <v>98131.483770000006</v>
      </c>
      <c r="AA88">
        <v>98131.483770000006</v>
      </c>
      <c r="AB88">
        <v>97717.098700000002</v>
      </c>
      <c r="AC88">
        <v>97717.098700000002</v>
      </c>
      <c r="AD88">
        <v>97717.098700000002</v>
      </c>
      <c r="AE88">
        <v>97717.098700000002</v>
      </c>
      <c r="AF88">
        <v>97717.098700000002</v>
      </c>
      <c r="AG88">
        <v>97717.098700000002</v>
      </c>
      <c r="AH88">
        <v>97717.098700000002</v>
      </c>
      <c r="AI88">
        <v>97717.098700000002</v>
      </c>
      <c r="AJ88">
        <v>97717.098700000002</v>
      </c>
      <c r="AK88">
        <v>97717.098700000002</v>
      </c>
      <c r="AL88">
        <v>92903.647630000007</v>
      </c>
      <c r="AM88">
        <v>92903.647630000007</v>
      </c>
      <c r="AN88">
        <v>92903.647630000007</v>
      </c>
      <c r="AO88">
        <v>92903.647630000007</v>
      </c>
      <c r="AP88">
        <v>92903.647630000007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650</v>
      </c>
      <c r="B7">
        <v>602409.4018219579</v>
      </c>
      <c r="E7" t="s">
        <v>649</v>
      </c>
      <c r="H7">
        <v>1844.0629999999946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75</v>
      </c>
      <c r="D14" t="s">
        <v>77</v>
      </c>
      <c r="E14" t="s">
        <v>78</v>
      </c>
      <c r="F14" t="s">
        <v>79</v>
      </c>
      <c r="G14" t="s">
        <v>76</v>
      </c>
      <c r="H14" t="s">
        <v>77</v>
      </c>
      <c r="I14" t="s">
        <v>78</v>
      </c>
      <c r="J14" t="s">
        <v>79</v>
      </c>
      <c r="K14" t="s">
        <v>76</v>
      </c>
      <c r="L14" t="s">
        <v>77</v>
      </c>
      <c r="M14" t="s">
        <v>78</v>
      </c>
      <c r="N14" t="s">
        <v>79</v>
      </c>
      <c r="O14" t="s">
        <v>76</v>
      </c>
      <c r="P14" t="s">
        <v>77</v>
      </c>
      <c r="Q14" t="s">
        <v>78</v>
      </c>
      <c r="R14" t="s">
        <v>79</v>
      </c>
      <c r="S14" t="s">
        <v>76</v>
      </c>
      <c r="T14" t="s">
        <v>77</v>
      </c>
      <c r="U14" t="s">
        <v>78</v>
      </c>
      <c r="V14" t="s">
        <v>79</v>
      </c>
      <c r="W14" t="s">
        <v>76</v>
      </c>
      <c r="X14" t="s">
        <v>77</v>
      </c>
      <c r="Y14" t="s">
        <v>78</v>
      </c>
      <c r="Z14" t="s">
        <v>79</v>
      </c>
      <c r="AA14" t="s">
        <v>76</v>
      </c>
      <c r="AB14" t="s">
        <v>77</v>
      </c>
      <c r="AC14" t="s">
        <v>78</v>
      </c>
      <c r="AD14" t="s">
        <v>79</v>
      </c>
      <c r="AE14" t="s">
        <v>76</v>
      </c>
      <c r="AF14" t="s">
        <v>77</v>
      </c>
      <c r="AG14" t="s">
        <v>78</v>
      </c>
      <c r="AH14" t="s">
        <v>79</v>
      </c>
      <c r="AI14" t="s">
        <v>76</v>
      </c>
      <c r="AJ14" t="s">
        <v>79</v>
      </c>
      <c r="AK14" t="s">
        <v>76</v>
      </c>
      <c r="AL14" t="s">
        <v>79</v>
      </c>
      <c r="AM14" t="s">
        <v>76</v>
      </c>
      <c r="AN14" t="s">
        <v>77</v>
      </c>
      <c r="AO14" t="s">
        <v>78</v>
      </c>
      <c r="AP14" t="s">
        <v>79</v>
      </c>
      <c r="AQ14" t="s">
        <v>76</v>
      </c>
      <c r="AR14" t="s">
        <v>77</v>
      </c>
      <c r="AS14" t="s">
        <v>78</v>
      </c>
      <c r="AT14" t="s">
        <v>79</v>
      </c>
      <c r="AU14" t="s">
        <v>76</v>
      </c>
      <c r="AV14" t="s">
        <v>77</v>
      </c>
      <c r="AW14" t="s">
        <v>78</v>
      </c>
      <c r="AX14" t="s">
        <v>79</v>
      </c>
      <c r="AY14" t="s">
        <v>76</v>
      </c>
      <c r="AZ14" t="s">
        <v>77</v>
      </c>
      <c r="BA14" t="s">
        <v>78</v>
      </c>
      <c r="BB14" t="s">
        <v>79</v>
      </c>
      <c r="BC14" t="s">
        <v>76</v>
      </c>
      <c r="BD14" t="s">
        <v>77</v>
      </c>
      <c r="BE14" t="s">
        <v>78</v>
      </c>
      <c r="BF14" t="s">
        <v>79</v>
      </c>
      <c r="BG14" t="s">
        <v>76</v>
      </c>
      <c r="BH14" t="s">
        <v>77</v>
      </c>
      <c r="BI14" t="s">
        <v>78</v>
      </c>
      <c r="BJ14" t="s">
        <v>79</v>
      </c>
      <c r="BK14" t="s">
        <v>76</v>
      </c>
      <c r="BL14" t="s">
        <v>76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37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39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75</v>
      </c>
      <c r="C33" t="s">
        <v>76</v>
      </c>
      <c r="D33" t="s">
        <v>76</v>
      </c>
      <c r="E33" t="s">
        <v>77</v>
      </c>
      <c r="F33" t="s">
        <v>76</v>
      </c>
      <c r="G33" t="s">
        <v>76</v>
      </c>
      <c r="H33" t="s">
        <v>77</v>
      </c>
      <c r="I33" t="s">
        <v>77</v>
      </c>
      <c r="J33" t="s">
        <v>76</v>
      </c>
      <c r="K33" t="s">
        <v>77</v>
      </c>
      <c r="L33" t="s">
        <v>79</v>
      </c>
      <c r="M33" t="s">
        <v>76</v>
      </c>
      <c r="N33" t="s">
        <v>77</v>
      </c>
      <c r="O33" t="s">
        <v>79</v>
      </c>
      <c r="P33" t="s">
        <v>76</v>
      </c>
      <c r="Q33" t="s">
        <v>79</v>
      </c>
      <c r="R33" t="s">
        <v>76</v>
      </c>
      <c r="S33" t="s">
        <v>79</v>
      </c>
      <c r="T33" t="s">
        <v>77</v>
      </c>
      <c r="U33" t="s">
        <v>78</v>
      </c>
      <c r="V33" t="s">
        <v>79</v>
      </c>
      <c r="W33" t="s">
        <v>76</v>
      </c>
      <c r="X33" t="s">
        <v>77</v>
      </c>
      <c r="Y33" t="s">
        <v>78</v>
      </c>
      <c r="Z33" t="s">
        <v>79</v>
      </c>
      <c r="AA33" t="s">
        <v>76</v>
      </c>
      <c r="AB33" t="s">
        <v>77</v>
      </c>
      <c r="AC33" t="s">
        <v>78</v>
      </c>
      <c r="AD33" t="s">
        <v>79</v>
      </c>
      <c r="AE33" t="s">
        <v>76</v>
      </c>
      <c r="AF33" t="s">
        <v>77</v>
      </c>
      <c r="AG33" t="s">
        <v>78</v>
      </c>
      <c r="AH33" t="s">
        <v>79</v>
      </c>
      <c r="AI33" t="s">
        <v>76</v>
      </c>
      <c r="AJ33" t="s">
        <v>76</v>
      </c>
      <c r="AK33" t="s">
        <v>76</v>
      </c>
      <c r="AL33" t="s">
        <v>79</v>
      </c>
      <c r="AM33" t="s">
        <v>76</v>
      </c>
      <c r="AN33" t="s">
        <v>77</v>
      </c>
      <c r="AO33" t="s">
        <v>79</v>
      </c>
      <c r="AP33" t="s">
        <v>76</v>
      </c>
      <c r="AQ33" t="s">
        <v>77</v>
      </c>
      <c r="AR33" t="s">
        <v>78</v>
      </c>
      <c r="AS33" t="s">
        <v>79</v>
      </c>
      <c r="AT33" t="s">
        <v>76</v>
      </c>
      <c r="AU33" t="s">
        <v>77</v>
      </c>
      <c r="AV33" t="s">
        <v>78</v>
      </c>
      <c r="AW33" t="s">
        <v>79</v>
      </c>
      <c r="AX33" t="s">
        <v>76</v>
      </c>
      <c r="AY33" t="s">
        <v>77</v>
      </c>
      <c r="AZ33" t="s">
        <v>78</v>
      </c>
      <c r="BA33" t="s">
        <v>79</v>
      </c>
      <c r="BB33" t="s">
        <v>76</v>
      </c>
      <c r="BC33" t="s">
        <v>77</v>
      </c>
      <c r="BD33" t="s">
        <v>78</v>
      </c>
      <c r="BE33" t="s">
        <v>79</v>
      </c>
      <c r="BF33" t="s">
        <v>76</v>
      </c>
      <c r="BG33" t="s">
        <v>77</v>
      </c>
      <c r="BH33" t="s">
        <v>78</v>
      </c>
      <c r="BI33" t="s">
        <v>79</v>
      </c>
      <c r="BJ33" t="s">
        <v>76</v>
      </c>
      <c r="BK33" t="s">
        <v>77</v>
      </c>
      <c r="BL33" t="s">
        <v>78</v>
      </c>
      <c r="BM33" t="s">
        <v>79</v>
      </c>
      <c r="BN33" t="s">
        <v>76</v>
      </c>
      <c r="BO33" t="s">
        <v>76</v>
      </c>
      <c r="BP33" t="s">
        <v>76</v>
      </c>
      <c r="BQ33" t="s">
        <v>76</v>
      </c>
      <c r="BR33" t="s">
        <v>76</v>
      </c>
      <c r="BS33" t="s">
        <v>76</v>
      </c>
      <c r="BT33" t="s">
        <v>76</v>
      </c>
      <c r="BU33" t="s">
        <v>76</v>
      </c>
      <c r="BV33" t="s">
        <v>76</v>
      </c>
      <c r="BW33" t="s">
        <v>76</v>
      </c>
      <c r="BX33" t="s">
        <v>76</v>
      </c>
      <c r="BY33" t="s">
        <v>76</v>
      </c>
      <c r="BZ33" t="s">
        <v>76</v>
      </c>
      <c r="CA33" t="s">
        <v>76</v>
      </c>
    </row>
    <row r="34" spans="2:79" x14ac:dyDescent="0.25">
      <c r="B34" t="s">
        <v>13</v>
      </c>
    </row>
    <row r="35" spans="2:79" x14ac:dyDescent="0.25">
      <c r="B35" t="s">
        <v>36</v>
      </c>
      <c r="C35">
        <v>1670.1981410000001</v>
      </c>
      <c r="D35">
        <v>3173.6761860000001</v>
      </c>
      <c r="F35">
        <v>990.80550140000003</v>
      </c>
      <c r="G35">
        <v>3643.4782610000002</v>
      </c>
      <c r="H35">
        <v>116.3986857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37</v>
      </c>
      <c r="C36">
        <v>2628.505099</v>
      </c>
      <c r="D36">
        <v>2481.141361</v>
      </c>
      <c r="E36">
        <v>107.1491439</v>
      </c>
      <c r="F36">
        <v>2920.7981380000001</v>
      </c>
      <c r="G36">
        <v>2489.5038519999998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38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39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  <c r="K52" t="s">
        <v>76</v>
      </c>
      <c r="L52" t="s">
        <v>77</v>
      </c>
      <c r="M52" t="s">
        <v>78</v>
      </c>
      <c r="N52" t="s">
        <v>79</v>
      </c>
      <c r="O52" t="s">
        <v>76</v>
      </c>
      <c r="P52" t="s">
        <v>77</v>
      </c>
      <c r="Q52" t="s">
        <v>78</v>
      </c>
      <c r="R52" t="s">
        <v>79</v>
      </c>
      <c r="S52" t="s">
        <v>76</v>
      </c>
      <c r="T52" t="s">
        <v>77</v>
      </c>
      <c r="U52" t="s">
        <v>78</v>
      </c>
      <c r="V52" t="s">
        <v>79</v>
      </c>
      <c r="W52" t="s">
        <v>76</v>
      </c>
      <c r="X52" t="s">
        <v>77</v>
      </c>
      <c r="Y52" t="s">
        <v>78</v>
      </c>
      <c r="Z52" t="s">
        <v>79</v>
      </c>
    </row>
    <row r="53" spans="2:26" x14ac:dyDescent="0.25">
      <c r="B53" t="s">
        <v>13</v>
      </c>
    </row>
    <row r="54" spans="2:26" x14ac:dyDescent="0.25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39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658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658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658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658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660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660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660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660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690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669</v>
      </c>
    </row>
    <row r="32" spans="1:38" x14ac:dyDescent="0.2">
      <c r="A32" s="105" t="s">
        <v>657</v>
      </c>
      <c r="B32" s="259">
        <f>NPV(0.08,B26:AK26)*(1+0.08)</f>
        <v>89726.389736892335</v>
      </c>
    </row>
    <row r="33" spans="1:2" x14ac:dyDescent="0.2">
      <c r="A33" s="105" t="s">
        <v>667</v>
      </c>
      <c r="B33" s="259">
        <f>NPV(0.08,B27:AK27)*(1+0.08)</f>
        <v>20911.435362725173</v>
      </c>
    </row>
    <row r="34" spans="1:2" x14ac:dyDescent="0.2">
      <c r="A34" s="105" t="s">
        <v>668</v>
      </c>
      <c r="B34" s="259">
        <f>NPV(0.08,B28:AK28)*(1+0.08)</f>
        <v>9261.7298850372899</v>
      </c>
    </row>
    <row r="35" spans="1:2" x14ac:dyDescent="0.2">
      <c r="A35" s="105" t="s">
        <v>659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666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666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666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687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688</v>
      </c>
      <c r="B59" s="269" t="s">
        <v>671</v>
      </c>
    </row>
    <row r="60" spans="1:37" x14ac:dyDescent="0.2">
      <c r="A60" s="105" t="s">
        <v>657</v>
      </c>
      <c r="B60" s="275">
        <f>VLOOKUP($A60,Sup_GD_PotInst!$A$31:$B$36,B$2,FALSE)</f>
        <v>89726.389736892335</v>
      </c>
    </row>
    <row r="61" spans="1:37" x14ac:dyDescent="0.2">
      <c r="A61" s="105" t="s">
        <v>667</v>
      </c>
      <c r="B61" s="275">
        <f>VLOOKUP($A61,Sup_GD_PotInst!$A$31:$B$36,B$2,FALSE)</f>
        <v>20911.435362725173</v>
      </c>
    </row>
    <row r="62" spans="1:37" x14ac:dyDescent="0.2">
      <c r="A62" s="105" t="s">
        <v>668</v>
      </c>
      <c r="B62" s="275">
        <f>VLOOKUP($A62,Sup_GD_PotInst!$A$31:$B$36,B$2,FALSE)</f>
        <v>9261.7298850372899</v>
      </c>
    </row>
    <row r="63" spans="1:37" x14ac:dyDescent="0.2">
      <c r="A63" s="105" t="s">
        <v>659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689</v>
      </c>
      <c r="B74" s="13" t="s">
        <v>671</v>
      </c>
    </row>
    <row r="75" spans="1:37" x14ac:dyDescent="0.2">
      <c r="A75" s="105" t="s">
        <v>657</v>
      </c>
      <c r="B75" s="275">
        <f>B60/(1+Planel_BD_constantes!$B$3)^3</f>
        <v>71227.701043486391</v>
      </c>
      <c r="E75" s="259"/>
    </row>
    <row r="76" spans="1:37" x14ac:dyDescent="0.2">
      <c r="A76" s="105" t="s">
        <v>667</v>
      </c>
      <c r="B76" s="275">
        <f>B61/(1+Planel_BD_constantes!$B$3)^3</f>
        <v>16600.171596940549</v>
      </c>
      <c r="E76" s="259"/>
    </row>
    <row r="77" spans="1:37" x14ac:dyDescent="0.2">
      <c r="A77" s="105" t="s">
        <v>668</v>
      </c>
      <c r="B77" s="275">
        <f>B62/(1+Planel_BD_constantes!$B$3)^3</f>
        <v>7352.2597903626292</v>
      </c>
      <c r="E77" s="259"/>
    </row>
    <row r="78" spans="1:37" x14ac:dyDescent="0.2">
      <c r="A78" s="105" t="s">
        <v>659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3F20EA-D08A-4349-A201-C005B07C8244}"/>
</file>

<file path=customXml/itemProps2.xml><?xml version="1.0" encoding="utf-8"?>
<ds:datastoreItem xmlns:ds="http://schemas.openxmlformats.org/officeDocument/2006/customXml" ds:itemID="{2255DE38-A8FE-4A3D-B276-7D3C00A973D6}"/>
</file>

<file path=customXml/itemProps3.xml><?xml version="1.0" encoding="utf-8"?>
<ds:datastoreItem xmlns:ds="http://schemas.openxmlformats.org/officeDocument/2006/customXml" ds:itemID="{3084D8D6-186D-4998-801F-A19BCF62B0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2020-03-06T10:48:49Z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