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  <sheet name="Conciliação Bancária" sheetId="5" state="visible" r:id="rId5"/>
    <sheet name="Rendimento de Aplicação" sheetId="6" state="visible" r:id="rId6"/>
    <sheet name="Relação de Bens" sheetId="7" state="visible" r:id="rId7"/>
  </sheets>
  <externalReferences>
    <externalReference r:id="rId8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23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color rgb="00f9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44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  <border>
      <right style="medium"/>
      <bottom/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top/>
      <bottom/>
      <diagonal/>
    </border>
    <border>
      <left style="thin">
        <color rgb="00FFFFFF"/>
      </left>
      <right style="medium">
        <color rgb="00FFFFFF"/>
      </right>
      <top/>
      <bottom style="thin">
        <color rgb="00FFFFFF"/>
      </bottom>
      <diagonal/>
    </border>
  </borders>
  <cellStyleXfs count="18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167" fontId="11" fillId="0" borderId="2" applyAlignment="1">
      <alignment horizontal="general" vertical="bottom" wrapText="1"/>
    </xf>
    <xf numFmtId="167" fontId="11" fillId="9" borderId="2" applyAlignment="1">
      <alignment horizontal="general" vertical="bottom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</cellStyleXfs>
  <cellXfs count="187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3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10" fillId="5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right" vertical="center"/>
    </xf>
    <xf numFmtId="167" fontId="15" fillId="8" borderId="2" applyAlignment="1" pivotButton="0" quotePrefix="0" xfId="14">
      <alignment horizontal="center" vertical="center" wrapText="1"/>
    </xf>
    <xf numFmtId="0" fontId="15" fillId="8" borderId="3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167" fontId="11" fillId="0" borderId="2" applyAlignment="1" pivotButton="0" quotePrefix="0" xfId="14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 wrapText="1"/>
    </xf>
    <xf numFmtId="167" fontId="11" fillId="8" borderId="2" applyAlignment="1" pivotButton="0" quotePrefix="0" xfId="14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 wrapText="1"/>
    </xf>
    <xf numFmtId="167" fontId="15" fillId="9" borderId="2" applyAlignment="1" pivotButton="0" quotePrefix="0" xfId="14">
      <alignment horizontal="center" vertical="center" wrapText="1"/>
    </xf>
    <xf numFmtId="0" fontId="15" fillId="9" borderId="0" pivotButton="0" quotePrefix="0" xfId="0"/>
    <xf numFmtId="0" fontId="0" fillId="9" borderId="0" pivotButton="0" quotePrefix="0" xfId="0"/>
    <xf numFmtId="167" fontId="11" fillId="9" borderId="2" applyAlignment="1" pivotButton="0" quotePrefix="0" xfId="15">
      <alignment horizontal="general" vertical="bottom" wrapText="1"/>
    </xf>
    <xf numFmtId="0" fontId="1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0" fillId="5" borderId="4" applyAlignment="1" pivotButton="0" quotePrefix="0" xfId="0">
      <alignment horizontal="left" vertical="center"/>
    </xf>
    <xf numFmtId="0" fontId="15" fillId="8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1" fillId="8" borderId="4" applyAlignment="1" pivotButton="0" quotePrefix="0" xfId="0">
      <alignment horizontal="center" vertical="center" wrapText="1"/>
    </xf>
    <xf numFmtId="167" fontId="11" fillId="9" borderId="3" applyAlignment="1" pivotButton="0" quotePrefix="0" xfId="15">
      <alignment horizontal="general" vertical="bottom" wrapText="1"/>
    </xf>
    <xf numFmtId="167" fontId="11" fillId="9" borderId="32" applyAlignment="1" pivotButton="0" quotePrefix="0" xfId="15">
      <alignment horizontal="general" vertical="bottom" wrapText="1"/>
    </xf>
    <xf numFmtId="0" fontId="15" fillId="0" borderId="32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15" fillId="9" borderId="3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0">
      <alignment horizontal="center" vertical="center" wrapText="1"/>
    </xf>
    <xf numFmtId="0" fontId="15" fillId="9" borderId="32" applyAlignment="1" pivotButton="0" quotePrefix="0" xfId="0">
      <alignment horizontal="center" vertical="center" wrapText="1"/>
    </xf>
    <xf numFmtId="0" fontId="10" fillId="8" borderId="4" applyAlignment="1" pivotButton="0" quotePrefix="0" xfId="0">
      <alignment horizontal="center" vertical="center"/>
    </xf>
    <xf numFmtId="0" fontId="10" fillId="5" borderId="7" applyAlignment="1" pivotButton="0" quotePrefix="0" xfId="16">
      <alignment horizontal="center" vertical="center" wrapText="1"/>
    </xf>
    <xf numFmtId="0" fontId="0" fillId="0" borderId="39" pivotButton="0" quotePrefix="0" xfId="0"/>
    <xf numFmtId="0" fontId="10" fillId="5" borderId="33" applyAlignment="1" pivotButton="0" quotePrefix="0" xfId="16">
      <alignment horizontal="center" vertical="center" wrapText="1"/>
    </xf>
    <xf numFmtId="0" fontId="0" fillId="0" borderId="36" pivotButton="0" quotePrefix="0" xfId="0"/>
    <xf numFmtId="0" fontId="0" fillId="8" borderId="40" pivotButton="0" quotePrefix="0" xfId="0"/>
    <xf numFmtId="0" fontId="11" fillId="8" borderId="13" applyAlignment="1" pivotButton="0" quotePrefix="0" xfId="0">
      <alignment horizontal="center" vertical="center" wrapText="1"/>
    </xf>
    <xf numFmtId="167" fontId="11" fillId="8" borderId="13" applyAlignment="1" pivotButton="0" quotePrefix="0" xfId="17">
      <alignment horizontal="center" vertical="center" wrapText="1"/>
    </xf>
    <xf numFmtId="0" fontId="11" fillId="8" borderId="14" applyAlignment="1" pivotButton="0" quotePrefix="0" xfId="0">
      <alignment horizontal="center" vertical="center" wrapText="1"/>
    </xf>
    <xf numFmtId="0" fontId="10" fillId="5" borderId="41" applyAlignment="1" pivotButton="0" quotePrefix="0" xfId="16">
      <alignment horizontal="center" vertical="center" wrapText="1"/>
    </xf>
    <xf numFmtId="0" fontId="0" fillId="0" borderId="43" pivotButton="0" quotePrefix="0" xfId="0"/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 wrapText="1" shrinkToFit="1"/>
    </xf>
  </cellXfs>
  <cellStyles count="18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4161" xfId="11" hidden="0"/>
    <cellStyle name="custom_number_format_demonstrativo4161" xfId="12" hidden="0"/>
    <cellStyle name="row_style_demonstrativo_append4161" xfId="13" hidden="0"/>
    <cellStyle name="custom_number_format_conciliacoes9264" xfId="14" hidden="0"/>
    <cellStyle name="saldodiposnivelformat_conciliacoes9264" xfId="15" hidden="0"/>
    <cellStyle name="rowStylematerial6257" xfId="16" hidden="0"/>
    <cellStyle name="customNumbermaterial6257" xfId="1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77" t="inlineStr">
        <is>
          <t>PRESTAÇÃO DE CONTAS PARCIAL</t>
        </is>
      </c>
    </row>
    <row r="3" ht="8.25" customHeight="1" s="39"/>
    <row r="4">
      <c r="B4" s="178" t="inlineStr">
        <is>
          <t>DADOS DO ACORDO</t>
        </is>
      </c>
    </row>
    <row r="6">
      <c r="B6" s="179" t="inlineStr">
        <is>
          <t>AGENTE FINANCIADOR</t>
        </is>
      </c>
      <c r="E6" s="180" t="inlineStr">
        <is>
          <t>SUPERIOR TRIBUNAL DE JUSTIÇA - STJ</t>
        </is>
      </c>
    </row>
    <row r="7"/>
    <row r="9">
      <c r="B9" s="181" t="inlineStr">
        <is>
          <t>PROJETO</t>
        </is>
      </c>
      <c r="E9" s="182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181" t="inlineStr">
        <is>
          <t>COORDENADOR</t>
        </is>
      </c>
      <c r="E14" s="182" t="inlineStr">
        <is>
          <t>DEBORA BONAT</t>
        </is>
      </c>
    </row>
    <row r="15"/>
    <row r="16" ht="6.75" customHeight="1" s="39"/>
    <row r="17">
      <c r="B17" s="181" t="inlineStr">
        <is>
          <t>PROCESSO</t>
        </is>
      </c>
      <c r="E17" s="182" t="inlineStr">
        <is>
          <t>23106.136764/2019-78 (FUB/FINATEC)</t>
        </is>
      </c>
      <c r="H17" s="181" t="inlineStr">
        <is>
          <t>BANCO</t>
        </is>
      </c>
      <c r="K17" s="182" t="inlineStr">
        <is>
          <t>Banco do Brasil S.A.</t>
        </is>
      </c>
    </row>
    <row r="18"/>
    <row r="19">
      <c r="B19" s="181" t="inlineStr">
        <is>
          <t>CENTRO DE CUSTO</t>
        </is>
      </c>
      <c r="E19" s="183" t="n">
        <v>6858</v>
      </c>
      <c r="H19" s="181" t="inlineStr">
        <is>
          <t>CONTA CORRENTE</t>
        </is>
      </c>
      <c r="K19" s="182" t="inlineStr">
        <is>
          <t>7494-2</t>
        </is>
      </c>
    </row>
    <row r="20"/>
    <row r="21">
      <c r="B21" s="184" t="inlineStr">
        <is>
          <t>PERIODO</t>
        </is>
      </c>
      <c r="E21" s="182" t="inlineStr">
        <is>
          <t>2020-01-12 a 2020-02-01</t>
        </is>
      </c>
      <c r="H21" s="181" t="inlineStr">
        <is>
          <t>AGÊNCIA</t>
        </is>
      </c>
      <c r="K21" s="182" t="inlineStr">
        <is>
          <t>3382-0</t>
        </is>
      </c>
    </row>
    <row r="22"/>
    <row r="23">
      <c r="B23" s="178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81" t="inlineStr">
        <is>
          <t>ANALISTA</t>
        </is>
      </c>
      <c r="E26" s="183" t="n"/>
    </row>
    <row r="27"/>
    <row r="28"/>
    <row r="30">
      <c r="B30" s="181" t="inlineStr">
        <is>
          <t>ASSISTENTE</t>
        </is>
      </c>
      <c r="E30" s="185" t="n"/>
    </row>
    <row r="31"/>
    <row r="32"/>
    <row r="34">
      <c r="B34" s="186" t="inlineStr">
        <is>
          <t>COORDENADORA DE GESTÃO DE PROJETOS</t>
        </is>
      </c>
      <c r="E34" s="185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12/01/2020 a 01/02/2020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SUM(E14:E29)</f>
        <v/>
      </c>
      <c r="G13" s="6" t="n"/>
      <c r="H13" s="35" t="inlineStr">
        <is>
          <t>Despesas Realizadas</t>
        </is>
      </c>
      <c r="J13" s="80">
        <f>SUM(I16:I28)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n"/>
      <c r="B16" s="62" t="n"/>
      <c r="C16" s="62" t="n"/>
      <c r="E16" s="111" t="n"/>
      <c r="F16" s="62" t="n"/>
      <c r="G16" s="85" t="n"/>
      <c r="H16" s="62" t="n"/>
      <c r="I16" s="111" t="n"/>
      <c r="J16" s="86" t="n"/>
      <c r="K16" s="85" t="n"/>
    </row>
    <row r="17">
      <c r="A17" s="83" t="n"/>
      <c r="B17" s="62" t="n"/>
      <c r="C17" s="62" t="n"/>
      <c r="E17" s="111" t="n"/>
      <c r="F17" s="62" t="n"/>
      <c r="G17" s="85" t="n"/>
      <c r="H17" s="62" t="n"/>
      <c r="I17" s="111" t="n"/>
      <c r="J17" s="86" t="n"/>
      <c r="K17" s="85" t="n"/>
    </row>
    <row r="18">
      <c r="A18" s="83" t="n"/>
      <c r="B18" s="62" t="n"/>
      <c r="C18" s="62" t="n"/>
      <c r="E18" s="111" t="n"/>
      <c r="F18" s="62" t="n"/>
      <c r="G18" s="85" t="n"/>
      <c r="H18" s="62" t="n"/>
      <c r="I18" s="111" t="n"/>
      <c r="J18" s="86" t="n"/>
      <c r="K18" s="85" t="n"/>
    </row>
    <row r="19">
      <c r="A19" s="83" t="n"/>
      <c r="B19" s="62" t="n"/>
      <c r="C19" s="62" t="n"/>
      <c r="E19" s="111" t="n"/>
      <c r="F19" s="62" t="n"/>
      <c r="G19" s="85" t="n"/>
      <c r="H19" s="62" t="n"/>
      <c r="I19" s="111" t="n"/>
      <c r="J19" s="86" t="n"/>
      <c r="K19" s="85" t="n"/>
    </row>
    <row r="20">
      <c r="A20" s="83" t="n"/>
      <c r="B20" s="62" t="n"/>
      <c r="C20" s="62" t="n"/>
      <c r="E20" s="111" t="n"/>
      <c r="F20" s="62" t="n"/>
      <c r="G20" s="85" t="n"/>
      <c r="H20" s="62" t="n"/>
      <c r="I20" s="111" t="n"/>
      <c r="J20" s="86" t="n"/>
      <c r="K20" s="85" t="n"/>
    </row>
    <row r="21">
      <c r="A21" s="83" t="n"/>
      <c r="B21" s="62" t="n"/>
      <c r="C21" s="62" t="n"/>
      <c r="E21" s="111" t="n"/>
      <c r="F21" s="62" t="n"/>
      <c r="G21" s="85" t="n"/>
      <c r="H21" s="62" t="n"/>
      <c r="I21" s="111" t="n"/>
      <c r="J21" s="86" t="n"/>
      <c r="K21" s="85" t="n"/>
    </row>
    <row r="22">
      <c r="A22" s="83" t="n"/>
      <c r="B22" s="62" t="n"/>
      <c r="C22" s="62" t="n"/>
      <c r="E22" s="111" t="n"/>
      <c r="F22" s="62" t="n"/>
      <c r="G22" s="85" t="n"/>
      <c r="H22" s="62" t="n"/>
      <c r="I22" s="111" t="n"/>
      <c r="J22" s="86" t="n"/>
      <c r="K22" s="85" t="n"/>
    </row>
    <row r="23">
      <c r="A23" s="83" t="n"/>
      <c r="B23" s="62" t="n"/>
      <c r="C23" s="62" t="n"/>
      <c r="D23" s="62" t="n"/>
      <c r="E23" s="111" t="n"/>
      <c r="F23" s="62" t="n"/>
      <c r="G23" s="85" t="n"/>
      <c r="H23" s="62" t="n"/>
      <c r="I23" s="111" t="n"/>
      <c r="J23" s="86" t="n"/>
      <c r="K23" s="85" t="n"/>
    </row>
    <row r="24">
      <c r="A24" s="83" t="n"/>
      <c r="B24" s="62" t="n"/>
      <c r="C24" s="62" t="n"/>
      <c r="D24" s="62" t="n"/>
      <c r="E24" s="62" t="n"/>
      <c r="F24" s="62" t="n"/>
      <c r="G24" s="85" t="n"/>
      <c r="H24" s="87" t="inlineStr">
        <is>
          <t>II. DESPESAS DE CAPITAL</t>
        </is>
      </c>
      <c r="I24" s="112">
        <f>SUM(I25:I28)</f>
        <v/>
      </c>
      <c r="J24" s="86" t="n"/>
      <c r="K24" s="85" t="n"/>
    </row>
    <row r="25">
      <c r="A25" s="83" t="n"/>
      <c r="B25" s="62" t="n"/>
      <c r="C25" s="62" t="n"/>
      <c r="D25" s="62" t="n"/>
      <c r="E25" s="62" t="n"/>
      <c r="F25" s="62" t="n"/>
      <c r="G25" s="85" t="n"/>
      <c r="H25" s="62" t="inlineStr">
        <is>
          <t>Obras e Instalações</t>
        </is>
      </c>
      <c r="I25" s="113" t="n"/>
      <c r="J25" s="86" t="n"/>
      <c r="K25" s="85" t="n"/>
    </row>
    <row r="26">
      <c r="A26" s="83" t="n"/>
      <c r="B26" s="62" t="n"/>
      <c r="C26" s="62" t="n"/>
      <c r="D26" s="62" t="n"/>
      <c r="E26" s="62" t="n"/>
      <c r="F26" s="62" t="n"/>
      <c r="G26" s="85" t="n"/>
      <c r="H26" s="87" t="inlineStr">
        <is>
          <t>Equipamentos e Material Permanente</t>
        </is>
      </c>
      <c r="I26" s="112" t="n"/>
      <c r="J26" s="86" t="n"/>
      <c r="K26" s="85" t="n"/>
    </row>
    <row r="27">
      <c r="A27" s="83" t="n"/>
      <c r="B27" s="62" t="n"/>
      <c r="C27" s="62" t="n"/>
      <c r="D27" s="62" t="n"/>
      <c r="E27" s="62" t="n"/>
      <c r="F27" s="62" t="n"/>
      <c r="G27" s="85" t="n"/>
      <c r="H27" s="62" t="inlineStr">
        <is>
          <t xml:space="preserve">     a) Nacional</t>
        </is>
      </c>
      <c r="I27" s="113" t="n"/>
      <c r="J27" s="86" t="n"/>
      <c r="K27" s="85" t="n"/>
    </row>
    <row r="28">
      <c r="A28" s="83" t="n"/>
      <c r="B28" s="62" t="n"/>
      <c r="C28" s="62" t="n"/>
      <c r="D28" s="62" t="n"/>
      <c r="E28" s="62" t="n"/>
      <c r="F28" s="62" t="n"/>
      <c r="G28" s="85" t="n"/>
      <c r="H28" s="62" t="inlineStr">
        <is>
          <t xml:space="preserve">    b) Importado</t>
        </is>
      </c>
      <c r="I28" s="113" t="n"/>
      <c r="J28" s="86" t="n"/>
      <c r="K28" s="85" t="n"/>
    </row>
    <row r="29">
      <c r="A29" s="83" t="n"/>
      <c r="B29" s="62" t="n"/>
      <c r="C29" s="62" t="n"/>
      <c r="D29" s="62" t="n"/>
      <c r="E29" s="62" t="n"/>
      <c r="F29" s="62" t="n"/>
      <c r="G29" s="85" t="n"/>
      <c r="H29" s="62" t="n"/>
      <c r="I29" s="62" t="n"/>
      <c r="J29" s="86" t="n"/>
      <c r="K29" s="85" t="n"/>
    </row>
    <row r="30">
      <c r="A30" s="90" t="inlineStr">
        <is>
          <t>Rendimento de Aplicação financeira</t>
        </is>
      </c>
      <c r="F30" s="114">
        <f>SUM(E31:E34)</f>
        <v/>
      </c>
      <c r="G30" s="92" t="n"/>
      <c r="H30" s="93" t="inlineStr">
        <is>
          <t xml:space="preserve">Saldo Conciliado em: </t>
        </is>
      </c>
      <c r="I30" s="94" t="n"/>
      <c r="J30" s="115">
        <f>SUM(I32+I33+I34+I37)</f>
        <v/>
      </c>
      <c r="K30" s="92" t="n"/>
    </row>
    <row r="31">
      <c r="A31" s="83" t="n"/>
      <c r="E31" s="62" t="n"/>
      <c r="F31" s="62" t="n"/>
      <c r="G31" s="85" t="n"/>
      <c r="H31" s="62" t="n"/>
      <c r="I31" s="62" t="n"/>
      <c r="J31" s="86" t="n"/>
      <c r="K31" s="85" t="n"/>
    </row>
    <row r="32">
      <c r="A32" s="83" t="n"/>
      <c r="E32" s="62" t="n"/>
      <c r="F32" s="62" t="n"/>
      <c r="G32" s="85" t="n"/>
      <c r="H32" s="62" t="inlineStr">
        <is>
          <t>Conta Corrente</t>
        </is>
      </c>
      <c r="I32" s="113" t="n"/>
      <c r="J32" s="86" t="n"/>
      <c r="K32" s="85" t="n"/>
    </row>
    <row r="33">
      <c r="A33" s="83" t="n"/>
      <c r="E33" s="62" t="n"/>
      <c r="F33" s="62" t="n"/>
      <c r="G33" s="85" t="n"/>
      <c r="H33" s="62" t="inlineStr">
        <is>
          <t>Devolução de recursos - GRU SIMPLES</t>
        </is>
      </c>
      <c r="I33" s="113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inlineStr">
        <is>
          <t>Tarifa Bancária - Saldo</t>
        </is>
      </c>
      <c r="I34" s="112">
        <f>I35-I36</f>
        <v/>
      </c>
      <c r="J34" s="86" t="n"/>
      <c r="K34" s="85" t="n"/>
    </row>
    <row r="35">
      <c r="A35" s="83" t="n"/>
      <c r="B35" s="62" t="n"/>
      <c r="C35" s="62" t="n"/>
      <c r="D35" s="62" t="n"/>
      <c r="E35" s="62" t="n"/>
      <c r="F35" s="62" t="n"/>
      <c r="G35" s="85" t="n"/>
      <c r="H35" s="62" t="inlineStr">
        <is>
          <t>Tarifa Bancária - Despesa (-)</t>
        </is>
      </c>
      <c r="I35" s="113" t="n">
        <v>27.47</v>
      </c>
      <c r="J35" s="86" t="n"/>
      <c r="K35" s="85" t="n"/>
    </row>
    <row r="36">
      <c r="A36" s="83" t="n"/>
      <c r="B36" s="62" t="n"/>
      <c r="C36" s="62" t="n"/>
      <c r="D36" s="62" t="n"/>
      <c r="E36" s="62" t="n"/>
      <c r="F36" s="62" t="n"/>
      <c r="G36" s="85" t="n"/>
      <c r="H36" s="62" t="inlineStr">
        <is>
          <t>Tarifa Bancária - Restituição (+)</t>
        </is>
      </c>
      <c r="I36" s="111" t="n">
        <v>0</v>
      </c>
      <c r="J36" s="86" t="n"/>
      <c r="K36" s="85" t="n"/>
    </row>
    <row r="37">
      <c r="A37" s="83" t="n"/>
      <c r="B37" s="62" t="n"/>
      <c r="C37" s="62" t="n"/>
      <c r="D37" s="62" t="n"/>
      <c r="E37" s="62" t="n"/>
      <c r="F37" s="62" t="n"/>
      <c r="G37" s="85" t="n"/>
      <c r="H37" s="87" t="inlineStr">
        <is>
          <t>Aplicação Financeira</t>
        </is>
      </c>
      <c r="I37" s="112" t="n"/>
      <c r="J37" s="86" t="n"/>
      <c r="K37" s="85" t="n"/>
    </row>
    <row r="38">
      <c r="A38" s="83" t="n"/>
      <c r="B38" s="62" t="n"/>
      <c r="C38" s="62" t="n"/>
      <c r="D38" s="62" t="n"/>
      <c r="E38" s="62" t="n"/>
      <c r="F38" s="62" t="n"/>
      <c r="G38" s="85" t="n"/>
      <c r="H38" s="62" t="inlineStr">
        <is>
          <t>Rendimento de aplicação financeira</t>
        </is>
      </c>
      <c r="I38" s="111" t="n"/>
      <c r="J38" s="86" t="n"/>
      <c r="K38" s="85" t="n"/>
    </row>
    <row r="39">
      <c r="A39" s="83" t="n"/>
      <c r="B39" s="62" t="n"/>
      <c r="C39" s="62" t="n"/>
      <c r="D39" s="62" t="n"/>
      <c r="E39" s="62" t="n"/>
      <c r="F39" s="62" t="n"/>
      <c r="G39" s="85" t="n"/>
      <c r="H39" s="62" t="n"/>
      <c r="I39" s="62" t="n"/>
      <c r="J39" s="86" t="n"/>
      <c r="K39" s="85" t="n"/>
    </row>
    <row r="40">
      <c r="A40" s="96" t="inlineStr">
        <is>
          <t>TOTAL</t>
        </is>
      </c>
      <c r="F40" s="114">
        <f>SUM(F30+F13)</f>
        <v/>
      </c>
      <c r="G40" s="92" t="n"/>
      <c r="H40" s="97" t="inlineStr">
        <is>
          <t>TOTAL</t>
        </is>
      </c>
      <c r="J40" s="115">
        <f>SUM(J30+J13)</f>
        <v/>
      </c>
      <c r="K40" s="92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n"/>
      <c r="I41" s="62" t="n"/>
      <c r="J41" s="86" t="n"/>
      <c r="K41" s="85" t="n"/>
    </row>
    <row r="42">
      <c r="A42" s="98" t="n"/>
      <c r="J42" s="65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n"/>
      <c r="I43" s="62" t="n"/>
      <c r="J43" s="86" t="n"/>
      <c r="K43" s="85" t="n"/>
    </row>
    <row r="44">
      <c r="A44" s="99" t="inlineStr">
        <is>
          <t>Brasilia, 12 de Março de 2024</t>
        </is>
      </c>
      <c r="J44" s="86" t="n"/>
      <c r="K44" s="85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n"/>
      <c r="I45" s="62" t="n"/>
      <c r="J45" s="86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100" t="inlineStr">
        <is>
          <t>Daniel Monteiro Rosa</t>
        </is>
      </c>
      <c r="E47" s="62" t="n"/>
      <c r="F47" s="62" t="n"/>
      <c r="G47" s="85" t="n"/>
      <c r="H47" s="67" t="inlineStr">
        <is>
          <t>DEBORA BONAT</t>
        </is>
      </c>
      <c r="J47" s="65" t="n"/>
      <c r="K47" s="85" t="n"/>
    </row>
    <row r="48">
      <c r="A48" s="99" t="inlineStr">
        <is>
          <t>Diretor-Financeiro</t>
        </is>
      </c>
      <c r="E48" s="62" t="n"/>
      <c r="F48" s="62" t="n"/>
      <c r="G48" s="85" t="n"/>
      <c r="H48" s="64" t="inlineStr">
        <is>
          <t>Coordenador(a)</t>
        </is>
      </c>
      <c r="J48" s="65" t="n"/>
      <c r="K48" s="85" t="n"/>
    </row>
    <row r="49">
      <c r="A49" s="99" t="inlineStr">
        <is>
          <t>450.720.272-87</t>
        </is>
      </c>
      <c r="E49" s="62" t="n"/>
      <c r="F49" s="62" t="n"/>
      <c r="G49" s="85" t="n"/>
      <c r="H49" s="64" t="inlineStr">
        <is>
          <t>877.397.399-87</t>
        </is>
      </c>
      <c r="J49" s="65" t="n"/>
      <c r="K49" s="85" t="n"/>
    </row>
    <row r="50">
      <c r="A50" s="101" t="n"/>
      <c r="B50" s="102" t="n"/>
      <c r="C50" s="102" t="n"/>
      <c r="D50" s="102" t="n"/>
      <c r="E50" s="102" t="n"/>
      <c r="F50" s="102" t="n"/>
      <c r="G50" s="103" t="n"/>
      <c r="H50" s="102" t="n"/>
      <c r="I50" s="102" t="n"/>
      <c r="J50" s="104" t="n"/>
      <c r="K50" s="85" t="n"/>
    </row>
    <row r="51">
      <c r="A51" s="83" t="n"/>
      <c r="B51" s="62" t="n"/>
      <c r="C51" s="62" t="n"/>
      <c r="D51" s="62" t="n"/>
      <c r="E51" s="62" t="n"/>
      <c r="F51" s="62" t="n"/>
      <c r="G51" s="85" t="n"/>
      <c r="H51" s="62" t="n"/>
      <c r="I51" s="62" t="n"/>
      <c r="J51" s="62" t="n"/>
      <c r="K51" s="85" t="n"/>
    </row>
    <row r="52">
      <c r="A52" s="83" t="n"/>
      <c r="B52" s="62" t="n"/>
      <c r="C52" s="62" t="n"/>
      <c r="D52" s="62" t="n"/>
      <c r="E52" s="62" t="n"/>
      <c r="F52" s="62" t="n"/>
      <c r="G52" s="85" t="n"/>
      <c r="H52" s="62" t="n"/>
      <c r="I52" s="62" t="n"/>
      <c r="J52" s="62" t="n"/>
      <c r="K52" s="85" t="n"/>
    </row>
    <row r="53">
      <c r="A53" s="83" t="n"/>
      <c r="B53" s="62" t="n"/>
      <c r="C53" s="62" t="n"/>
      <c r="D53" s="62" t="n"/>
      <c r="E53" s="62" t="n"/>
      <c r="F53" s="62" t="n"/>
      <c r="G53" s="85" t="n"/>
      <c r="H53" s="62" t="n"/>
      <c r="I53" s="62" t="n"/>
      <c r="J53" s="62" t="n"/>
      <c r="K53" s="85" t="n"/>
    </row>
    <row r="54">
      <c r="A54" s="83" t="n"/>
      <c r="B54" s="62" t="n"/>
      <c r="C54" s="62" t="n"/>
      <c r="D54" s="62" t="n"/>
      <c r="E54" s="62" t="n"/>
      <c r="F54" s="62" t="n"/>
      <c r="G54" s="85" t="n"/>
      <c r="H54" s="62" t="n"/>
      <c r="I54" s="62" t="n"/>
      <c r="J54" s="62" t="n"/>
      <c r="K54" s="85" t="n"/>
    </row>
    <row r="55">
      <c r="A55" s="83" t="n"/>
      <c r="B55" s="62" t="n"/>
      <c r="C55" s="62" t="n"/>
      <c r="D55" s="62" t="n"/>
      <c r="E55" s="62" t="n"/>
      <c r="F55" s="62" t="n"/>
      <c r="G55" s="85" t="n"/>
      <c r="H55" s="62" t="n"/>
      <c r="I55" s="62" t="n"/>
      <c r="J55" s="62" t="n"/>
      <c r="K55" s="85" t="n"/>
    </row>
    <row r="56">
      <c r="A56" s="83" t="n"/>
      <c r="B56" s="62" t="n"/>
      <c r="C56" s="62" t="n"/>
      <c r="D56" s="62" t="n"/>
      <c r="E56" s="62" t="n"/>
      <c r="F56" s="62" t="n"/>
      <c r="G56" s="85" t="n"/>
      <c r="H56" s="62" t="n"/>
      <c r="I56" s="62" t="n"/>
      <c r="J56" s="62" t="n"/>
      <c r="K56" s="85" t="n"/>
    </row>
    <row r="57">
      <c r="A57" s="83" t="n"/>
      <c r="B57" s="62" t="n"/>
      <c r="C57" s="62" t="n"/>
      <c r="D57" s="62" t="n"/>
      <c r="E57" s="62" t="n"/>
      <c r="F57" s="62" t="n"/>
      <c r="G57" s="85" t="n"/>
      <c r="H57" s="62" t="n"/>
      <c r="I57" s="62" t="n"/>
      <c r="J57" s="62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34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A30:E30"/>
    <mergeCell ref="A31:D31"/>
    <mergeCell ref="A32:D32"/>
    <mergeCell ref="A33:D33"/>
    <mergeCell ref="A40:E40"/>
    <mergeCell ref="H40:I40"/>
    <mergeCell ref="A42:J42"/>
    <mergeCell ref="A44:I44"/>
    <mergeCell ref="A47:D47"/>
    <mergeCell ref="A48:D48"/>
    <mergeCell ref="A49:D49"/>
    <mergeCell ref="H47:J47"/>
    <mergeCell ref="H48:J48"/>
    <mergeCell ref="H49:J49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9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12/01/2020 a 01/02/2020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SUM(B16:B23)</f>
        <v/>
      </c>
      <c r="C15" s="51">
        <f>SUM(C16:C23)</f>
        <v/>
      </c>
      <c r="D15" s="51">
        <f>SUMIF(D16:D23, "&gt;0")</f>
        <v/>
      </c>
      <c r="E15" s="52">
        <f>IFERROR(C15/B15, 0)</f>
        <v/>
      </c>
      <c r="F15" s="51">
        <f>SUM(F16:F23)</f>
        <v/>
      </c>
      <c r="G15" s="51">
        <f>SUM(G16:G23)</f>
        <v/>
      </c>
      <c r="H15" s="51">
        <f>SUMIF(H16:H23,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/>
      <c r="D16" s="57">
        <f>B16 - C16</f>
        <v/>
      </c>
      <c r="E16" s="58">
        <f>IFERROR(C16/B16, 0)</f>
        <v/>
      </c>
      <c r="F16" s="56" t="n">
        <v>33000</v>
      </c>
      <c r="G16" s="57" t="n"/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/>
      <c r="D18" s="57">
        <f>B18 - C18</f>
        <v/>
      </c>
      <c r="E18" s="58">
        <f>IFERROR(C18/B18, 0)</f>
        <v/>
      </c>
      <c r="F18" s="56" t="n">
        <v>720349.9840000001</v>
      </c>
      <c r="G18" s="57" t="n"/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/>
      <c r="D19" s="57">
        <f>B19 - C19</f>
        <v/>
      </c>
      <c r="E19" s="58">
        <f>IFERROR(C19/B19, 0)</f>
        <v/>
      </c>
      <c r="F19" s="56" t="n">
        <v>144070</v>
      </c>
      <c r="G19" s="57" t="n"/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/>
      <c r="D20" s="57">
        <f>B20 - C20</f>
        <v/>
      </c>
      <c r="E20" s="58">
        <f>IFERROR(C20/B20, 0)</f>
        <v/>
      </c>
      <c r="F20" s="56" t="n">
        <v>75133.3</v>
      </c>
      <c r="G20" s="57" t="n">
        <v>3729.42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/>
      <c r="D21" s="57">
        <f>B21 - C21</f>
        <v/>
      </c>
      <c r="E21" s="58">
        <f>IFERROR(C21/B21, 0)</f>
        <v/>
      </c>
      <c r="F21" s="56" t="n">
        <v>204120.08</v>
      </c>
      <c r="G21" s="57" t="n"/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/>
      <c r="D22" s="57">
        <f>B22 - C22</f>
        <v/>
      </c>
      <c r="E22" s="58">
        <f>IFERROR(C22/B22, 0)</f>
        <v/>
      </c>
      <c r="F22" s="56" t="n">
        <v>386250</v>
      </c>
      <c r="G22" s="57" t="n"/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0" t="inlineStr">
        <is>
          <t>II. DESPESAS DE CAPITAL</t>
        </is>
      </c>
      <c r="B24" s="51">
        <f>SUM(B26:B28)</f>
        <v/>
      </c>
      <c r="C24" s="51">
        <f>SUM(C26:C28)</f>
        <v/>
      </c>
      <c r="D24" s="51">
        <f>SUM(D26:D28)</f>
        <v/>
      </c>
      <c r="E24" s="52">
        <f>IFERROR(C24/B24, 0)</f>
        <v/>
      </c>
      <c r="F24" s="51">
        <f>SUM(F26:F28)</f>
        <v/>
      </c>
      <c r="G24" s="51">
        <f>SUM(G26:G28)</f>
        <v/>
      </c>
      <c r="H24" s="51">
        <f>SUM(H26:H28)</f>
        <v/>
      </c>
      <c r="I24" s="53">
        <f>IFERROR(G24/F24, 0)</f>
        <v/>
      </c>
      <c r="J24" s="54" t="n"/>
    </row>
    <row r="25">
      <c r="A25" s="55" t="inlineStr">
        <is>
          <t>Obras e Instalações</t>
        </is>
      </c>
      <c r="B25" s="60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60" t="inlineStr">
        <is>
          <t>Equipamentos e Material Permanente</t>
        </is>
      </c>
      <c r="B26" s="60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55" t="inlineStr">
        <is>
          <t xml:space="preserve">     a) Nacional</t>
        </is>
      </c>
      <c r="B27" s="56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55" t="inlineStr">
        <is>
          <t xml:space="preserve">    b) Importado</t>
        </is>
      </c>
      <c r="B28" s="56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61" t="inlineStr">
        <is>
          <t>TOTAL</t>
        </is>
      </c>
      <c r="B29" s="51">
        <f>SUM(B24, B15)</f>
        <v/>
      </c>
      <c r="C29" s="51">
        <f>SUM(C24, C15)</f>
        <v/>
      </c>
      <c r="D29" s="51">
        <f>SUM(D24, D15)</f>
        <v/>
      </c>
      <c r="E29" s="52">
        <f>IFERROR(C29/B29, 0)</f>
        <v/>
      </c>
      <c r="F29" s="51">
        <f>SUM(F24, F15)</f>
        <v/>
      </c>
      <c r="G29" s="51">
        <f>SUM(G24, G15)</f>
        <v/>
      </c>
      <c r="H29" s="51">
        <f>SUM(H24,H15)</f>
        <v/>
      </c>
      <c r="I29" s="53">
        <f>IFERROR(G29/F29, 0)</f>
        <v/>
      </c>
      <c r="J29" s="54" t="n"/>
    </row>
    <row r="30" ht="1" customHeight="1" s="39">
      <c r="A30" s="55" t="n"/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50" t="inlineStr">
        <is>
          <t>III.UTILIZAÇÃO DE RENDIMENTOS</t>
        </is>
      </c>
      <c r="B31" s="51">
        <f>SUM(B32)</f>
        <v/>
      </c>
      <c r="C31" s="51">
        <f>SUM(C32)</f>
        <v/>
      </c>
      <c r="D31" s="51">
        <f>SUM(D32)</f>
        <v/>
      </c>
      <c r="E31" s="52">
        <f>IFERROR(C31/B31, 0)</f>
        <v/>
      </c>
      <c r="F31" s="51">
        <f>SUM(F32)</f>
        <v/>
      </c>
      <c r="G31" s="51">
        <f>SUM(G32)</f>
        <v/>
      </c>
      <c r="H31" s="51">
        <f>SUM(H32)</f>
        <v/>
      </c>
      <c r="I31" s="53">
        <f>IFERROR(G31/F31, 0)</f>
        <v/>
      </c>
      <c r="J31" s="54" t="n"/>
    </row>
    <row r="32">
      <c r="A32" s="55" t="inlineStr">
        <is>
          <t>Aplicação Financeira</t>
        </is>
      </c>
      <c r="B32" s="56" t="n"/>
      <c r="C32" s="57">
        <f>SUMIF(D16:D23, "&lt;0")</f>
        <v/>
      </c>
      <c r="D32" s="57">
        <f>B32 - C32</f>
        <v/>
      </c>
      <c r="E32" s="58">
        <f>IFERROR(C32/B32, 0)</f>
        <v/>
      </c>
      <c r="F32" s="56" t="n"/>
      <c r="G32" s="57">
        <f>SUMIF(H16:H23, "&lt;0")</f>
        <v/>
      </c>
      <c r="H32" s="57">
        <f>F32 - G32</f>
        <v/>
      </c>
      <c r="I32" s="59">
        <f>IFERROR(G32/F32, 0)</f>
        <v/>
      </c>
    </row>
    <row r="33">
      <c r="A33" s="61" t="inlineStr">
        <is>
          <t>TOTAL</t>
        </is>
      </c>
      <c r="B33" s="51">
        <f>B32</f>
        <v/>
      </c>
      <c r="C33" s="51">
        <f>C32</f>
        <v/>
      </c>
      <c r="D33" s="51">
        <f>D32</f>
        <v/>
      </c>
      <c r="E33" s="52">
        <f>IFERROR(C33/B33, 0)</f>
        <v/>
      </c>
      <c r="F33" s="51">
        <f>F32</f>
        <v/>
      </c>
      <c r="G33" s="51">
        <f>G32</f>
        <v/>
      </c>
      <c r="H33" s="51">
        <f>H32</f>
        <v/>
      </c>
      <c r="I33" s="53">
        <f>IFERROR(G33/F33, 0)</f>
        <v/>
      </c>
      <c r="J33" s="54" t="n"/>
    </row>
    <row r="34">
      <c r="A34" s="62" t="n"/>
      <c r="B34" s="62" t="n"/>
      <c r="C34" s="62" t="n"/>
      <c r="D34" s="62" t="n"/>
      <c r="E34" s="62" t="n"/>
      <c r="F34" s="62" t="n"/>
      <c r="G34" s="62" t="n"/>
      <c r="H34" s="62" t="n"/>
      <c r="I34" s="63" t="n"/>
    </row>
    <row r="35">
      <c r="A35" s="64" t="inlineStr">
        <is>
          <t>Brasilia, 12 de Março de 2024</t>
        </is>
      </c>
      <c r="I35" s="65" t="n"/>
    </row>
    <row r="36">
      <c r="A36" s="66" t="inlineStr">
        <is>
          <t>Daniel Monteiro Rosa</t>
        </is>
      </c>
      <c r="E36" s="62" t="n"/>
      <c r="F36" s="67" t="inlineStr">
        <is>
          <t>DEBORA BONAT</t>
        </is>
      </c>
      <c r="I36" s="65" t="n"/>
    </row>
    <row r="37">
      <c r="A37" s="68" t="inlineStr">
        <is>
          <t>Diretor-Financeiro</t>
        </is>
      </c>
      <c r="E37" s="62" t="n"/>
      <c r="F37" s="64" t="inlineStr">
        <is>
          <t>Coordenador(a)</t>
        </is>
      </c>
      <c r="I37" s="65" t="n"/>
    </row>
    <row r="38">
      <c r="A38" s="68" t="inlineStr">
        <is>
          <t>450.720.272-87</t>
        </is>
      </c>
      <c r="E38" s="62" t="n"/>
      <c r="F38" s="64" t="inlineStr">
        <is>
          <t>877.397.399-87</t>
        </is>
      </c>
      <c r="I38" s="65" t="n"/>
      <c r="J38" s="69" t="n"/>
    </row>
    <row r="39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5:I35"/>
    <mergeCell ref="A36:D36"/>
    <mergeCell ref="A37:D37"/>
    <mergeCell ref="A38:D38"/>
    <mergeCell ref="F36:I36"/>
    <mergeCell ref="F37:I37"/>
    <mergeCell ref="F38:I3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6" t="inlineStr">
        <is>
          <t>NomeFavorecido</t>
        </is>
      </c>
      <c r="B9" s="116" t="inlineStr">
        <is>
          <t>Histórico</t>
        </is>
      </c>
      <c r="C9" s="116" t="inlineStr">
        <is>
          <t>Documento</t>
        </is>
      </c>
      <c r="D9" s="116" t="inlineStr">
        <is>
          <t>Data de Entrada</t>
        </is>
      </c>
      <c r="E9" s="117" t="inlineStr">
        <is>
          <t>Valor</t>
        </is>
      </c>
    </row>
    <row r="10" ht="80" customHeight="1" s="39">
      <c r="A10" s="118" t="n"/>
      <c r="B10" s="118" t="n"/>
      <c r="C10" s="118" t="n"/>
      <c r="D10" s="118" t="n"/>
      <c r="E10" s="119" t="n"/>
    </row>
    <row r="11">
      <c r="E11" s="45" t="n"/>
    </row>
    <row r="12" ht="56.25" customHeight="1" s="39">
      <c r="A12" s="120" t="inlineStr">
        <is>
          <t>Sub Total1</t>
        </is>
      </c>
      <c r="B12" s="131" t="n"/>
      <c r="C12" s="131" t="n"/>
      <c r="D12" s="132" t="n"/>
      <c r="E12" s="121">
        <f>SUM(E10:E10)</f>
        <v/>
      </c>
    </row>
    <row r="13" ht="30" customHeight="1" s="39">
      <c r="A13" s="87" t="inlineStr">
        <is>
          <t>Estorno de Mensalidades</t>
        </is>
      </c>
      <c r="E13" s="45" t="n"/>
    </row>
    <row r="14">
      <c r="A14" s="122" t="inlineStr">
        <is>
          <t>NomeFavorecido</t>
        </is>
      </c>
      <c r="B14" s="122" t="inlineStr">
        <is>
          <t>Histórico</t>
        </is>
      </c>
      <c r="C14" s="122" t="inlineStr">
        <is>
          <t>Documento</t>
        </is>
      </c>
      <c r="D14" s="122" t="inlineStr">
        <is>
          <t>Data de Entrada</t>
        </is>
      </c>
      <c r="E14" s="123" t="inlineStr">
        <is>
          <t>Valor</t>
        </is>
      </c>
    </row>
    <row r="15">
      <c r="A15" s="124" t="inlineStr">
        <is>
          <t>Sub Total 2</t>
        </is>
      </c>
      <c r="B15" s="133" t="n"/>
      <c r="C15" s="133" t="n"/>
      <c r="D15" s="134" t="n"/>
      <c r="E15" s="125" t="n"/>
    </row>
    <row r="16" ht="30" customHeight="1" s="39">
      <c r="A16" s="136" t="inlineStr">
        <is>
          <t>Total(1-2)</t>
        </is>
      </c>
      <c r="B16" s="135" t="n"/>
      <c r="C16" s="135" t="n"/>
      <c r="D16" s="135" t="n"/>
      <c r="E16" s="127">
        <f>E10</f>
        <v/>
      </c>
    </row>
    <row r="17">
      <c r="A17" s="128">
        <f>'Receita x Despesa'!A44:J44</f>
        <v/>
      </c>
      <c r="E17" s="65" t="n"/>
    </row>
    <row r="18">
      <c r="A18" s="129">
        <f>'Receita x Despesa'!A47</f>
        <v/>
      </c>
      <c r="C18" s="67">
        <f>'Receita x Despesa'!H47</f>
        <v/>
      </c>
      <c r="E18" s="65" t="n"/>
    </row>
    <row r="19">
      <c r="A19" s="130">
        <f>'Receita x Despesa'!A48</f>
        <v/>
      </c>
      <c r="C19" s="128">
        <f>'Receita x Despesa'!H48</f>
        <v/>
      </c>
      <c r="E19" s="65" t="n"/>
    </row>
    <row r="20">
      <c r="A20" s="130">
        <f>'Receita x Despesa'!A49</f>
        <v/>
      </c>
      <c r="C20" s="128">
        <f>'Receita x Despesa'!H49</f>
        <v/>
      </c>
      <c r="E20" s="65" t="n"/>
    </row>
    <row r="21">
      <c r="A21" s="70" t="n"/>
      <c r="B21" s="70" t="n"/>
      <c r="C21" s="70" t="n"/>
      <c r="D21" s="70" t="n"/>
      <c r="E21" s="71" t="n"/>
    </row>
  </sheetData>
  <mergeCells count="16">
    <mergeCell ref="A1:E2"/>
    <mergeCell ref="A3:E3"/>
    <mergeCell ref="A4:E4"/>
    <mergeCell ref="A5:E5"/>
    <mergeCell ref="A6:E6"/>
    <mergeCell ref="A7:E7"/>
    <mergeCell ref="A12:D12"/>
    <mergeCell ref="A15:D15"/>
    <mergeCell ref="A16:D16"/>
    <mergeCell ref="A17:E17"/>
    <mergeCell ref="A18:B18"/>
    <mergeCell ref="A19:B19"/>
    <mergeCell ref="A20:B20"/>
    <mergeCell ref="C18:E18"/>
    <mergeCell ref="C19:E19"/>
    <mergeCell ref="C20:E2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20" customWidth="1" style="39" min="5" max="5"/>
    <col width="20" customWidth="1" style="39" min="6" max="6"/>
  </cols>
  <sheetData>
    <row r="1">
      <c r="A1" s="72" t="inlineStr">
        <is>
          <t>C O N C I L I A Ç Ã O   B A N C Á R I A</t>
        </is>
      </c>
      <c r="F1" s="65" t="n"/>
    </row>
    <row r="2">
      <c r="F2" s="65" t="n"/>
    </row>
    <row r="3">
      <c r="A3" s="73">
        <f>'Receita x Despesa'!A3:J3</f>
        <v/>
      </c>
      <c r="F3" s="65" t="n"/>
    </row>
    <row r="4">
      <c r="A4" s="73">
        <f>'Receita x Despesa'!A4:J4</f>
        <v/>
      </c>
      <c r="F4" s="65" t="n"/>
    </row>
    <row r="5">
      <c r="A5" s="73">
        <f>'Receita x Despesa'!A5:J5</f>
        <v/>
      </c>
      <c r="F5" s="65" t="n"/>
    </row>
    <row r="6">
      <c r="A6" s="73">
        <f>'Receita x Despesa'!A6:J6</f>
        <v/>
      </c>
      <c r="F6" s="65" t="n"/>
    </row>
    <row r="7">
      <c r="A7" s="73">
        <f>'Receita x Despesa'!A7:J7</f>
        <v/>
      </c>
      <c r="F7" s="65" t="n"/>
    </row>
    <row r="8">
      <c r="F8" s="45" t="n"/>
    </row>
    <row r="9">
      <c r="A9" s="154" t="inlineStr">
        <is>
          <t>1.Saldo conforme extratos bancários na data final do período</t>
        </is>
      </c>
      <c r="F9" s="65" t="n"/>
    </row>
    <row r="10">
      <c r="A10" s="138" t="inlineStr">
        <is>
          <t>Saldo de Conta Corrente(R$)</t>
        </is>
      </c>
      <c r="F10" s="45" t="n"/>
    </row>
    <row r="11">
      <c r="A11" s="138" t="inlineStr">
        <is>
          <t>Saldo de Aplicações Financeiras(R$)</t>
        </is>
      </c>
      <c r="F11" s="45" t="n"/>
    </row>
    <row r="12">
      <c r="F12" s="45" t="n"/>
    </row>
    <row r="13">
      <c r="A13" s="154" t="inlineStr">
        <is>
          <t>2. Restituições não creditadas pelo banco até a data final do período</t>
        </is>
      </c>
      <c r="F13" s="65" t="n"/>
    </row>
    <row r="14">
      <c r="F14" s="45" t="n"/>
    </row>
    <row r="15">
      <c r="A15" s="97" t="inlineStr">
        <is>
          <t>Data</t>
        </is>
      </c>
      <c r="B15" s="139" t="inlineStr">
        <is>
          <t>Valor(R$)</t>
        </is>
      </c>
      <c r="C15" s="97" t="inlineStr">
        <is>
          <t>Documento</t>
        </is>
      </c>
      <c r="D15" s="155" t="inlineStr">
        <is>
          <t>Descrição</t>
        </is>
      </c>
      <c r="F15" s="65" t="n"/>
    </row>
    <row r="16">
      <c r="A16" s="141" t="inlineStr">
        <is>
          <t>Saldo anterior</t>
        </is>
      </c>
      <c r="B16" s="142" t="n"/>
      <c r="C16" s="141" t="inlineStr">
        <is>
          <t>Diversos</t>
        </is>
      </c>
      <c r="D16" s="156" t="inlineStr">
        <is>
          <t>Tarifas Prestações Anteriores</t>
        </is>
      </c>
      <c r="F16" s="65" t="n"/>
    </row>
    <row r="17">
      <c r="A17" s="144" t="inlineStr">
        <is>
          <t>31-jan-2020</t>
        </is>
      </c>
      <c r="B17" s="145" t="n">
        <v>27.47</v>
      </c>
      <c r="C17" s="144" t="inlineStr"/>
      <c r="D17" s="157" t="inlineStr">
        <is>
          <t>Pgto. de tarifa bancária referente a 01/2020</t>
        </is>
      </c>
      <c r="F17" s="65" t="n"/>
    </row>
    <row r="18">
      <c r="A18" s="147" t="inlineStr">
        <is>
          <t>TOTAL</t>
        </is>
      </c>
      <c r="B18" s="148">
        <f>SUM(B16:B17)</f>
        <v/>
      </c>
      <c r="C18" s="141" t="n"/>
      <c r="D18" s="141" t="n"/>
      <c r="E18" s="141" t="n"/>
      <c r="F18" s="143" t="n"/>
    </row>
    <row r="19">
      <c r="F19" s="45" t="n"/>
    </row>
    <row r="20">
      <c r="A20" s="154" t="inlineStr">
        <is>
          <t>3. Restituições creditadas pelo banco até a data final do período</t>
        </is>
      </c>
      <c r="F20" s="65" t="n"/>
    </row>
    <row r="21">
      <c r="A21" s="144" t="inlineStr">
        <is>
          <t>Data</t>
        </is>
      </c>
      <c r="B21" s="144" t="inlineStr">
        <is>
          <t>Valor(R$)</t>
        </is>
      </c>
      <c r="C21" s="144" t="inlineStr">
        <is>
          <t>Documento</t>
        </is>
      </c>
      <c r="D21" s="157" t="inlineStr">
        <is>
          <t>Descrição</t>
        </is>
      </c>
      <c r="F21" s="65" t="n"/>
    </row>
    <row r="22">
      <c r="F22" s="45" t="n"/>
    </row>
    <row r="23">
      <c r="A23" s="149" t="inlineStr">
        <is>
          <t>TOTAL</t>
        </is>
      </c>
      <c r="B23" s="149">
        <f>SUM(B22:B21)</f>
        <v/>
      </c>
      <c r="F23" s="45" t="n"/>
    </row>
    <row r="24">
      <c r="A24" s="150" t="inlineStr">
        <is>
          <t>Saldo disponível p/ período seguinte (1 + 2 - 3)</t>
        </is>
      </c>
      <c r="E24" s="159">
        <f>F10+F11+B18 -B23</f>
        <v/>
      </c>
      <c r="F24" s="65" t="n"/>
    </row>
    <row r="25">
      <c r="F25" s="45" t="n"/>
    </row>
    <row r="26">
      <c r="A26" s="128">
        <f>'Receita x Despesa'!A44:J44</f>
        <v/>
      </c>
      <c r="F26" s="65" t="n"/>
    </row>
    <row r="27">
      <c r="F27" s="45" t="n"/>
    </row>
    <row r="28">
      <c r="A28" s="66">
        <f>'Receita x Despesa'!A47</f>
        <v/>
      </c>
      <c r="D28" s="160">
        <f>'Receita x Despesa'!H47</f>
        <v/>
      </c>
      <c r="F28" s="65" t="n"/>
    </row>
    <row r="29">
      <c r="A29" s="130">
        <f>'Receita x Despesa'!A48</f>
        <v/>
      </c>
      <c r="D29" s="161">
        <f>'Receita x Despesa'!H48</f>
        <v/>
      </c>
      <c r="F29" s="65" t="n"/>
    </row>
    <row r="30">
      <c r="A30" s="130">
        <f>'Receita x Despesa'!A49</f>
        <v/>
      </c>
      <c r="D30" s="161">
        <f>'Receita x Despesa'!H49</f>
        <v/>
      </c>
      <c r="F30" s="65" t="n"/>
    </row>
    <row r="31">
      <c r="A31" s="70" t="n"/>
      <c r="B31" s="70" t="n"/>
      <c r="C31" s="70" t="n"/>
      <c r="D31" s="70" t="n"/>
      <c r="E31" s="70" t="n"/>
      <c r="F31" s="71" t="n"/>
    </row>
  </sheetData>
  <mergeCells count="24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21:F21"/>
    <mergeCell ref="A20:F20"/>
    <mergeCell ref="A24:D24"/>
    <mergeCell ref="E24:F24"/>
    <mergeCell ref="A26:F26"/>
    <mergeCell ref="A28:B28"/>
    <mergeCell ref="A29:B29"/>
    <mergeCell ref="A30:B30"/>
    <mergeCell ref="D28:F28"/>
    <mergeCell ref="D29:F29"/>
    <mergeCell ref="D30:F3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4"/>
  <sheetViews>
    <sheetView showGridLines="0" workbookViewId="0">
      <selection activeCell="A1" sqref="A1"/>
    </sheetView>
  </sheetViews>
  <sheetFormatPr baseColWidth="8" defaultRowHeight="15"/>
  <cols>
    <col width="20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</cols>
  <sheetData>
    <row r="1">
      <c r="A1" s="72" t="inlineStr">
        <is>
          <t>D E M O N S T R A T I V O   D E   R E N D I M E N T O   D E   A P L I C A Ç Ã O   F I N A N C E I R A</t>
        </is>
      </c>
      <c r="H1" s="65" t="n"/>
    </row>
    <row r="2">
      <c r="H2" s="65" t="n"/>
    </row>
    <row r="3">
      <c r="A3" s="73">
        <f>'Receita x Despesa'!A3:J3</f>
        <v/>
      </c>
      <c r="H3" s="65" t="n"/>
    </row>
    <row r="4">
      <c r="A4" s="73">
        <f>'Receita x Despesa'!A4:J4</f>
        <v/>
      </c>
      <c r="H4" s="65" t="n"/>
    </row>
    <row r="5">
      <c r="A5" s="73">
        <f>'Receita x Despesa'!A5:J5</f>
        <v/>
      </c>
      <c r="H5" s="65" t="n"/>
    </row>
    <row r="6">
      <c r="A6" s="73">
        <f>'Receita x Despesa'!A6:J6</f>
        <v/>
      </c>
      <c r="H6" s="65" t="n"/>
    </row>
    <row r="7">
      <c r="A7" s="73">
        <f>'Receita x Despesa'!A7:J7</f>
        <v/>
      </c>
      <c r="H7" s="65" t="n"/>
    </row>
    <row r="8">
      <c r="H8" s="45" t="n"/>
    </row>
    <row r="9" ht="20" customHeight="1" s="39">
      <c r="A9" s="72" t="inlineStr">
        <is>
          <t>RF Ref DI Plus Ágil - CNP JRF REF DI PLUS ÁGIL</t>
        </is>
      </c>
      <c r="H9" s="65" t="n"/>
    </row>
    <row r="10" ht="2" customHeight="1" s="39">
      <c r="H10" s="45" t="n"/>
    </row>
    <row r="11">
      <c r="A11" s="147" t="inlineStr">
        <is>
          <t>Período</t>
        </is>
      </c>
      <c r="B11" s="147" t="inlineStr">
        <is>
          <t>Saldo Anterior</t>
        </is>
      </c>
      <c r="C11" s="147" t="inlineStr">
        <is>
          <t>Valor Aplicado no período</t>
        </is>
      </c>
      <c r="D11" s="147" t="inlineStr">
        <is>
          <t>Valor Resgatado no Período</t>
        </is>
      </c>
      <c r="E11" s="147" t="inlineStr">
        <is>
          <t>Rendimento Bruto</t>
        </is>
      </c>
      <c r="F11" s="147" t="inlineStr">
        <is>
          <t>Imposto de Renda / IOF</t>
        </is>
      </c>
      <c r="G11" s="147" t="inlineStr">
        <is>
          <t>Rendimento Líquido</t>
        </is>
      </c>
      <c r="H11" s="165" t="inlineStr">
        <is>
          <t>Saldo</t>
        </is>
      </c>
    </row>
    <row r="12">
      <c r="H12" s="65" t="n"/>
    </row>
    <row r="13">
      <c r="H13" s="65" t="n"/>
    </row>
    <row r="14">
      <c r="A14" s="163" t="inlineStr">
        <is>
          <t>Saldo anterior</t>
        </is>
      </c>
      <c r="B14" s="141" t="n"/>
      <c r="C14" s="141" t="n"/>
      <c r="D14" s="141" t="n"/>
      <c r="E14" s="141" t="n"/>
      <c r="F14" s="164" t="n"/>
      <c r="G14" s="141">
        <f>E14 - F14</f>
        <v/>
      </c>
      <c r="H14" s="143" t="n"/>
    </row>
    <row r="15">
      <c r="A15" s="147" t="inlineStr">
        <is>
          <t>TOTAL</t>
        </is>
      </c>
      <c r="B15" s="147">
        <f>SUM(B15:B14)</f>
        <v/>
      </c>
      <c r="C15" s="147">
        <f>SUM(C15:C14)</f>
        <v/>
      </c>
      <c r="D15" s="147">
        <f>SUM(D15:D14)</f>
        <v/>
      </c>
      <c r="E15" s="147">
        <f>SUM(E15:E14)</f>
        <v/>
      </c>
      <c r="F15" s="147">
        <f>SUM(F15:F14)</f>
        <v/>
      </c>
      <c r="G15" s="147">
        <f>SUM(G15:G14)</f>
        <v/>
      </c>
      <c r="H15" s="162">
        <f>SUM(H15:H14)</f>
        <v/>
      </c>
    </row>
    <row r="16">
      <c r="H16" s="45" t="n"/>
    </row>
    <row r="17">
      <c r="A17" s="130">
        <f>'Receita x Despesa'!A44:J44</f>
        <v/>
      </c>
      <c r="H17" s="45" t="n"/>
    </row>
    <row r="18">
      <c r="H18" s="45" t="n"/>
    </row>
    <row r="19">
      <c r="H19" s="45" t="n"/>
    </row>
    <row r="20">
      <c r="H20" s="45" t="n"/>
    </row>
    <row r="21">
      <c r="A21" s="66">
        <f>'Receita x Despesa'!A47</f>
        <v/>
      </c>
      <c r="E21" s="129">
        <f>'Receita x Despesa'!H47</f>
        <v/>
      </c>
      <c r="H21" s="45" t="n"/>
    </row>
    <row r="22">
      <c r="A22" s="130">
        <f>'Receita x Despesa'!A48</f>
        <v/>
      </c>
      <c r="E22" s="130">
        <f>'Receita x Despesa'!H48</f>
        <v/>
      </c>
      <c r="H22" s="45" t="n"/>
    </row>
    <row r="23">
      <c r="A23" s="130">
        <f>'Receita x Despesa'!A49</f>
        <v/>
      </c>
      <c r="E23" s="130">
        <f>'Receita x Despesa'!H49</f>
        <v/>
      </c>
      <c r="H23" s="45" t="n"/>
    </row>
    <row r="24">
      <c r="A24" s="70" t="n"/>
      <c r="B24" s="70" t="n"/>
      <c r="C24" s="70" t="n"/>
      <c r="D24" s="70" t="n"/>
      <c r="E24" s="70" t="n"/>
      <c r="F24" s="70" t="n"/>
      <c r="G24" s="70" t="n"/>
      <c r="H24" s="71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17:F17"/>
    <mergeCell ref="A21:C21"/>
    <mergeCell ref="A22:C22"/>
    <mergeCell ref="A23:C23"/>
    <mergeCell ref="E21:G21"/>
    <mergeCell ref="E22:G22"/>
    <mergeCell ref="E23:G2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50" customWidth="1" style="39" min="2" max="2"/>
    <col width="35" customWidth="1" style="39" min="3" max="3"/>
    <col width="35" customWidth="1" style="39" min="4" max="4"/>
    <col width="40" customWidth="1" style="39" min="5" max="5"/>
    <col width="70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RELAÇÃO DE BENS</t>
        </is>
      </c>
      <c r="J1" s="65" t="n"/>
    </row>
    <row r="2">
      <c r="J2" s="65" t="n"/>
    </row>
    <row r="3">
      <c r="A3" s="166" t="inlineStr">
        <is>
          <t>(ADQUIRIDOS, PRODUZIDOS OU CONSTRUÍDOS COM RECURSOS)</t>
        </is>
      </c>
      <c r="J3" s="65" t="n"/>
    </row>
    <row r="4">
      <c r="J4" s="65" t="n"/>
    </row>
    <row r="5">
      <c r="A5" s="46">
        <f>'Receita x Despesa'!A3:J3</f>
        <v/>
      </c>
      <c r="J5" s="45" t="n"/>
    </row>
    <row r="6">
      <c r="A6" s="46">
        <f>'Receita x Despesa'!A4:J4</f>
        <v/>
      </c>
      <c r="J6" s="45" t="n"/>
    </row>
    <row r="7">
      <c r="A7" s="46">
        <f>'Receita x Despesa'!A5:J5</f>
        <v/>
      </c>
      <c r="J7" s="45" t="n"/>
    </row>
    <row r="8">
      <c r="A8" s="46">
        <f>'Receita x Despesa'!A6:J6</f>
        <v/>
      </c>
      <c r="J8" s="45" t="n"/>
    </row>
    <row r="9">
      <c r="A9" s="46">
        <f>'Receita x Despesa'!A7:J7</f>
        <v/>
      </c>
      <c r="J9" s="45" t="n"/>
    </row>
    <row r="10" ht="2" customHeight="1" s="39">
      <c r="J10" s="45" t="n"/>
    </row>
    <row r="11" ht="35" customHeight="1" s="39">
      <c r="A11" s="167" t="inlineStr">
        <is>
          <t>Nº DO ITEM</t>
        </is>
      </c>
      <c r="B11" s="167" t="inlineStr">
        <is>
          <t>DESCRIÇÃO DO BEM</t>
        </is>
      </c>
      <c r="C11" s="167" t="inlineStr">
        <is>
          <t>NÚMERO PATRIMONIAL DO BEM</t>
        </is>
      </c>
      <c r="D11" s="167" t="inlineStr">
        <is>
          <t>DOCUMENTAÇÃO FISCAL</t>
        </is>
      </c>
      <c r="E11" s="168" t="n"/>
      <c r="F11" s="167" t="inlineStr">
        <is>
          <t>LOCALIZAÇÃO</t>
        </is>
      </c>
      <c r="G11" s="167" t="inlineStr">
        <is>
          <t>QTD.</t>
        </is>
      </c>
      <c r="H11" s="167" t="inlineStr">
        <is>
          <t>VALOR (R$)</t>
        </is>
      </c>
      <c r="I11" s="168" t="n"/>
      <c r="J11" s="175" t="inlineStr">
        <is>
          <t>RESPONSÁVEL PELA GUARDA DO BEM</t>
        </is>
      </c>
    </row>
    <row r="12" ht="35" customHeight="1" s="39">
      <c r="A12" s="170" t="n"/>
      <c r="B12" s="170" t="n"/>
      <c r="C12" s="170" t="n"/>
      <c r="D12" s="171" t="inlineStr">
        <is>
          <t>DATA</t>
        </is>
      </c>
      <c r="E12" s="171" t="inlineStr">
        <is>
          <t xml:space="preserve">Nº </t>
        </is>
      </c>
      <c r="F12" s="170" t="n"/>
      <c r="G12" s="170" t="n"/>
      <c r="H12" s="171" t="inlineStr">
        <is>
          <t>Unitário</t>
        </is>
      </c>
      <c r="I12" s="171" t="inlineStr">
        <is>
          <t>Total</t>
        </is>
      </c>
      <c r="J12" s="176" t="n"/>
    </row>
    <row r="13" ht="35" customHeight="1" s="39">
      <c r="A13" s="172" t="n"/>
      <c r="B13" s="172" t="n"/>
      <c r="C13" s="172" t="n"/>
      <c r="D13" s="172" t="n"/>
      <c r="E13" s="172" t="n"/>
      <c r="F13" s="172" t="n"/>
      <c r="G13" s="172" t="n"/>
      <c r="H13" s="173" t="n"/>
      <c r="I13" s="173" t="n"/>
      <c r="J13" s="174" t="n"/>
    </row>
    <row r="14">
      <c r="J14" s="45" t="n"/>
    </row>
    <row r="15" ht="56.25" customHeight="1" s="39">
      <c r="A15" s="120" t="inlineStr">
        <is>
          <t>TOTAL</t>
        </is>
      </c>
      <c r="B15" s="131" t="n"/>
      <c r="C15" s="131" t="n"/>
      <c r="D15" s="131" t="n"/>
      <c r="E15" s="131" t="n"/>
      <c r="F15" s="131" t="n"/>
      <c r="G15" s="131" t="n"/>
      <c r="H15" s="131" t="n"/>
      <c r="I15" s="132" t="n"/>
      <c r="J15" s="121">
        <f>SUM(I13:I13)</f>
        <v/>
      </c>
    </row>
    <row r="16">
      <c r="J16" s="45" t="n"/>
    </row>
    <row r="17">
      <c r="J17" s="45" t="n"/>
    </row>
    <row r="18">
      <c r="J18" s="45" t="n"/>
    </row>
    <row r="19">
      <c r="J19" s="45" t="n"/>
    </row>
    <row r="20">
      <c r="A20" s="130">
        <f>'Receita x Despesa'!A44:J44</f>
        <v/>
      </c>
      <c r="J20" s="45" t="n"/>
    </row>
    <row r="21">
      <c r="A21" s="129">
        <f>'Receita x Despesa'!A47</f>
        <v/>
      </c>
      <c r="F21" s="67">
        <f>'Receita x Despesa'!H47</f>
        <v/>
      </c>
      <c r="J21" s="65" t="n"/>
    </row>
    <row r="22">
      <c r="A22" s="130">
        <f>'Receita x Despesa'!A48</f>
        <v/>
      </c>
      <c r="F22" s="128">
        <f>'Receita x Despesa'!H48</f>
        <v/>
      </c>
      <c r="J22" s="65" t="n"/>
    </row>
    <row r="23">
      <c r="A23" s="130">
        <f>'Receita x Despesa'!A49</f>
        <v/>
      </c>
      <c r="F23" s="128">
        <f>'Receita x Despesa'!H49</f>
        <v/>
      </c>
      <c r="J23" s="65" t="n"/>
    </row>
    <row r="24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1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5:I15"/>
    <mergeCell ref="A20:I20"/>
    <mergeCell ref="A21:D21"/>
    <mergeCell ref="A22:D22"/>
    <mergeCell ref="A23:D23"/>
    <mergeCell ref="F21:J21"/>
    <mergeCell ref="F22:J22"/>
    <mergeCell ref="F23:J23"/>
    <mergeCell ref="J11:J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