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ml.chartshapes+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480" yWindow="345" windowWidth="24555" windowHeight="11505" tabRatio="954"/>
  </bookViews>
  <sheets>
    <sheet name="Summary" sheetId="2" r:id="rId1"/>
    <sheet name="1a" sheetId="4" r:id="rId2"/>
    <sheet name="4" sheetId="7" r:id="rId3"/>
    <sheet name="5" sheetId="8" r:id="rId4"/>
    <sheet name="6a1" sheetId="18" r:id="rId5"/>
    <sheet name="6a2" sheetId="25" r:id="rId6"/>
    <sheet name="6b" sheetId="23" r:id="rId7"/>
    <sheet name="6c2" sheetId="15" r:id="rId8"/>
    <sheet name="8" sheetId="22" r:id="rId9"/>
    <sheet name="10" sheetId="29" r:id="rId10"/>
    <sheet name="Definitions" sheetId="21" r:id="rId11"/>
  </sheets>
  <externalReferences>
    <externalReference r:id="rId12"/>
  </externalReferences>
  <definedNames>
    <definedName name="_288695097611403" localSheetId="5">'[1]Table 18'!#REF!</definedName>
    <definedName name="_288695097611403">'[1]Table 18'!#REF!</definedName>
    <definedName name="_xlnm._FilterDatabase" localSheetId="6" hidden="1">'6b'!$A$4:$AD$822</definedName>
    <definedName name="NTDRPT_RPT_ANNUAL_TS21_DRM_QUERY">#REF!</definedName>
    <definedName name="_xlnm.Print_Area" localSheetId="2">'4'!$E$112:$R$131</definedName>
    <definedName name="_xlnm.Print_Area" localSheetId="5">'6a2'!$A$1:$M$35</definedName>
    <definedName name="_xlnm.Print_Area" localSheetId="0">Summary!$B$4:$M$34</definedName>
    <definedName name="_xlnm.Print_Area">'[1]Table 21'!#REF!</definedName>
    <definedName name="This_Year" localSheetId="5">#REF!</definedName>
    <definedName name="This_Year">#REF!</definedName>
    <definedName name="time_series_fares_by_mode_by_tos_OUTPUT" localSheetId="4">#REF!</definedName>
    <definedName name="time_series_fares_by_mode_by_tos_OUTPUT" localSheetId="0">#REF!</definedName>
    <definedName name="time_series_fares_by_mode_by_tos_OUTPUT">#REF!</definedName>
    <definedName name="time_series_modal_tos_DRM_OUTPUT" localSheetId="4">#REF!</definedName>
    <definedName name="time_series_modal_tos_DRM_OUTPUT" localSheetId="0">#REF!</definedName>
    <definedName name="time_series_modal_tos_DRM_OUTPUT">#REF!</definedName>
    <definedName name="time_series_modal_tos_opexp_GA_OUTPUT" localSheetId="4">#REF!</definedName>
    <definedName name="time_series_modal_tos_opexp_GA_OUTPUT" localSheetId="0">#REF!</definedName>
    <definedName name="time_series_modal_tos_opexp_GA_OUTPUT">#REF!</definedName>
    <definedName name="time_series_modal_tos_opexp_NVM_OUTPUT" localSheetId="4">#REF!</definedName>
    <definedName name="time_series_modal_tos_opexp_NVM_OUTPUT" localSheetId="0">#REF!</definedName>
    <definedName name="time_series_modal_tos_opexp_NVM_OUTPUT">#REF!</definedName>
    <definedName name="time_series_modal_tos_opexp_OUTPUT" localSheetId="4">#REF!</definedName>
    <definedName name="time_series_modal_tos_opexp_OUTPUT" localSheetId="0">#REF!</definedName>
    <definedName name="time_series_modal_tos_opexp_OUTPUT">#REF!</definedName>
    <definedName name="time_series_modal_tos_opexp_VM_OUTPUT" localSheetId="4">#REF!</definedName>
    <definedName name="time_series_modal_tos_opexp_VM_OUTPUT" localSheetId="0">#REF!</definedName>
    <definedName name="time_series_modal_tos_opexp_VM_OUTPUT">#REF!</definedName>
    <definedName name="time_series_modal_tos_opexp_VO_OUTPUT" localSheetId="4">#REF!</definedName>
    <definedName name="time_series_modal_tos_opexp_VO_OUTPUT" localSheetId="0">#REF!</definedName>
    <definedName name="time_series_modal_tos_opexp_VO_OUTPUT">#REF!</definedName>
    <definedName name="time_series_modal_tos_PMT_OUTPUT" localSheetId="4">#REF!</definedName>
    <definedName name="time_series_modal_tos_PMT_OUTPUT" localSheetId="0">#REF!</definedName>
    <definedName name="time_series_modal_tos_PMT_OUTPUT">#REF!</definedName>
    <definedName name="time_series_modal_tos_UPT_OUTPUT" localSheetId="4">#REF!</definedName>
    <definedName name="time_series_modal_tos_UPT_OUTPUT" localSheetId="0">#REF!</definedName>
    <definedName name="time_series_modal_tos_UPT_OUTPUT">#REF!</definedName>
    <definedName name="time_series_modal_tos_VOMS_OUTPUT" localSheetId="4">#REF!</definedName>
    <definedName name="time_series_modal_tos_VOMS_OUTPUT" localSheetId="0">#REF!</definedName>
    <definedName name="time_series_modal_tos_VOMS_OUTPUT">#REF!</definedName>
    <definedName name="time_series_modal_tos_VRH_OUTPUT" localSheetId="4">#REF!</definedName>
    <definedName name="time_series_modal_tos_VRH_OUTPUT" localSheetId="0">#REF!</definedName>
    <definedName name="time_series_modal_tos_VRH_OUTPUT">#REF!</definedName>
    <definedName name="time_series_modal_tos_VRM_OUTPUT">#REF!</definedName>
    <definedName name="time_series_SYSTEMWIDE_EXP_VRM1_OUTPUT">'6b'!$A$4:$AC$821</definedName>
  </definedNames>
  <calcPr calcId="125725" concurrentCalc="0"/>
</workbook>
</file>

<file path=xl/calcChain.xml><?xml version="1.0" encoding="utf-8"?>
<calcChain xmlns="http://schemas.openxmlformats.org/spreadsheetml/2006/main">
  <c r="W30" i="2"/>
  <c r="D16" i="29"/>
  <c r="E16"/>
  <c r="F16"/>
  <c r="G16"/>
  <c r="H16"/>
  <c r="C16"/>
  <c r="R131" i="7"/>
  <c r="R130"/>
  <c r="R126"/>
  <c r="R127"/>
  <c r="R28" i="2"/>
  <c r="S28"/>
  <c r="T28"/>
  <c r="U28"/>
  <c r="V28"/>
  <c r="W28"/>
  <c r="X28"/>
  <c r="Q28"/>
  <c r="R35" i="22"/>
  <c r="S35"/>
  <c r="T35"/>
  <c r="U35"/>
  <c r="V35"/>
  <c r="W35"/>
  <c r="X35"/>
  <c r="Q35"/>
  <c r="J34" i="2"/>
  <c r="J33"/>
  <c r="J32"/>
  <c r="J31"/>
  <c r="J30"/>
  <c r="J29"/>
  <c r="J28"/>
  <c r="J27"/>
  <c r="J26"/>
  <c r="J25"/>
  <c r="J24"/>
  <c r="J23"/>
  <c r="J22"/>
  <c r="J21"/>
  <c r="J20"/>
  <c r="J19"/>
  <c r="J18"/>
  <c r="J17"/>
  <c r="J16"/>
  <c r="J15"/>
  <c r="J14"/>
  <c r="J13"/>
  <c r="J12"/>
  <c r="J11"/>
  <c r="J10"/>
  <c r="J9"/>
  <c r="J8"/>
  <c r="J7"/>
  <c r="J6"/>
  <c r="J5"/>
  <c r="Y22"/>
  <c r="X22"/>
  <c r="W22"/>
  <c r="V22"/>
  <c r="U22"/>
  <c r="T22"/>
  <c r="S22"/>
  <c r="R22"/>
  <c r="Q22"/>
  <c r="P22"/>
  <c r="O22"/>
  <c r="N22"/>
  <c r="X34" i="22"/>
  <c r="W34"/>
  <c r="V34"/>
  <c r="U34"/>
  <c r="T34"/>
  <c r="S34"/>
  <c r="R34"/>
  <c r="Q34"/>
  <c r="P34"/>
  <c r="O34"/>
  <c r="V10" i="2"/>
  <c r="W10"/>
  <c r="X10"/>
  <c r="U10"/>
  <c r="F14" i="29"/>
  <c r="G14"/>
  <c r="H14"/>
  <c r="E14"/>
  <c r="F11"/>
  <c r="G11"/>
  <c r="H11"/>
  <c r="E11"/>
  <c r="F7"/>
  <c r="G7"/>
  <c r="H7"/>
  <c r="E7"/>
  <c r="C18"/>
  <c r="D18"/>
  <c r="E18"/>
  <c r="T34" i="2"/>
  <c r="U34"/>
  <c r="F18" i="29"/>
  <c r="V34" i="2"/>
  <c r="G18" i="29"/>
  <c r="W34" i="2"/>
  <c r="H18" i="29"/>
  <c r="X34" i="2"/>
  <c r="T32"/>
  <c r="U32"/>
  <c r="V32"/>
  <c r="W32"/>
  <c r="X32"/>
  <c r="S32"/>
  <c r="S34"/>
  <c r="D17" i="29"/>
  <c r="T33" i="2"/>
  <c r="E17" i="29"/>
  <c r="U33" i="2"/>
  <c r="F17" i="29"/>
  <c r="V33" i="2"/>
  <c r="G17" i="29"/>
  <c r="W33" i="2"/>
  <c r="H17" i="29"/>
  <c r="X33" i="2"/>
  <c r="C17" i="29"/>
  <c r="S33" i="2"/>
  <c r="X31"/>
  <c r="W31"/>
  <c r="V31"/>
  <c r="U31"/>
  <c r="T31"/>
  <c r="S31"/>
  <c r="D13" i="29"/>
  <c r="E13"/>
  <c r="F13"/>
  <c r="W27" i="2"/>
  <c r="G13" i="29"/>
  <c r="X27" i="2"/>
  <c r="C13" i="29"/>
  <c r="V27" i="2"/>
  <c r="X24"/>
  <c r="W24"/>
  <c r="V24"/>
  <c r="U24"/>
  <c r="T24"/>
  <c r="S24"/>
  <c r="H13" i="29"/>
  <c r="E10"/>
  <c r="F10"/>
  <c r="G10"/>
  <c r="D10"/>
  <c r="C10"/>
  <c r="H10"/>
  <c r="E6"/>
  <c r="F6"/>
  <c r="G6"/>
  <c r="D6"/>
  <c r="C6"/>
  <c r="H6"/>
  <c r="O4" i="2"/>
  <c r="P4"/>
  <c r="Q4"/>
  <c r="R4"/>
  <c r="S4"/>
  <c r="T4"/>
  <c r="U4"/>
  <c r="V4"/>
  <c r="W4"/>
  <c r="X4"/>
  <c r="I34"/>
  <c r="I33"/>
  <c r="I32"/>
  <c r="I31"/>
  <c r="X30"/>
  <c r="I30"/>
  <c r="X29"/>
  <c r="I29"/>
  <c r="I28"/>
  <c r="I27"/>
  <c r="Y4"/>
  <c r="I26"/>
  <c r="I25"/>
  <c r="I24"/>
  <c r="I23"/>
  <c r="I22"/>
  <c r="I21"/>
  <c r="AC824" i="23"/>
  <c r="X20" i="2"/>
  <c r="I20"/>
  <c r="X19"/>
  <c r="I19"/>
  <c r="X18"/>
  <c r="I18"/>
  <c r="Y17"/>
  <c r="I17"/>
  <c r="I16"/>
  <c r="Y15"/>
  <c r="I15"/>
  <c r="Y14"/>
  <c r="I14"/>
  <c r="I13"/>
  <c r="I12"/>
  <c r="I11"/>
  <c r="I10"/>
  <c r="Y9"/>
  <c r="I9"/>
  <c r="I8"/>
  <c r="I7"/>
  <c r="I6"/>
  <c r="Y5"/>
  <c r="I5"/>
  <c r="H34"/>
  <c r="H33"/>
  <c r="H32"/>
  <c r="H31"/>
  <c r="H30"/>
  <c r="U29"/>
  <c r="H29"/>
  <c r="H28"/>
  <c r="H27"/>
  <c r="Z4"/>
  <c r="AA4"/>
  <c r="H26"/>
  <c r="H25"/>
  <c r="H24"/>
  <c r="H23"/>
  <c r="H22"/>
  <c r="H21"/>
  <c r="Z824" i="23"/>
  <c r="U20" i="2"/>
  <c r="H20"/>
  <c r="H19"/>
  <c r="U18"/>
  <c r="H18"/>
  <c r="U17"/>
  <c r="H17"/>
  <c r="H16"/>
  <c r="U15"/>
  <c r="H15"/>
  <c r="U14"/>
  <c r="H14"/>
  <c r="H13"/>
  <c r="H12"/>
  <c r="H11"/>
  <c r="H10"/>
  <c r="U9"/>
  <c r="H9"/>
  <c r="H8"/>
  <c r="H7"/>
  <c r="H6"/>
  <c r="H5"/>
  <c r="W29"/>
  <c r="V29"/>
  <c r="T29"/>
  <c r="S29"/>
  <c r="R29"/>
  <c r="Q29"/>
  <c r="P29"/>
  <c r="AB824" i="23"/>
  <c r="W20" i="2"/>
  <c r="AA824" i="23"/>
  <c r="V20" i="2"/>
  <c r="Y824" i="23"/>
  <c r="T20" i="2"/>
  <c r="X824" i="23"/>
  <c r="S20" i="2"/>
  <c r="W824" i="23"/>
  <c r="R20" i="2"/>
  <c r="V824" i="23"/>
  <c r="Q20" i="2"/>
  <c r="U824" i="23"/>
  <c r="P20" i="2"/>
  <c r="T824" i="23"/>
  <c r="O20" i="2"/>
  <c r="S824" i="23"/>
  <c r="N20" i="2"/>
  <c r="W19"/>
  <c r="V19"/>
  <c r="L28" i="25"/>
  <c r="K28"/>
  <c r="M28"/>
  <c r="L27"/>
  <c r="K27"/>
  <c r="M27"/>
  <c r="L26"/>
  <c r="K26"/>
  <c r="M26"/>
  <c r="W18" i="2"/>
  <c r="V18"/>
  <c r="T18"/>
  <c r="S18"/>
  <c r="R18"/>
  <c r="Q18"/>
  <c r="P18"/>
  <c r="O18"/>
  <c r="N18"/>
  <c r="V17"/>
  <c r="W17"/>
  <c r="X17"/>
  <c r="S14"/>
  <c r="T14"/>
  <c r="V14"/>
  <c r="W14"/>
  <c r="X14"/>
  <c r="S15"/>
  <c r="T15"/>
  <c r="V15"/>
  <c r="W15"/>
  <c r="X15"/>
  <c r="R15"/>
  <c r="R14"/>
  <c r="X9"/>
  <c r="W9"/>
  <c r="V9"/>
  <c r="BA10" i="8"/>
  <c r="BA12"/>
  <c r="BB13"/>
  <c r="AX13"/>
  <c r="AY13"/>
  <c r="AZ13"/>
  <c r="Q119" i="7"/>
  <c r="Q131"/>
  <c r="Q113"/>
  <c r="Q130"/>
  <c r="Q127"/>
  <c r="Q126"/>
  <c r="R119"/>
  <c r="R113"/>
  <c r="I13" i="25"/>
  <c r="I14"/>
  <c r="I15"/>
  <c r="I16"/>
  <c r="I17"/>
  <c r="I18"/>
  <c r="I19"/>
  <c r="I20"/>
  <c r="I21"/>
  <c r="I22"/>
  <c r="I23"/>
  <c r="I24"/>
  <c r="I25"/>
  <c r="I26"/>
  <c r="I27"/>
  <c r="I28"/>
  <c r="I12"/>
  <c r="J28"/>
  <c r="J23"/>
  <c r="J30"/>
  <c r="J13"/>
  <c r="J14"/>
  <c r="J15"/>
  <c r="J16"/>
  <c r="J17"/>
  <c r="J18"/>
  <c r="J19"/>
  <c r="J20"/>
  <c r="J21"/>
  <c r="J22"/>
  <c r="J24"/>
  <c r="J25"/>
  <c r="J26"/>
  <c r="J27"/>
  <c r="J12"/>
  <c r="E30"/>
  <c r="D30"/>
  <c r="U5" i="2"/>
  <c r="V5"/>
  <c r="W5"/>
  <c r="X5"/>
  <c r="B13" i="4"/>
  <c r="B12"/>
  <c r="B11"/>
  <c r="B10"/>
  <c r="B9"/>
  <c r="B8"/>
  <c r="B7"/>
  <c r="G27" i="25"/>
  <c r="F27"/>
  <c r="H27"/>
  <c r="G26"/>
  <c r="F26"/>
  <c r="H26"/>
  <c r="G25"/>
  <c r="F25"/>
  <c r="H25"/>
  <c r="G24"/>
  <c r="F24"/>
  <c r="H24"/>
  <c r="G23"/>
  <c r="F23"/>
  <c r="H23"/>
  <c r="G22"/>
  <c r="F22"/>
  <c r="H22"/>
  <c r="G21"/>
  <c r="F21"/>
  <c r="H21"/>
  <c r="G20"/>
  <c r="F20"/>
  <c r="H20"/>
  <c r="G19"/>
  <c r="F19"/>
  <c r="H19"/>
  <c r="G18"/>
  <c r="F18"/>
  <c r="H18"/>
  <c r="G28"/>
  <c r="F28"/>
  <c r="H28"/>
  <c r="G17"/>
  <c r="F17"/>
  <c r="H17"/>
  <c r="G16"/>
  <c r="F16"/>
  <c r="H16"/>
  <c r="G15"/>
  <c r="F15"/>
  <c r="H15"/>
  <c r="G14"/>
  <c r="F14"/>
  <c r="H14"/>
  <c r="G13"/>
  <c r="F13"/>
  <c r="H13"/>
  <c r="G12"/>
  <c r="F12"/>
  <c r="H12"/>
  <c r="K34" i="2"/>
  <c r="K33"/>
  <c r="K32"/>
  <c r="K31"/>
  <c r="K30"/>
  <c r="X7" i="22"/>
  <c r="X32"/>
  <c r="W7"/>
  <c r="W32"/>
  <c r="X33"/>
  <c r="U7"/>
  <c r="U32"/>
  <c r="T7"/>
  <c r="T32"/>
  <c r="U33"/>
  <c r="K28" i="2"/>
  <c r="K27"/>
  <c r="K26"/>
  <c r="K25"/>
  <c r="K24"/>
  <c r="K23"/>
  <c r="K22"/>
  <c r="K21"/>
  <c r="K20"/>
  <c r="L16" i="18"/>
  <c r="L22"/>
  <c r="I22"/>
  <c r="K18" i="2"/>
  <c r="K17"/>
  <c r="K16"/>
  <c r="K15"/>
  <c r="K14"/>
  <c r="K13"/>
  <c r="K11"/>
  <c r="K10"/>
  <c r="K9"/>
  <c r="K8"/>
  <c r="K7"/>
  <c r="K6"/>
  <c r="K16" i="18"/>
  <c r="K824" i="23"/>
  <c r="L824"/>
  <c r="M824"/>
  <c r="N824"/>
  <c r="O824"/>
  <c r="P824"/>
  <c r="Q824"/>
  <c r="R824"/>
  <c r="J824"/>
  <c r="AC822"/>
  <c r="AB822"/>
  <c r="AA822"/>
  <c r="Z822"/>
  <c r="Y822"/>
  <c r="X822"/>
  <c r="W822"/>
  <c r="V822"/>
  <c r="U822"/>
  <c r="T822"/>
  <c r="S822"/>
  <c r="R822"/>
  <c r="Q822"/>
  <c r="P822"/>
  <c r="O822"/>
  <c r="N822"/>
  <c r="M822"/>
  <c r="L822"/>
  <c r="K822"/>
  <c r="J822"/>
  <c r="Q7" i="22"/>
  <c r="Q32"/>
  <c r="P7"/>
  <c r="P32"/>
  <c r="Q33"/>
  <c r="R7"/>
  <c r="R32"/>
  <c r="R33"/>
  <c r="S7"/>
  <c r="S32"/>
  <c r="S33"/>
  <c r="T33"/>
  <c r="V7"/>
  <c r="V32"/>
  <c r="V33"/>
  <c r="W33"/>
  <c r="O7"/>
  <c r="O32"/>
  <c r="P33"/>
  <c r="X31"/>
  <c r="W31"/>
  <c r="V31"/>
  <c r="U31"/>
  <c r="T31"/>
  <c r="S31"/>
  <c r="R31"/>
  <c r="Q31"/>
  <c r="P31"/>
  <c r="O31"/>
  <c r="X15"/>
  <c r="W15"/>
  <c r="V15"/>
  <c r="U15"/>
  <c r="T15"/>
  <c r="S15"/>
  <c r="R15"/>
  <c r="Q15"/>
  <c r="P15"/>
  <c r="O15"/>
  <c r="Q14"/>
  <c r="P14"/>
  <c r="O14"/>
  <c r="X13"/>
  <c r="W13"/>
  <c r="V13"/>
  <c r="U13"/>
  <c r="T13"/>
  <c r="S13"/>
  <c r="R13"/>
  <c r="Q13"/>
  <c r="P13"/>
  <c r="O13"/>
  <c r="X12"/>
  <c r="W12"/>
  <c r="V12"/>
  <c r="U12"/>
  <c r="T12"/>
  <c r="S12"/>
  <c r="R12"/>
  <c r="Q12"/>
  <c r="P12"/>
  <c r="O12"/>
  <c r="X11"/>
  <c r="W11"/>
  <c r="V11"/>
  <c r="U11"/>
  <c r="T11"/>
  <c r="S11"/>
  <c r="R11"/>
  <c r="Q11"/>
  <c r="P11"/>
  <c r="O11"/>
  <c r="X10"/>
  <c r="W10"/>
  <c r="V10"/>
  <c r="U10"/>
  <c r="T10"/>
  <c r="S10"/>
  <c r="R10"/>
  <c r="Q10"/>
  <c r="P10"/>
  <c r="O10"/>
  <c r="X9"/>
  <c r="W9"/>
  <c r="V9"/>
  <c r="U9"/>
  <c r="T9"/>
  <c r="S9"/>
  <c r="R9"/>
  <c r="Q9"/>
  <c r="P9"/>
  <c r="O9"/>
  <c r="X8"/>
  <c r="W8"/>
  <c r="V8"/>
  <c r="U8"/>
  <c r="T8"/>
  <c r="S8"/>
  <c r="R8"/>
  <c r="Q8"/>
  <c r="P8"/>
  <c r="O8"/>
  <c r="AY10" i="8"/>
  <c r="AY12"/>
  <c r="AZ10"/>
  <c r="AZ12"/>
  <c r="BA13"/>
  <c r="P131" i="7"/>
  <c r="M131"/>
  <c r="P130"/>
  <c r="M130"/>
  <c r="P127"/>
  <c r="M127"/>
  <c r="P126"/>
  <c r="M126"/>
  <c r="O131"/>
  <c r="N131"/>
  <c r="L131"/>
  <c r="K131"/>
  <c r="O130"/>
  <c r="N130"/>
  <c r="L130"/>
  <c r="K130"/>
  <c r="J131"/>
  <c r="J130"/>
  <c r="O127"/>
  <c r="N127"/>
  <c r="L127"/>
  <c r="K127"/>
  <c r="J127"/>
  <c r="I127"/>
  <c r="H127"/>
  <c r="O126"/>
  <c r="N126"/>
  <c r="L126"/>
  <c r="K126"/>
  <c r="J126"/>
  <c r="I126"/>
  <c r="H126"/>
  <c r="B22" i="18"/>
  <c r="C22"/>
  <c r="D22"/>
  <c r="E22"/>
  <c r="F22"/>
  <c r="G22"/>
  <c r="H22"/>
  <c r="J22"/>
  <c r="K22"/>
  <c r="AW10" i="8"/>
  <c r="AX10"/>
  <c r="AX12"/>
  <c r="AW12"/>
  <c r="AV10"/>
  <c r="AV12"/>
</calcChain>
</file>

<file path=xl/comments1.xml><?xml version="1.0" encoding="utf-8"?>
<comments xmlns="http://schemas.openxmlformats.org/spreadsheetml/2006/main">
  <authors>
    <author>Author</author>
  </authors>
  <commentList>
    <comment ref="D8" authorId="0">
      <text>
        <r>
          <rPr>
            <b/>
            <sz val="8"/>
            <color indexed="81"/>
            <rFont val="Tahoma"/>
            <family val="2"/>
          </rPr>
          <t>Author:</t>
        </r>
        <r>
          <rPr>
            <sz val="8"/>
            <color indexed="81"/>
            <rFont val="Tahoma"/>
            <family val="2"/>
          </rPr>
          <t xml:space="preserve">
Where monthly rent is &lt;$700</t>
        </r>
      </text>
    </comment>
    <comment ref="K9" authorId="0">
      <text>
        <r>
          <rPr>
            <b/>
            <sz val="8"/>
            <color indexed="81"/>
            <rFont val="Tahoma"/>
            <family val="2"/>
          </rPr>
          <t>Author:</t>
        </r>
        <r>
          <rPr>
            <sz val="8"/>
            <color indexed="81"/>
            <rFont val="Tahoma"/>
            <family val="2"/>
          </rPr>
          <t xml:space="preserve">
The formula here was calculated off of a base year value of 69% (hardcoded)</t>
        </r>
      </text>
    </comment>
    <comment ref="U23" authorId="0">
      <text>
        <r>
          <rPr>
            <b/>
            <sz val="8"/>
            <color indexed="81"/>
            <rFont val="Tahoma"/>
            <family val="2"/>
          </rPr>
          <t>Author:</t>
        </r>
        <r>
          <rPr>
            <sz val="8"/>
            <color indexed="81"/>
            <rFont val="Tahoma"/>
            <family val="2"/>
          </rPr>
          <t xml:space="preserve">
Components in a state of good repair; from Robert Hess at MTA</t>
        </r>
      </text>
    </comment>
    <comment ref="X23" authorId="0">
      <text>
        <r>
          <rPr>
            <b/>
            <sz val="8"/>
            <color indexed="81"/>
            <rFont val="Tahoma"/>
            <family val="2"/>
          </rPr>
          <t>Author:</t>
        </r>
        <r>
          <rPr>
            <sz val="8"/>
            <color indexed="81"/>
            <rFont val="Tahoma"/>
            <family val="2"/>
          </rPr>
          <t xml:space="preserve">
% of components in a state of good repair</t>
        </r>
      </text>
    </comment>
  </commentList>
</comments>
</file>

<file path=xl/comments2.xml><?xml version="1.0" encoding="utf-8"?>
<comments xmlns="http://schemas.openxmlformats.org/spreadsheetml/2006/main">
  <authors>
    <author>Author</author>
  </authors>
  <commentList>
    <comment ref="BB12" authorId="0">
      <text>
        <r>
          <rPr>
            <b/>
            <sz val="8"/>
            <color indexed="81"/>
            <rFont val="Tahoma"/>
            <family val="2"/>
          </rPr>
          <t>Author:</t>
        </r>
        <r>
          <rPr>
            <sz val="8"/>
            <color indexed="81"/>
            <rFont val="Tahoma"/>
            <family val="2"/>
          </rPr>
          <t xml:space="preserve">
Received in an email from Mark Ritze in February 2012</t>
        </r>
      </text>
    </comment>
  </commentList>
</comments>
</file>

<file path=xl/comments3.xml><?xml version="1.0" encoding="utf-8"?>
<comments xmlns="http://schemas.openxmlformats.org/spreadsheetml/2006/main">
  <authors>
    <author>Author</author>
  </authors>
  <commentList>
    <comment ref="N7" authorId="0">
      <text>
        <r>
          <rPr>
            <b/>
            <sz val="8"/>
            <color indexed="81"/>
            <rFont val="Tahoma"/>
            <family val="2"/>
          </rPr>
          <t>Author:</t>
        </r>
        <r>
          <rPr>
            <sz val="8"/>
            <color indexed="81"/>
            <rFont val="Tahoma"/>
            <family val="2"/>
          </rPr>
          <t xml:space="preserve">
Data from Tom Maguire/CPR</t>
        </r>
      </text>
    </comment>
  </commentList>
</comments>
</file>

<file path=xl/comments4.xml><?xml version="1.0" encoding="utf-8"?>
<comments xmlns="http://schemas.openxmlformats.org/spreadsheetml/2006/main">
  <authors>
    <author>Author</author>
  </authors>
  <commentList>
    <comment ref="H21" authorId="0">
      <text>
        <r>
          <rPr>
            <b/>
            <sz val="9"/>
            <color indexed="81"/>
            <rFont val="Tahoma"/>
            <family val="2"/>
          </rPr>
          <t>Author:</t>
        </r>
        <r>
          <rPr>
            <sz val="9"/>
            <color indexed="81"/>
            <rFont val="Tahoma"/>
            <family val="2"/>
          </rPr>
          <t xml:space="preserve">
http://www.crainsnewyork.com/gallery/20100606/ANNIVERSARY/606009993/3</t>
        </r>
      </text>
    </comment>
  </commentList>
</comments>
</file>

<file path=xl/sharedStrings.xml><?xml version="1.0" encoding="utf-8"?>
<sst xmlns="http://schemas.openxmlformats.org/spreadsheetml/2006/main" count="4674" uniqueCount="2951">
  <si>
    <t>Category</t>
  </si>
  <si>
    <t>Metric</t>
  </si>
  <si>
    <t>Increase in new units (certificates of occupancy) from 2007</t>
  </si>
  <si>
    <t>Brownfields</t>
  </si>
  <si>
    <t>Down</t>
  </si>
  <si>
    <t>Transit (non-auto) mode share (hub-bound am commute)</t>
  </si>
  <si>
    <t>Change in transit volume minus change in auto traffic volume</t>
  </si>
  <si>
    <t>Positive</t>
  </si>
  <si>
    <t>% of bridges meeting state of good repair (FY)</t>
  </si>
  <si>
    <t>% of roads meeting state of good repair (FY)</t>
  </si>
  <si>
    <t>Energy</t>
  </si>
  <si>
    <t>Air quality</t>
  </si>
  <si>
    <t>#1 (least)</t>
  </si>
  <si>
    <t>Climate change</t>
  </si>
  <si>
    <t>Down 30%</t>
  </si>
  <si>
    <t>A</t>
  </si>
  <si>
    <t>B</t>
  </si>
  <si>
    <t>C</t>
  </si>
  <si>
    <t>D</t>
  </si>
  <si>
    <t>E</t>
  </si>
  <si>
    <t>Year</t>
  </si>
  <si>
    <t>Total Certificates of Occupancy – data as of Spring, 2010</t>
  </si>
  <si>
    <t>UPDATE for 2010 Percent of New Residential Permits Within ½ Mile of Transit</t>
  </si>
  <si>
    <t>n/a</t>
  </si>
  <si>
    <t>Agency</t>
  </si>
  <si>
    <t>2000</t>
  </si>
  <si>
    <t>2001</t>
  </si>
  <si>
    <t>2002</t>
  </si>
  <si>
    <t>2003</t>
  </si>
  <si>
    <t>2004</t>
  </si>
  <si>
    <t>2005</t>
  </si>
  <si>
    <t>2006</t>
  </si>
  <si>
    <t>2007</t>
  </si>
  <si>
    <t>2008</t>
  </si>
  <si>
    <t>2009</t>
  </si>
  <si>
    <t>2010</t>
  </si>
  <si>
    <t>Source</t>
  </si>
  <si>
    <t>1a</t>
  </si>
  <si>
    <t>DCP</t>
  </si>
  <si>
    <t>TBD</t>
  </si>
  <si>
    <t>OLTPS</t>
  </si>
  <si>
    <t>DPR</t>
  </si>
  <si>
    <t>DEP</t>
  </si>
  <si>
    <t>5a</t>
  </si>
  <si>
    <t>5b</t>
  </si>
  <si>
    <t>DOT</t>
  </si>
  <si>
    <t>6b</t>
  </si>
  <si>
    <t>State of Good Repair</t>
  </si>
  <si>
    <t>MTA</t>
  </si>
  <si>
    <t>Aaron,</t>
  </si>
  <si>
    <t>During calendar year 2010 the Department performed 143,851 analyses on drinking water samples where the analysis being performed had an associated Maximum Contaminant Level (MCL).  Seven of these analyses had results above the associated MCL.  Therefore,  99.995% of the analyses met the MCL.</t>
  </si>
  <si>
    <t>The City of New York</t>
  </si>
  <si>
    <t>Department of Environmental Protection</t>
  </si>
  <si>
    <t>Harbor Survey Data</t>
  </si>
  <si>
    <t xml:space="preserve">Data based on SAS </t>
  </si>
  <si>
    <t>DOB</t>
  </si>
  <si>
    <t>DO Standards</t>
  </si>
  <si>
    <t>TEMPT</t>
  </si>
  <si>
    <t>TEMPB</t>
  </si>
  <si>
    <t>FCTM</t>
  </si>
  <si>
    <t>FCTUL</t>
  </si>
  <si>
    <t>FCTLL</t>
  </si>
  <si>
    <t>ENTM</t>
  </si>
  <si>
    <t>ENTUL</t>
  </si>
  <si>
    <t>ENTLL</t>
  </si>
  <si>
    <t>SECCHM</t>
  </si>
  <si>
    <t>CHLA</t>
  </si>
  <si>
    <t>TSST</t>
  </si>
  <si>
    <t>TSSB</t>
  </si>
  <si>
    <t>New York City Water Consumption and Supply 1955-2010</t>
  </si>
  <si>
    <t xml:space="preserve">Millions of Gallons per Day </t>
  </si>
  <si>
    <t>Current level</t>
  </si>
  <si>
    <t>FYI: Supply is 1800 MGD</t>
  </si>
  <si>
    <t>TOTAL</t>
  </si>
  <si>
    <t>Normal</t>
  </si>
  <si>
    <t>3 yr avg</t>
  </si>
  <si>
    <t>Population</t>
  </si>
  <si>
    <t>1500-2000</t>
  </si>
  <si>
    <t>Moving towards goal</t>
  </si>
  <si>
    <t>Moving away from goal</t>
  </si>
  <si>
    <t>Total units of housing in NYC</t>
  </si>
  <si>
    <t xml:space="preserve">% of New Yorkers that live within a 1/4 mile of a park </t>
  </si>
  <si>
    <t>Water supply</t>
  </si>
  <si>
    <t>Number of vacant tax lots presumed to be contaminated</t>
  </si>
  <si>
    <t>Number of drinking water analyses below maximum contaminant level</t>
  </si>
  <si>
    <t>Sustainable transportation mode share (Manhattan CBD bound commute)</t>
  </si>
  <si>
    <t>System reliability -- SAIFI (System Average Interruption Frequency Index)</t>
  </si>
  <si>
    <t>City ranking in average PM 2.5 (3 yr rolling avg)</t>
  </si>
  <si>
    <t>Greenhouse gas emissions (MTCO2e)</t>
  </si>
  <si>
    <t>Greenhouse gas emissions (MTCO2e) per GCP ($M)</t>
  </si>
  <si>
    <t>Greenhouse gas emissions (MTCO2e) per capita</t>
  </si>
  <si>
    <t>Flat or slight movement</t>
  </si>
  <si>
    <t xml:space="preserve"> City</t>
  </si>
  <si>
    <t>1999-2001</t>
  </si>
  <si>
    <t>2000-2002</t>
  </si>
  <si>
    <t>2001-2003</t>
  </si>
  <si>
    <t>2002-2004</t>
  </si>
  <si>
    <t>2003-2005</t>
  </si>
  <si>
    <t>2004-2006</t>
  </si>
  <si>
    <t>2005-2007</t>
  </si>
  <si>
    <t>2006-2008</t>
  </si>
  <si>
    <t>2007-2009</t>
  </si>
  <si>
    <t>New York</t>
  </si>
  <si>
    <t>Chicago</t>
  </si>
  <si>
    <t>Dallas</t>
  </si>
  <si>
    <t>Houston</t>
  </si>
  <si>
    <t>Los Angeles</t>
  </si>
  <si>
    <t>Philadelphia</t>
  </si>
  <si>
    <t>Phoenix</t>
  </si>
  <si>
    <t>San Diego</t>
  </si>
  <si>
    <t>Rank</t>
  </si>
  <si>
    <t>Street Assessment Survey</t>
  </si>
  <si>
    <t>FY99</t>
  </si>
  <si>
    <t>FY 00</t>
  </si>
  <si>
    <t>FY 01</t>
  </si>
  <si>
    <t>FY 02</t>
  </si>
  <si>
    <t>FY 03</t>
  </si>
  <si>
    <t>FY04</t>
  </si>
  <si>
    <t xml:space="preserve">   FY05 </t>
  </si>
  <si>
    <t>FY06</t>
  </si>
  <si>
    <t>FY07</t>
  </si>
  <si>
    <t>FY08</t>
  </si>
  <si>
    <t>FY 09</t>
  </si>
  <si>
    <t>FY 10</t>
  </si>
  <si>
    <t>Streets Maintained With a Pavement Rating of Good (%)</t>
  </si>
  <si>
    <t xml:space="preserve">     - Citywide</t>
  </si>
  <si>
    <t xml:space="preserve">     - Bronx</t>
  </si>
  <si>
    <t xml:space="preserve">     - Brooklyn</t>
  </si>
  <si>
    <t xml:space="preserve">     - Manhattan</t>
  </si>
  <si>
    <t xml:space="preserve">     - Queens</t>
  </si>
  <si>
    <t xml:space="preserve">     - Staten Island</t>
  </si>
  <si>
    <t>Streets Maintained With a Pavement Rating of Fair (%)</t>
  </si>
  <si>
    <t>Streets Maintained With a Pavement Rating of Poor (%)</t>
  </si>
  <si>
    <t>City</t>
  </si>
  <si>
    <t>State</t>
  </si>
  <si>
    <t>UZA</t>
  </si>
  <si>
    <t>1991</t>
  </si>
  <si>
    <t>1992</t>
  </si>
  <si>
    <t>1993</t>
  </si>
  <si>
    <t>1994</t>
  </si>
  <si>
    <t>1995</t>
  </si>
  <si>
    <t>1996</t>
  </si>
  <si>
    <t>1997</t>
  </si>
  <si>
    <t>1998</t>
  </si>
  <si>
    <t>1999</t>
  </si>
  <si>
    <t>2923</t>
  </si>
  <si>
    <t>Rockland Coaches Inc.</t>
  </si>
  <si>
    <t>Bergenfield</t>
  </si>
  <si>
    <t>NJ</t>
  </si>
  <si>
    <t>New York, NY--Northeastern NJ</t>
  </si>
  <si>
    <t>2169</t>
  </si>
  <si>
    <t>Trans-Bridge Lines, Inc.</t>
  </si>
  <si>
    <t>Bethlehem</t>
  </si>
  <si>
    <t>PA</t>
  </si>
  <si>
    <t>New York-Newark, NY-NJ-CT</t>
  </si>
  <si>
    <t>2040</t>
  </si>
  <si>
    <t>New York Bus Tours, Inc., dba: New York Bus Service</t>
  </si>
  <si>
    <t>Bronx</t>
  </si>
  <si>
    <t>NY</t>
  </si>
  <si>
    <t>2073</t>
  </si>
  <si>
    <t>Command Bus Company, Inc.</t>
  </si>
  <si>
    <t>Brooklyn</t>
  </si>
  <si>
    <t>2919</t>
  </si>
  <si>
    <t>Erin Tours, Inc.</t>
  </si>
  <si>
    <t>2920</t>
  </si>
  <si>
    <t>Metro Apple Express, Inc.</t>
  </si>
  <si>
    <t>2171</t>
  </si>
  <si>
    <t>Private One of New York, LLC, dba: New York Airport Service</t>
  </si>
  <si>
    <t>2175</t>
  </si>
  <si>
    <t>Private Transportation Corporation</t>
  </si>
  <si>
    <t>2096</t>
  </si>
  <si>
    <t>Putnam County Transit</t>
  </si>
  <si>
    <t>Carmel</t>
  </si>
  <si>
    <t>2163</t>
  </si>
  <si>
    <t>Lakeland Bus Lines, Inc.</t>
  </si>
  <si>
    <t>Dover</t>
  </si>
  <si>
    <t>2165</t>
  </si>
  <si>
    <t>Olympia Trails Bus Company, Inc.</t>
  </si>
  <si>
    <t>Elizabeth</t>
  </si>
  <si>
    <t>2166</t>
  </si>
  <si>
    <t>Orange-Newark-Elizabeth, Inc.</t>
  </si>
  <si>
    <t>2168</t>
  </si>
  <si>
    <t>Trans-Hudson Express</t>
  </si>
  <si>
    <t>2136</t>
  </si>
  <si>
    <t>Queens Surface Corporation</t>
  </si>
  <si>
    <t>Flushing</t>
  </si>
  <si>
    <t>Metropolitan Suburban Bus Authority, dba: MTA Long Island Bus</t>
  </si>
  <si>
    <t>Garden City</t>
  </si>
  <si>
    <t>2122</t>
  </si>
  <si>
    <t>Academy Lines, Inc.</t>
  </si>
  <si>
    <t>Hoboken</t>
  </si>
  <si>
    <t>2071</t>
  </si>
  <si>
    <t>Huntington Area Rapid Transit</t>
  </si>
  <si>
    <t>Huntington Station</t>
  </si>
  <si>
    <t>2046</t>
  </si>
  <si>
    <t>Triboro Coach Corporation</t>
  </si>
  <si>
    <t>Jackson Heights</t>
  </si>
  <si>
    <t>2038</t>
  </si>
  <si>
    <t>Green Bus Lines, Inc.</t>
  </si>
  <si>
    <t>Jamaica</t>
  </si>
  <si>
    <t>2039</t>
  </si>
  <si>
    <t>Jamaica Buses, Inc.</t>
  </si>
  <si>
    <t>2100</t>
  </si>
  <si>
    <t>MTA Long Island Rail Road</t>
  </si>
  <si>
    <t>2162</t>
  </si>
  <si>
    <t>Lafeyette-Greenville IBOA</t>
  </si>
  <si>
    <t>Jersey City</t>
  </si>
  <si>
    <t>2098</t>
  </si>
  <si>
    <t>Port Authority Trans-Hudson Corporation</t>
  </si>
  <si>
    <t>City of Long Beach</t>
  </si>
  <si>
    <t>Long Beach</t>
  </si>
  <si>
    <t>2147</t>
  </si>
  <si>
    <t>GTJC</t>
  </si>
  <si>
    <t>Lynbrook</t>
  </si>
  <si>
    <t>2126</t>
  </si>
  <si>
    <t>Hudson Transit Lines, Inc.</t>
  </si>
  <si>
    <t>Mahwah</t>
  </si>
  <si>
    <t>2161</t>
  </si>
  <si>
    <t>DeCamp Bus Lines</t>
  </si>
  <si>
    <t>Montclair</t>
  </si>
  <si>
    <t>2076</t>
  </si>
  <si>
    <t>Westchester County Bee-Line System</t>
  </si>
  <si>
    <t>Mount Vernon</t>
  </si>
  <si>
    <t>2085</t>
  </si>
  <si>
    <t>Clarkstown Mini-Trans</t>
  </si>
  <si>
    <t>Nanuet</t>
  </si>
  <si>
    <t>2128</t>
  </si>
  <si>
    <t>Suburban Transit Corporation</t>
  </si>
  <si>
    <t>New Brunswick</t>
  </si>
  <si>
    <t>2918</t>
  </si>
  <si>
    <t>Carey Transportation, Inc.</t>
  </si>
  <si>
    <t>New Haven</t>
  </si>
  <si>
    <t>CT</t>
  </si>
  <si>
    <t>2189</t>
  </si>
  <si>
    <t>BillyBey Ferry Company, LLC</t>
  </si>
  <si>
    <t>2078</t>
  </si>
  <si>
    <t>Metro-North Commuter Railroad Company, dba: MTA Metro-North Railroad</t>
  </si>
  <si>
    <t>2188</t>
  </si>
  <si>
    <t>MTA Bus Company</t>
  </si>
  <si>
    <t>MTA New York City Transit</t>
  </si>
  <si>
    <t>2082</t>
  </si>
  <si>
    <t>New York City Department of Transportation</t>
  </si>
  <si>
    <t>2080</t>
  </si>
  <si>
    <t>New Jersey Transit Corporation</t>
  </si>
  <si>
    <t>Newark</t>
  </si>
  <si>
    <t>2132</t>
  </si>
  <si>
    <t>New Jersey Transit Corporation-45</t>
  </si>
  <si>
    <t>2129</t>
  </si>
  <si>
    <t>Rockland Coaches, Inc.</t>
  </si>
  <si>
    <t>2167</t>
  </si>
  <si>
    <t>South Orange Avenue IBOA</t>
  </si>
  <si>
    <t>2170</t>
  </si>
  <si>
    <t>Vanpool of New Jersey, Inc.</t>
  </si>
  <si>
    <t>2160</t>
  </si>
  <si>
    <t>Community Transit, Inc.</t>
  </si>
  <si>
    <t>Paramus</t>
  </si>
  <si>
    <t>2164</t>
  </si>
  <si>
    <t>Leisure Line</t>
  </si>
  <si>
    <t>2084</t>
  </si>
  <si>
    <t>Transport of Rockland</t>
  </si>
  <si>
    <t>Pomona</t>
  </si>
  <si>
    <t>2086</t>
  </si>
  <si>
    <t>Transportation Resources Intra-County for Physically Handicapped and Senior Citizens</t>
  </si>
  <si>
    <t>2181</t>
  </si>
  <si>
    <t>Roosevelt Island Operating Corporation of the State of New York</t>
  </si>
  <si>
    <t>Roosevelt</t>
  </si>
  <si>
    <t>2135</t>
  </si>
  <si>
    <t>Monsey New Square Trails Corporation</t>
  </si>
  <si>
    <t>Spring Valley</t>
  </si>
  <si>
    <t>2089</t>
  </si>
  <si>
    <t>Village of Spring Valley Bus</t>
  </si>
  <si>
    <t>2180</t>
  </si>
  <si>
    <t>Atlantic Express</t>
  </si>
  <si>
    <t>Staten Island</t>
  </si>
  <si>
    <t>2159</t>
  </si>
  <si>
    <t>Atlantic Paratrans of NYC, Inc.</t>
  </si>
  <si>
    <t>2099</t>
  </si>
  <si>
    <t>Staten Island Rapid Transit Operating Authority, dba: MTA Staten Island Railway</t>
  </si>
  <si>
    <t>2154</t>
  </si>
  <si>
    <t>New York Waterway</t>
  </si>
  <si>
    <t>Weehawken</t>
  </si>
  <si>
    <t>2190</t>
  </si>
  <si>
    <t>Port Imperial Ferry Corporation dba NY Waterway</t>
  </si>
  <si>
    <t>2149</t>
  </si>
  <si>
    <t>Westwood</t>
  </si>
  <si>
    <t>3102</t>
  </si>
  <si>
    <t>Martz Trailways, Poconos</t>
  </si>
  <si>
    <t>Wilkes Barre</t>
  </si>
  <si>
    <t>2072</t>
  </si>
  <si>
    <t>Suffolk County Department of Public Works - Transportation Division</t>
  </si>
  <si>
    <t>Yaphank</t>
  </si>
  <si>
    <t>2173</t>
  </si>
  <si>
    <t>American Transit, Inc.</t>
  </si>
  <si>
    <t>Yonkers</t>
  </si>
  <si>
    <t>2117</t>
  </si>
  <si>
    <t>Liberty Lines Express, Inc.</t>
  </si>
  <si>
    <t>2079</t>
  </si>
  <si>
    <t>Liberty Lines Transit, Inc.</t>
  </si>
  <si>
    <t>Energy usage (MMBTU) / per capita (3 yr rolling avg)</t>
  </si>
  <si>
    <t>Residential Building Emissions per capita (3 yr rolling avg)</t>
  </si>
  <si>
    <t>Increase</t>
  </si>
  <si>
    <t>Decrease</t>
  </si>
  <si>
    <t>Neutral</t>
  </si>
  <si>
    <t>Up</t>
  </si>
  <si>
    <t>Decrease below 200</t>
  </si>
  <si>
    <t>Increase above 5</t>
  </si>
  <si>
    <t>PERSONS BY MODE</t>
  </si>
  <si>
    <t>AUTO, TAXI, VAN &amp;  TRUCK</t>
  </si>
  <si>
    <t>BUS</t>
  </si>
  <si>
    <t>SUBWAY</t>
  </si>
  <si>
    <t>RAILROAD</t>
  </si>
  <si>
    <t>PASSENGER FERRY</t>
  </si>
  <si>
    <t>TRAM</t>
  </si>
  <si>
    <t>BICYCLE</t>
  </si>
  <si>
    <t>% of station components meeting a state of good repair</t>
  </si>
  <si>
    <t>~314,000</t>
  </si>
  <si>
    <t>Fecal colifrom</t>
  </si>
  <si>
    <t>5 yr avg</t>
  </si>
  <si>
    <t>Housing Sustainability</t>
  </si>
  <si>
    <t>Parks and Public Space</t>
  </si>
  <si>
    <t>Measure</t>
  </si>
  <si>
    <t>Waterways</t>
  </si>
  <si>
    <t>Transportation</t>
  </si>
  <si>
    <t>Subway Station Components</t>
  </si>
  <si>
    <t>Energy Efficiency</t>
  </si>
  <si>
    <t>N/A</t>
  </si>
  <si>
    <t>Diversion rate</t>
  </si>
  <si>
    <t>Amount of waste diverted</t>
  </si>
  <si>
    <t>How Calculated</t>
  </si>
  <si>
    <t>Indicator Name</t>
  </si>
  <si>
    <t>NYC Office of Long Term Planning and Sustainability</t>
  </si>
  <si>
    <t>The amount of fuel oil, electricity, natural gas, and steam power used in the City's residential building stock is converted to MMBTU and then divided by the City population. Because a hotter or colder summer or winter can have a significant impact on energy usage, this metric attempts to remove the effects of weather in order to get a better measure of whether the City is becoming more energy efficient. To try and remove the effects of weather, the City takes a 3 year rolling average of energy usage in each year.</t>
  </si>
  <si>
    <t>The amount of fuel oil, electricity, natural gas, and steam power used in the City's building stock is converted to MMBTU and then divided by the City population. Because a hotter or colder summer or winter can have a significant impact on energy usage, this metric attempts to remove the effects of weather in order to get a better measure of whether the City is becoming more energy efficient. To try and remove the effects of weather, the City takes a 3 year rolling average of energy usage in each year.</t>
  </si>
  <si>
    <t>NYC Transit completes a comprehensive condition survey of all stations conducted by independent engineering consultants. Over 14,500 components were rated on a scale of 1 (best) to 5 (worst) to identify structural and architectural defects. Components rated 3.0 or worse are identified as needing repair. These indicator tracks the amount rated 3.0 or worse</t>
  </si>
  <si>
    <t>HPD</t>
  </si>
  <si>
    <t>OER</t>
  </si>
  <si>
    <t>National Transportation Database</t>
  </si>
  <si>
    <t>http://www.ntdprogram.gov/ntdprogram/data.htm</t>
  </si>
  <si>
    <t>TS2.1</t>
  </si>
  <si>
    <t>Sustainable Streets Index</t>
  </si>
  <si>
    <t>http://www.nymtc.org/</t>
  </si>
  <si>
    <t>DOH</t>
  </si>
  <si>
    <t>David Barker</t>
  </si>
  <si>
    <t>Annual Average PM2.5 (max of monitors within city)</t>
  </si>
  <si>
    <t>2008-2010</t>
  </si>
  <si>
    <t>San Antonio</t>
  </si>
  <si>
    <t>Received from Iyad Kheirbek on February 29, 2012</t>
  </si>
  <si>
    <t>Updated</t>
  </si>
  <si>
    <t>Solid waste</t>
  </si>
  <si>
    <t>Last Report Year</t>
  </si>
  <si>
    <t>TRS ID</t>
  </si>
  <si>
    <t>System Name</t>
  </si>
  <si>
    <t>UZA Name</t>
  </si>
  <si>
    <t>UZA Area SQ Miles</t>
  </si>
  <si>
    <t>UZA Population</t>
  </si>
  <si>
    <t>0001</t>
  </si>
  <si>
    <t>King County Department of Transportation - Metro Transit Division</t>
  </si>
  <si>
    <t>Seattle</t>
  </si>
  <si>
    <t>WA</t>
  </si>
  <si>
    <t>Seattle, WA</t>
  </si>
  <si>
    <t>0002</t>
  </si>
  <si>
    <t>Spokane Transit Authority</t>
  </si>
  <si>
    <t>Spokane</t>
  </si>
  <si>
    <t>Spokane, WA-ID</t>
  </si>
  <si>
    <t>0003</t>
  </si>
  <si>
    <t>Pierce County Transportation Benefit Area Authority</t>
  </si>
  <si>
    <t>Tacoma</t>
  </si>
  <si>
    <t>0005</t>
  </si>
  <si>
    <t>Everett Transit</t>
  </si>
  <si>
    <t>Everett</t>
  </si>
  <si>
    <t>0006</t>
  </si>
  <si>
    <t>Yakima Transit</t>
  </si>
  <si>
    <t>Yakima</t>
  </si>
  <si>
    <t>Yakima, WA</t>
  </si>
  <si>
    <t>0007</t>
  </si>
  <si>
    <t>Lane Transit District</t>
  </si>
  <si>
    <t>Eugene</t>
  </si>
  <si>
    <t>OR</t>
  </si>
  <si>
    <t>Eugene, OR</t>
  </si>
  <si>
    <t>0008</t>
  </si>
  <si>
    <t>Tri-County Metropolitan Transportation District of Oregon</t>
  </si>
  <si>
    <t>Portland</t>
  </si>
  <si>
    <t>Portland, OR-WA</t>
  </si>
  <si>
    <t>0011</t>
  </si>
  <si>
    <t>Valley Regional Transit</t>
  </si>
  <si>
    <t>Meridian</t>
  </si>
  <si>
    <t>ID</t>
  </si>
  <si>
    <t>Boise City, ID</t>
  </si>
  <si>
    <t>0012</t>
  </si>
  <si>
    <t>Municipality of Anchorage - Public Transportation Department</t>
  </si>
  <si>
    <t>Anchorage</t>
  </si>
  <si>
    <t>AK</t>
  </si>
  <si>
    <t>Anchorage, AK</t>
  </si>
  <si>
    <t>0015</t>
  </si>
  <si>
    <t>Snohomish County Transportation Authority</t>
  </si>
  <si>
    <t>Lynnwood</t>
  </si>
  <si>
    <t>0016</t>
  </si>
  <si>
    <t>Community Urban Bus Service</t>
  </si>
  <si>
    <t>Longview</t>
  </si>
  <si>
    <t>Longview, WA-OR</t>
  </si>
  <si>
    <t>0018</t>
  </si>
  <si>
    <t>Ben Franklin Transit</t>
  </si>
  <si>
    <t>Richland</t>
  </si>
  <si>
    <t>Kennewick-Richland, WA</t>
  </si>
  <si>
    <t>0019</t>
  </si>
  <si>
    <t>Intercity Transit</t>
  </si>
  <si>
    <t>Olympia</t>
  </si>
  <si>
    <t>Olympia-Lacey, WA</t>
  </si>
  <si>
    <t>0020</t>
  </si>
  <si>
    <t>Kitsap Transit</t>
  </si>
  <si>
    <t>Bremerton</t>
  </si>
  <si>
    <t>Bremerton, WA</t>
  </si>
  <si>
    <t>0021</t>
  </si>
  <si>
    <t>Whatcom Transportation Authority</t>
  </si>
  <si>
    <t>Bellingham</t>
  </si>
  <si>
    <t>Bellingham, WA</t>
  </si>
  <si>
    <t>0022</t>
  </si>
  <si>
    <t>City of Pocatello - Pocatello Regional Transit</t>
  </si>
  <si>
    <t>Pocatello</t>
  </si>
  <si>
    <t>Pocatello, ID</t>
  </si>
  <si>
    <t>0023</t>
  </si>
  <si>
    <t>City of Seattle - Seattle Center Monorail Transit</t>
  </si>
  <si>
    <t>0024</t>
  </si>
  <si>
    <t>Clark County Public Transportation Benefit Area Authority</t>
  </si>
  <si>
    <t>Vancouver</t>
  </si>
  <si>
    <t>0025</t>
  </si>
  <si>
    <t>Salem Area Mass Transit District</t>
  </si>
  <si>
    <t>Salem</t>
  </si>
  <si>
    <t>Salem, OR</t>
  </si>
  <si>
    <t>0028</t>
  </si>
  <si>
    <t>Pierce County Ferry Operations</t>
  </si>
  <si>
    <t>University Place</t>
  </si>
  <si>
    <t>0029</t>
  </si>
  <si>
    <t>Snohomish County Public Transportation Benefit Area Corporation</t>
  </si>
  <si>
    <t>0033</t>
  </si>
  <si>
    <t>Senior Services of Snohomish County</t>
  </si>
  <si>
    <t>Mukilteo</t>
  </si>
  <si>
    <t>0034</t>
  </si>
  <si>
    <t>Rogue Valley Transportation District</t>
  </si>
  <si>
    <t>Medford</t>
  </si>
  <si>
    <t>Medford, OR</t>
  </si>
  <si>
    <t>0035</t>
  </si>
  <si>
    <t>Washington State Ferries</t>
  </si>
  <si>
    <t>0036</t>
  </si>
  <si>
    <t>ATE Management &amp; Service Company, Inc.</t>
  </si>
  <si>
    <t>0038</t>
  </si>
  <si>
    <t>Community and Rural Transportation</t>
  </si>
  <si>
    <t>Idaho Falls</t>
  </si>
  <si>
    <t>Idaho Falls, ID</t>
  </si>
  <si>
    <t>0040</t>
  </si>
  <si>
    <t>Central Puget Sound Regional Transit Authority</t>
  </si>
  <si>
    <t>0041</t>
  </si>
  <si>
    <t>Alaska Railroad Corporation</t>
  </si>
  <si>
    <t>0042</t>
  </si>
  <si>
    <t>Targhee Regional Public Transit Authority</t>
  </si>
  <si>
    <t>0043</t>
  </si>
  <si>
    <t>Link Transit</t>
  </si>
  <si>
    <t>Wenatchee</t>
  </si>
  <si>
    <t>Wenatchee, WA</t>
  </si>
  <si>
    <t>0044</t>
  </si>
  <si>
    <t>Skagit Transit</t>
  </si>
  <si>
    <t>Burlington</t>
  </si>
  <si>
    <t>Mount Vernon, WA</t>
  </si>
  <si>
    <t>0045</t>
  </si>
  <si>
    <t>Fairbanks North Star Borough Transit</t>
  </si>
  <si>
    <t>Fairbanks</t>
  </si>
  <si>
    <t>Fairbanks, AK</t>
  </si>
  <si>
    <t>0046</t>
  </si>
  <si>
    <t>South Metro Area Regional Transit</t>
  </si>
  <si>
    <t>Wilsonville</t>
  </si>
  <si>
    <t>0047</t>
  </si>
  <si>
    <t>City of Corvallis</t>
  </si>
  <si>
    <t>Corvallis</t>
  </si>
  <si>
    <t>Corvallis, OR</t>
  </si>
  <si>
    <t>0049</t>
  </si>
  <si>
    <t>VPSI, Anchorage</t>
  </si>
  <si>
    <t>0050</t>
  </si>
  <si>
    <t>City of Bend, Bend Area Transit</t>
  </si>
  <si>
    <t>Bend</t>
  </si>
  <si>
    <t>Bend, OR</t>
  </si>
  <si>
    <t>0052</t>
  </si>
  <si>
    <t>Metro</t>
  </si>
  <si>
    <t>0053</t>
  </si>
  <si>
    <t>Coeur d'Alene Tribe dba Citylink Transit</t>
  </si>
  <si>
    <t>Worley</t>
  </si>
  <si>
    <t>Coeur d'Alene, ID</t>
  </si>
  <si>
    <t>0054</t>
  </si>
  <si>
    <t>King County Ferry District</t>
  </si>
  <si>
    <t>1001</t>
  </si>
  <si>
    <t>Rhode Island Public Transit Authority</t>
  </si>
  <si>
    <t>Providence</t>
  </si>
  <si>
    <t>RI</t>
  </si>
  <si>
    <t>Providence, RI-MA</t>
  </si>
  <si>
    <t>1002</t>
  </si>
  <si>
    <t>Manchester Transit Authority</t>
  </si>
  <si>
    <t>Manchester</t>
  </si>
  <si>
    <t>NH</t>
  </si>
  <si>
    <t>Manchester, NH</t>
  </si>
  <si>
    <t>1003</t>
  </si>
  <si>
    <t>Massachusetts Bay Transportation Authority</t>
  </si>
  <si>
    <t>Boston</t>
  </si>
  <si>
    <t>MA</t>
  </si>
  <si>
    <t>Boston, MA-NH-RI</t>
  </si>
  <si>
    <t>1004</t>
  </si>
  <si>
    <t xml:space="preserve"> Brockton Area Transit Authority</t>
  </si>
  <si>
    <t>Brockton</t>
  </si>
  <si>
    <t>1005</t>
  </si>
  <si>
    <t>Lowell Regional Transit Authority</t>
  </si>
  <si>
    <t>Lowell</t>
  </si>
  <si>
    <t>1006</t>
  </si>
  <si>
    <t>Southeastern Regional Transit Authority</t>
  </si>
  <si>
    <t>New Bedford</t>
  </si>
  <si>
    <t>New Bedford, MA</t>
  </si>
  <si>
    <t>1007</t>
  </si>
  <si>
    <t>Berkshire Regional Transit Authority</t>
  </si>
  <si>
    <t>Pittsfield</t>
  </si>
  <si>
    <t>Pittsfield, MA</t>
  </si>
  <si>
    <t>1008</t>
  </si>
  <si>
    <t>Pioneer Valley Transit Authority</t>
  </si>
  <si>
    <t>Springfield</t>
  </si>
  <si>
    <t>Springfield, MA-CT</t>
  </si>
  <si>
    <t>1013</t>
  </si>
  <si>
    <t>Merrimack Valley Regional Transit Authority</t>
  </si>
  <si>
    <t>Haverhill</t>
  </si>
  <si>
    <t>1014</t>
  </si>
  <si>
    <t>Worcester Regional Transit Authority</t>
  </si>
  <si>
    <t>Worcester</t>
  </si>
  <si>
    <t>Worcester, MA-CT</t>
  </si>
  <si>
    <t>1015</t>
  </si>
  <si>
    <t>Lewiston-Auburn Transit Committee</t>
  </si>
  <si>
    <t>Auburn</t>
  </si>
  <si>
    <t>ME</t>
  </si>
  <si>
    <t>Lewiston, ME</t>
  </si>
  <si>
    <t>1016</t>
  </si>
  <si>
    <t>Greater Portland Transit District</t>
  </si>
  <si>
    <t>Portland, ME</t>
  </si>
  <si>
    <t>1017</t>
  </si>
  <si>
    <t>Greater Hartford Transit District</t>
  </si>
  <si>
    <t>Hartford</t>
  </si>
  <si>
    <t>Hartford, CT</t>
  </si>
  <si>
    <t>1040</t>
  </si>
  <si>
    <t>Southeast Area Transit</t>
  </si>
  <si>
    <t>Preston</t>
  </si>
  <si>
    <t>Norwich-New London, CT</t>
  </si>
  <si>
    <t>1041</t>
  </si>
  <si>
    <t>Westport Transit District C/O Norwalk Transit District</t>
  </si>
  <si>
    <t>Norwalk</t>
  </si>
  <si>
    <t>Norwalk, CT</t>
  </si>
  <si>
    <t>1042</t>
  </si>
  <si>
    <t>Valley Transit District</t>
  </si>
  <si>
    <t>Derby</t>
  </si>
  <si>
    <t>Bridgeport-Stamford, CT-NY</t>
  </si>
  <si>
    <t>1045</t>
  </si>
  <si>
    <t>Dattco, Inc.</t>
  </si>
  <si>
    <t>New Britain</t>
  </si>
  <si>
    <t>1047</t>
  </si>
  <si>
    <t>New Britain Transportation Company, Inc.</t>
  </si>
  <si>
    <t>Berlin</t>
  </si>
  <si>
    <t>1048</t>
  </si>
  <si>
    <t>Connecticut Transit - Hartford Division</t>
  </si>
  <si>
    <t>1049</t>
  </si>
  <si>
    <t>The Greater New Haven Transit District</t>
  </si>
  <si>
    <t>Hamden</t>
  </si>
  <si>
    <t>New Haven, CT</t>
  </si>
  <si>
    <t>1050</t>
  </si>
  <si>
    <t>Greater Bridgeport Transit Authority</t>
  </si>
  <si>
    <t>Bridgeport</t>
  </si>
  <si>
    <t>1051</t>
  </si>
  <si>
    <t>Housatonic Area Regional Transit</t>
  </si>
  <si>
    <t>Danbury</t>
  </si>
  <si>
    <t>Danbury, CT-NY</t>
  </si>
  <si>
    <t>1052</t>
  </si>
  <si>
    <t>1053</t>
  </si>
  <si>
    <t>Cape Ann Transportation Authority</t>
  </si>
  <si>
    <t>Gloucester</t>
  </si>
  <si>
    <t>1055</t>
  </si>
  <si>
    <t>Connecticut Transit - New Haven Division</t>
  </si>
  <si>
    <t>1056</t>
  </si>
  <si>
    <t>Connecticut Transit - Stamford Division</t>
  </si>
  <si>
    <t>1057</t>
  </si>
  <si>
    <t>Norwalk Transit District</t>
  </si>
  <si>
    <t>1061</t>
  </si>
  <si>
    <t>Montachusett Regional Transit Authority</t>
  </si>
  <si>
    <t>Fitchburg</t>
  </si>
  <si>
    <t>Leominster-Fitchburg, MA</t>
  </si>
  <si>
    <t>1063</t>
  </si>
  <si>
    <t>Middletown Transit District</t>
  </si>
  <si>
    <t>Middletown</t>
  </si>
  <si>
    <t>1064</t>
  </si>
  <si>
    <t>Greater Attleboro-Taunton Regional Transit Authority</t>
  </si>
  <si>
    <t>Taunton</t>
  </si>
  <si>
    <t>1066</t>
  </si>
  <si>
    <t>Chittenden County Transportation Authority</t>
  </si>
  <si>
    <t>VT</t>
  </si>
  <si>
    <t>Burlington, VT</t>
  </si>
  <si>
    <t>1069</t>
  </si>
  <si>
    <t>Regional Transportation Program, Inc.</t>
  </si>
  <si>
    <t>1086</t>
  </si>
  <si>
    <t>Cooperative Alliance for Seacoast Transportation</t>
  </si>
  <si>
    <t>Dover-Rochester, NH-ME</t>
  </si>
  <si>
    <t>1087</t>
  </si>
  <si>
    <t>Nashua Transit System</t>
  </si>
  <si>
    <t>Nashua</t>
  </si>
  <si>
    <t>Nashua, NH-MA</t>
  </si>
  <si>
    <t>1088</t>
  </si>
  <si>
    <t>Casco Bay Island Transit District</t>
  </si>
  <si>
    <t>1089</t>
  </si>
  <si>
    <t>Transit Express</t>
  </si>
  <si>
    <t>1095</t>
  </si>
  <si>
    <t>Northeast Transportation Company, Inc.</t>
  </si>
  <si>
    <t>Waterbury</t>
  </si>
  <si>
    <t>Waterbury, CT</t>
  </si>
  <si>
    <t>1096</t>
  </si>
  <si>
    <t>City of Bangor - BAT Community Connector</t>
  </si>
  <si>
    <t>Bangor</t>
  </si>
  <si>
    <t>Bangor, ME</t>
  </si>
  <si>
    <t>1097</t>
  </si>
  <si>
    <t>Eastern Transportation Services, Inc.</t>
  </si>
  <si>
    <t>1098</t>
  </si>
  <si>
    <t>Western Maine Transportation Services, Inc.</t>
  </si>
  <si>
    <t>1100</t>
  </si>
  <si>
    <t>National Railroad Passenger Corporation</t>
  </si>
  <si>
    <t>Boston, MA</t>
  </si>
  <si>
    <t>1101</t>
  </si>
  <si>
    <t>Kenneth Hudson Inc. dba Hudson Bus Lines</t>
  </si>
  <si>
    <t>Lewiston</t>
  </si>
  <si>
    <t>Lewiston--Auburn, ME</t>
  </si>
  <si>
    <t>1102</t>
  </si>
  <si>
    <t>Connecticut Department of Transportation</t>
  </si>
  <si>
    <t>Newington</t>
  </si>
  <si>
    <t>1103</t>
  </si>
  <si>
    <t>City of Stamford Dial-A-Ride</t>
  </si>
  <si>
    <t>Stamford</t>
  </si>
  <si>
    <t>1104</t>
  </si>
  <si>
    <t>Greater Waterbury Transit District</t>
  </si>
  <si>
    <t>1105</t>
  </si>
  <si>
    <t>Cape Cod Regional Transit Authority</t>
  </si>
  <si>
    <t>Hyannis</t>
  </si>
  <si>
    <t>Barnstable Town, MA</t>
  </si>
  <si>
    <t>1107</t>
  </si>
  <si>
    <t>Milford Transit District</t>
  </si>
  <si>
    <t>Milford</t>
  </si>
  <si>
    <t>1108</t>
  </si>
  <si>
    <t>Greater Hartford Ridesharing Corporation - The Rideshare Company</t>
  </si>
  <si>
    <t>Bloomfield</t>
  </si>
  <si>
    <t>1109</t>
  </si>
  <si>
    <t>Comsis Mobility Services, Inc., dba: Intelitran</t>
  </si>
  <si>
    <t>1110</t>
  </si>
  <si>
    <t>2Plus Partners in Transportation, Inc</t>
  </si>
  <si>
    <t>Rocky Hill</t>
  </si>
  <si>
    <t>1115</t>
  </si>
  <si>
    <t>Northern New England Passenger Rail Authority</t>
  </si>
  <si>
    <t>1116</t>
  </si>
  <si>
    <t>Bonanza</t>
  </si>
  <si>
    <t>1117</t>
  </si>
  <si>
    <t>Plymouth &amp; Brockton Street Railway Company</t>
  </si>
  <si>
    <t>Plymouth</t>
  </si>
  <si>
    <t>1118</t>
  </si>
  <si>
    <t>MetroWest Regional Transit Authority</t>
  </si>
  <si>
    <t>Framingham</t>
  </si>
  <si>
    <t>1119</t>
  </si>
  <si>
    <t>University Of New Hampshire - University Transportation Services</t>
  </si>
  <si>
    <t>Durham</t>
  </si>
  <si>
    <t>Portsmouth, NH-ME</t>
  </si>
  <si>
    <t>1902</t>
  </si>
  <si>
    <t>Brush Hill Transportation Company</t>
  </si>
  <si>
    <t>1905</t>
  </si>
  <si>
    <t>Hudson Bus Lines</t>
  </si>
  <si>
    <t>1906</t>
  </si>
  <si>
    <t>1907</t>
  </si>
  <si>
    <t>A Yankee Line, Inc.</t>
  </si>
  <si>
    <t>1908</t>
  </si>
  <si>
    <t>American Eagle Motor Coach</t>
  </si>
  <si>
    <t>Fairhaven</t>
  </si>
  <si>
    <t>1910</t>
  </si>
  <si>
    <t>H &amp; L Bloom, Inc.</t>
  </si>
  <si>
    <t>1913</t>
  </si>
  <si>
    <t>Big W Transit, Inc.</t>
  </si>
  <si>
    <t>Ashland</t>
  </si>
  <si>
    <t>1917</t>
  </si>
  <si>
    <t>Michaud Bus Lines, Inc.</t>
  </si>
  <si>
    <t>Capital District Transportation Authority</t>
  </si>
  <si>
    <t>Albany</t>
  </si>
  <si>
    <t>Albany, NY</t>
  </si>
  <si>
    <t>Broome County Department of Public Transportation</t>
  </si>
  <si>
    <t>Vestal</t>
  </si>
  <si>
    <t>Binghamton, NY-PA</t>
  </si>
  <si>
    <t>Niagara Frontier Transportation Authority</t>
  </si>
  <si>
    <t>Buffalo</t>
  </si>
  <si>
    <t>Buffalo, NY</t>
  </si>
  <si>
    <t>Chemung County Transit System</t>
  </si>
  <si>
    <t>Elmira</t>
  </si>
  <si>
    <t>Elmira, NY</t>
  </si>
  <si>
    <t>City of Poughkeepsie</t>
  </si>
  <si>
    <t>Poughkeepsie</t>
  </si>
  <si>
    <t>Poughkeepsie-Newburgh, NY</t>
  </si>
  <si>
    <t>Dutchess County Division of Mass Transportation</t>
  </si>
  <si>
    <t>2015</t>
  </si>
  <si>
    <t>City of Rome VIP Transit</t>
  </si>
  <si>
    <t>Rome</t>
  </si>
  <si>
    <t>Utica, NY</t>
  </si>
  <si>
    <t>2018</t>
  </si>
  <si>
    <t>CNY Centro, Inc.</t>
  </si>
  <si>
    <t>Syracuse</t>
  </si>
  <si>
    <t>Syracuse, NY</t>
  </si>
  <si>
    <t>2021</t>
  </si>
  <si>
    <t>Utica Transit Authority</t>
  </si>
  <si>
    <t>Utica</t>
  </si>
  <si>
    <t>2075</t>
  </si>
  <si>
    <t>Port Authority Transit Corporation</t>
  </si>
  <si>
    <t>Lindenwold</t>
  </si>
  <si>
    <t>Philadelphia, PA-NJ-DE-MD</t>
  </si>
  <si>
    <t>2113</t>
  </si>
  <si>
    <t>Regional Transit Service, Inc. and Lift Line, Inc.</t>
  </si>
  <si>
    <t>Rochester</t>
  </si>
  <si>
    <t>Rochester, NY</t>
  </si>
  <si>
    <t>2116</t>
  </si>
  <si>
    <t>Centro of Cayuga, Inc.</t>
  </si>
  <si>
    <t>2118</t>
  </si>
  <si>
    <t>Onondaga County</t>
  </si>
  <si>
    <t>2119</t>
  </si>
  <si>
    <t>County of Oneida</t>
  </si>
  <si>
    <t>2120</t>
  </si>
  <si>
    <t>Greater Glens Falls Transit System</t>
  </si>
  <si>
    <t>Queensbury</t>
  </si>
  <si>
    <t>Glens Falls, NY</t>
  </si>
  <si>
    <t>2137</t>
  </si>
  <si>
    <t>Monroe Bus Corporation</t>
  </si>
  <si>
    <t>2145</t>
  </si>
  <si>
    <t>Tompkins Consolidated Area Transit</t>
  </si>
  <si>
    <t>Ithaca</t>
  </si>
  <si>
    <t>Ithaca, NY</t>
  </si>
  <si>
    <t>2146</t>
  </si>
  <si>
    <t>Designated Recipient Services, Inc.</t>
  </si>
  <si>
    <t>2148</t>
  </si>
  <si>
    <t>Newburgh Beacon Bus Corporation</t>
  </si>
  <si>
    <t>New Windsor</t>
  </si>
  <si>
    <t>2155</t>
  </si>
  <si>
    <t>Cumberland County Office on Aging</t>
  </si>
  <si>
    <t>Bridgeton</t>
  </si>
  <si>
    <t>Vineland, NJ</t>
  </si>
  <si>
    <t>2156</t>
  </si>
  <si>
    <t>Buffalo Motor Bus, Ltd.</t>
  </si>
  <si>
    <t>Buffalo--Niagara Falls, NY</t>
  </si>
  <si>
    <t>2158</t>
  </si>
  <si>
    <t>Tioga County</t>
  </si>
  <si>
    <t>Owego</t>
  </si>
  <si>
    <t>2172</t>
  </si>
  <si>
    <t>Centro of Oswego, Inc.</t>
  </si>
  <si>
    <t>2177</t>
  </si>
  <si>
    <t>Adirondack Transit Lines, Inc,</t>
  </si>
  <si>
    <t>Hurley</t>
  </si>
  <si>
    <t>2178</t>
  </si>
  <si>
    <t>Ulster County Area Transit</t>
  </si>
  <si>
    <t>Kingston</t>
  </si>
  <si>
    <t>2179</t>
  </si>
  <si>
    <t>Hendrick Hudson Bus Lines, Inc.</t>
  </si>
  <si>
    <t>Newburgh</t>
  </si>
  <si>
    <t>2182</t>
  </si>
  <si>
    <t>Town of Highlands Dial-A-Bus</t>
  </si>
  <si>
    <t>Highland Falls</t>
  </si>
  <si>
    <t>2183</t>
  </si>
  <si>
    <t>Town of Monroe Dial-A-Bus</t>
  </si>
  <si>
    <t>Monroe</t>
  </si>
  <si>
    <t>2185</t>
  </si>
  <si>
    <t>Centro of Oneida, Inc.</t>
  </si>
  <si>
    <t>Syracruse</t>
  </si>
  <si>
    <t>2187</t>
  </si>
  <si>
    <t>Village of Kiryas Joel</t>
  </si>
  <si>
    <t>2192</t>
  </si>
  <si>
    <t>Bergen County Community Transportation</t>
  </si>
  <si>
    <t>Lodi</t>
  </si>
  <si>
    <t>2193</t>
  </si>
  <si>
    <t>Cumberland Area Transit System</t>
  </si>
  <si>
    <t>2195</t>
  </si>
  <si>
    <t>Gloucester County Division of Transporation Services</t>
  </si>
  <si>
    <t>West Deptford</t>
  </si>
  <si>
    <t>2197</t>
  </si>
  <si>
    <t>Meadowlands Transportation Brokerage Corporation, dba Meadowlink</t>
  </si>
  <si>
    <t>Wood Ridge</t>
  </si>
  <si>
    <t>2199</t>
  </si>
  <si>
    <t>County of Atlantic</t>
  </si>
  <si>
    <t>Atlantic City</t>
  </si>
  <si>
    <t>Atlantic City, NJ</t>
  </si>
  <si>
    <t>2203</t>
  </si>
  <si>
    <t>Cape May County Fare Free Transportation</t>
  </si>
  <si>
    <t>Cape May Court House</t>
  </si>
  <si>
    <t>Wildwood-North Wildwood-Cape May, NJ</t>
  </si>
  <si>
    <t>2909</t>
  </si>
  <si>
    <t>Upstate Transit, Inc.</t>
  </si>
  <si>
    <t>Saratoga Springs</t>
  </si>
  <si>
    <t>Albany--Schenectady--Troy, NY</t>
  </si>
  <si>
    <t>2914</t>
  </si>
  <si>
    <t>Empire Trailways, Inc.</t>
  </si>
  <si>
    <t>2916</t>
  </si>
  <si>
    <t>Yankee Trails, Inc.</t>
  </si>
  <si>
    <t>Rensselaer</t>
  </si>
  <si>
    <t>2922</t>
  </si>
  <si>
    <t>Niagara Scenic Bus Lines, Inc.</t>
  </si>
  <si>
    <t>Hamburg</t>
  </si>
  <si>
    <t>3001</t>
  </si>
  <si>
    <t>Kanawha Valley Regional Transportation Authority</t>
  </si>
  <si>
    <t>Charleston</t>
  </si>
  <si>
    <t>WV</t>
  </si>
  <si>
    <t>Charleston, WV</t>
  </si>
  <si>
    <t>3002</t>
  </si>
  <si>
    <t>The Tri-State Transit Authority</t>
  </si>
  <si>
    <t>Huntington</t>
  </si>
  <si>
    <t>Huntington, WV-KY-OH</t>
  </si>
  <si>
    <t>3003</t>
  </si>
  <si>
    <t>Mid-Ohio Valley Transit Authority</t>
  </si>
  <si>
    <t>Parkersburg</t>
  </si>
  <si>
    <t>Parkersburg, WV-OH</t>
  </si>
  <si>
    <t>3004</t>
  </si>
  <si>
    <t>Peninsula Transportation District Commission</t>
  </si>
  <si>
    <t>Hampton</t>
  </si>
  <si>
    <t>VA</t>
  </si>
  <si>
    <t>Norfolk--Virginia Beach--Newport News, VA</t>
  </si>
  <si>
    <t>3005</t>
  </si>
  <si>
    <t>Tidewater Transportation District Commission</t>
  </si>
  <si>
    <t>Norfolk</t>
  </si>
  <si>
    <t>3006</t>
  </si>
  <si>
    <t>Greater Richmond Transit Company</t>
  </si>
  <si>
    <t>Richmond</t>
  </si>
  <si>
    <t>Richmond, VA</t>
  </si>
  <si>
    <t>3007</t>
  </si>
  <si>
    <t>Greater Roanoke Transit Company</t>
  </si>
  <si>
    <t>Roanoke</t>
  </si>
  <si>
    <t>Roanoke, VA</t>
  </si>
  <si>
    <t>3008</t>
  </si>
  <si>
    <t>Greater Lynchburg Transit Company</t>
  </si>
  <si>
    <t>Lynchburg</t>
  </si>
  <si>
    <t>Lynchburg, VA</t>
  </si>
  <si>
    <t>3009</t>
  </si>
  <si>
    <t>Petersburg Area Transit</t>
  </si>
  <si>
    <t>Petersburg</t>
  </si>
  <si>
    <t>3010</t>
  </si>
  <si>
    <t>Lehigh and Northampton Transportation Authority</t>
  </si>
  <si>
    <t>Allentown</t>
  </si>
  <si>
    <t>Allentown-Bethlehem, PA-NJ</t>
  </si>
  <si>
    <t>3011</t>
  </si>
  <si>
    <t>Altoona Metro Transit</t>
  </si>
  <si>
    <t>Altoona</t>
  </si>
  <si>
    <t>Altoona, PA</t>
  </si>
  <si>
    <t>3012</t>
  </si>
  <si>
    <t>Cambria County Transit Authority</t>
  </si>
  <si>
    <t>Johnstown</t>
  </si>
  <si>
    <t>Johnstown, PA</t>
  </si>
  <si>
    <t>3013</t>
  </si>
  <si>
    <t>Erie Metropolitan Transit Authority</t>
  </si>
  <si>
    <t>Erie</t>
  </si>
  <si>
    <t>Erie, PA</t>
  </si>
  <si>
    <t>3014</t>
  </si>
  <si>
    <t>Capital Area Transit</t>
  </si>
  <si>
    <t>Harrisburg</t>
  </si>
  <si>
    <t>Harrisburg, PA</t>
  </si>
  <si>
    <t>3015</t>
  </si>
  <si>
    <t>Luzerne County Transportation Authority</t>
  </si>
  <si>
    <t>Scranton, PA</t>
  </si>
  <si>
    <t>3018</t>
  </si>
  <si>
    <t>Red Rose Transit Authority</t>
  </si>
  <si>
    <t>Lancaster</t>
  </si>
  <si>
    <t>Lancaster, PA</t>
  </si>
  <si>
    <t>3019</t>
  </si>
  <si>
    <t>Southeastern Pennsylvania Transportation Authority</t>
  </si>
  <si>
    <t>3022</t>
  </si>
  <si>
    <t>Port Authority of Allegheny County</t>
  </si>
  <si>
    <t>Pittsburgh</t>
  </si>
  <si>
    <t>Pittsburgh, PA</t>
  </si>
  <si>
    <t>3023</t>
  </si>
  <si>
    <t>Beaver County Transit Authority</t>
  </si>
  <si>
    <t>3024</t>
  </si>
  <si>
    <t>Berks Area Reading Transportation Authority</t>
  </si>
  <si>
    <t>Reading</t>
  </si>
  <si>
    <t>Reading, PA</t>
  </si>
  <si>
    <t>3025</t>
  </si>
  <si>
    <t>County of Lackawanna Transit System</t>
  </si>
  <si>
    <t>Scranton</t>
  </si>
  <si>
    <t>3026</t>
  </si>
  <si>
    <t>Williamsport Bureau of Transportation</t>
  </si>
  <si>
    <t>Williamsport</t>
  </si>
  <si>
    <t>Williamsport, PA</t>
  </si>
  <si>
    <t>3027</t>
  </si>
  <si>
    <t>York County Transportation Authority</t>
  </si>
  <si>
    <t>York</t>
  </si>
  <si>
    <t>York, PA</t>
  </si>
  <si>
    <t>3030</t>
  </si>
  <si>
    <t>Washington Metropolitan Area Transit Authority</t>
  </si>
  <si>
    <t>Washington</t>
  </si>
  <si>
    <t>DC</t>
  </si>
  <si>
    <t>Washington, DC-VA-MD</t>
  </si>
  <si>
    <t>3031</t>
  </si>
  <si>
    <t>Delaware Administration for Regional Transit</t>
  </si>
  <si>
    <t>DE</t>
  </si>
  <si>
    <t>Wilmington, DE--NJ--MD--PA</t>
  </si>
  <si>
    <t>3032</t>
  </si>
  <si>
    <t>Delaware Administration for Specialized Transportation</t>
  </si>
  <si>
    <t>Dover, DE</t>
  </si>
  <si>
    <t>3034</t>
  </si>
  <si>
    <t>Maryland Transit Administration</t>
  </si>
  <si>
    <t>Baltimore</t>
  </si>
  <si>
    <t>MD</t>
  </si>
  <si>
    <t>Baltimore, MD</t>
  </si>
  <si>
    <t>3035</t>
  </si>
  <si>
    <t>Ohio Valley Regional Transportation Authority</t>
  </si>
  <si>
    <t>Wheeling</t>
  </si>
  <si>
    <t>Wheeling, WV-OH</t>
  </si>
  <si>
    <t>3036</t>
  </si>
  <si>
    <t>Charlottesville Area Transit</t>
  </si>
  <si>
    <t>Charlottesville</t>
  </si>
  <si>
    <t>Charlottesville, VA</t>
  </si>
  <si>
    <t>3040</t>
  </si>
  <si>
    <t>Annapolis Department of Transportation</t>
  </si>
  <si>
    <t>Annapolis</t>
  </si>
  <si>
    <t>3041</t>
  </si>
  <si>
    <t>Allegany County Transit</t>
  </si>
  <si>
    <t>Cumberland</t>
  </si>
  <si>
    <t>Cumberland, MD--WV</t>
  </si>
  <si>
    <t>3042</t>
  </si>
  <si>
    <t>Washington County Transit</t>
  </si>
  <si>
    <t>Hagerstown</t>
  </si>
  <si>
    <t>Hagerstown, MD-WV-PA</t>
  </si>
  <si>
    <t>3043</t>
  </si>
  <si>
    <t>The Columbia Transit System</t>
  </si>
  <si>
    <t>Columbia</t>
  </si>
  <si>
    <t>3044</t>
  </si>
  <si>
    <t>Westmoreland County Transit Authority</t>
  </si>
  <si>
    <t>Greensburg</t>
  </si>
  <si>
    <t>3045</t>
  </si>
  <si>
    <t>JAUNT, Inc.</t>
  </si>
  <si>
    <t>3046</t>
  </si>
  <si>
    <t>Maryland State Railroad Administration</t>
  </si>
  <si>
    <t>BWI Airport</t>
  </si>
  <si>
    <t>3047</t>
  </si>
  <si>
    <t>Delaware Transit Corporation</t>
  </si>
  <si>
    <t>Doverngton</t>
  </si>
  <si>
    <t>3048</t>
  </si>
  <si>
    <t>Howard Transit</t>
  </si>
  <si>
    <t>Ellicott City</t>
  </si>
  <si>
    <t>3050</t>
  </si>
  <si>
    <t>G G and C Bus Company, Inc.</t>
  </si>
  <si>
    <t>3051</t>
  </si>
  <si>
    <t>Ride-On Montgomery County Transit</t>
  </si>
  <si>
    <t>Rockville</t>
  </si>
  <si>
    <t>3054</t>
  </si>
  <si>
    <t>Centre Area Transportation Authority</t>
  </si>
  <si>
    <t>State College</t>
  </si>
  <si>
    <t>State College, PA</t>
  </si>
  <si>
    <t>3055</t>
  </si>
  <si>
    <t>Shenango Valley Shuttle Service</t>
  </si>
  <si>
    <t>Hermitage</t>
  </si>
  <si>
    <t>Youngstown, OH-PA</t>
  </si>
  <si>
    <t>3057</t>
  </si>
  <si>
    <t>Pennsylvania Department of Transportation</t>
  </si>
  <si>
    <t>3058</t>
  </si>
  <si>
    <t>City of Fairfax CUE Bus</t>
  </si>
  <si>
    <t>Fairfax</t>
  </si>
  <si>
    <t>3061</t>
  </si>
  <si>
    <t>Mid Mon Valley Transit Authority</t>
  </si>
  <si>
    <t>Charleroi</t>
  </si>
  <si>
    <t>Monessen, PA</t>
  </si>
  <si>
    <t>3064</t>
  </si>
  <si>
    <t>Clarksville Transit System</t>
  </si>
  <si>
    <t>Clarksville</t>
  </si>
  <si>
    <t>TN</t>
  </si>
  <si>
    <t>Clarksville, TN-KY</t>
  </si>
  <si>
    <t>3067</t>
  </si>
  <si>
    <t>Access Transportation Systems</t>
  </si>
  <si>
    <t>3068</t>
  </si>
  <si>
    <t>Fairfax Connector Bus System</t>
  </si>
  <si>
    <t>3069</t>
  </si>
  <si>
    <t>City of Danville Mass Transit System</t>
  </si>
  <si>
    <t>Danville</t>
  </si>
  <si>
    <t>Danville, VA</t>
  </si>
  <si>
    <t>3070</t>
  </si>
  <si>
    <t>Potomac and Rappahannock Transportation Commission</t>
  </si>
  <si>
    <t>Woodbridge</t>
  </si>
  <si>
    <t>3071</t>
  </si>
  <si>
    <t>City of Alexandria</t>
  </si>
  <si>
    <t>Alexandria</t>
  </si>
  <si>
    <t>3072</t>
  </si>
  <si>
    <t>Transit Services of Frederick County</t>
  </si>
  <si>
    <t>Frederick</t>
  </si>
  <si>
    <t>Frederick, MD</t>
  </si>
  <si>
    <t>3073</t>
  </si>
  <si>
    <t>Virginia Railway Express</t>
  </si>
  <si>
    <t>3074</t>
  </si>
  <si>
    <t>Harford Transit</t>
  </si>
  <si>
    <t>Abingdon</t>
  </si>
  <si>
    <t>Aberdeen-Havre de Grace-Bel Air, MD</t>
  </si>
  <si>
    <t>3075</t>
  </si>
  <si>
    <t>3076</t>
  </si>
  <si>
    <t>Williamsburg Area Transit Authority</t>
  </si>
  <si>
    <t>Williamsburg</t>
  </si>
  <si>
    <t>Virginia Beach, VA</t>
  </si>
  <si>
    <t>3078</t>
  </si>
  <si>
    <t>Southwestern Pennsylvania Commission</t>
  </si>
  <si>
    <t>3079</t>
  </si>
  <si>
    <t>Fredericksburg Regional Transit</t>
  </si>
  <si>
    <t>Fredericksburg</t>
  </si>
  <si>
    <t>Fredericksburg, VA</t>
  </si>
  <si>
    <t>3080</t>
  </si>
  <si>
    <t>Arlington Transit - Arlington County</t>
  </si>
  <si>
    <t>Arlington</t>
  </si>
  <si>
    <t>3081</t>
  </si>
  <si>
    <t>Loudoun County Commuter Bus Service - Office of Transportation Services</t>
  </si>
  <si>
    <t>Leesburg</t>
  </si>
  <si>
    <t>3082</t>
  </si>
  <si>
    <t>Atlantic Paratrans of PA, Inc.</t>
  </si>
  <si>
    <t>Philadelphia, PA--NJ</t>
  </si>
  <si>
    <t>3083</t>
  </si>
  <si>
    <t>Transportation District Commission of Hampton Roads, dba: Hampton Roads Transit</t>
  </si>
  <si>
    <t>3084</t>
  </si>
  <si>
    <t>University of Pittsburgh</t>
  </si>
  <si>
    <t>3085</t>
  </si>
  <si>
    <t>Prince George's County Transit</t>
  </si>
  <si>
    <t>Largo</t>
  </si>
  <si>
    <t>3087</t>
  </si>
  <si>
    <t>Fayette Area Coordinated Transportation</t>
  </si>
  <si>
    <t>Lemont Furnace</t>
  </si>
  <si>
    <t>Uniontown-Connellsville, PA</t>
  </si>
  <si>
    <t>3088</t>
  </si>
  <si>
    <t>County Commissioners of Charles County, MD</t>
  </si>
  <si>
    <t>Port Tobacco</t>
  </si>
  <si>
    <t>St. Charles, MD</t>
  </si>
  <si>
    <t>3089</t>
  </si>
  <si>
    <t>Monongalia County Urban Mass Transit Authority</t>
  </si>
  <si>
    <t>Morgantown</t>
  </si>
  <si>
    <t>Morgantown, WV</t>
  </si>
  <si>
    <t>3091</t>
  </si>
  <si>
    <t>Blacksburg Transit</t>
  </si>
  <si>
    <t>Blacksburg</t>
  </si>
  <si>
    <t>Blacksburg, VA</t>
  </si>
  <si>
    <t>3092</t>
  </si>
  <si>
    <t>Carroll County Planning Department</t>
  </si>
  <si>
    <t>Westminster</t>
  </si>
  <si>
    <t>Westminster, MD</t>
  </si>
  <si>
    <t>3094</t>
  </si>
  <si>
    <t>City of Harrisonburg Department of Public Transportation</t>
  </si>
  <si>
    <t>Harrisonburg</t>
  </si>
  <si>
    <t>Harrisonburg, VA</t>
  </si>
  <si>
    <t>3095</t>
  </si>
  <si>
    <t>County of Lebanon Transit Authority</t>
  </si>
  <si>
    <t>Lebanon</t>
  </si>
  <si>
    <t>Lebanon, PA</t>
  </si>
  <si>
    <t>3096</t>
  </si>
  <si>
    <t>The Tri--County Council for the Lower Eastern Shore of Maryland</t>
  </si>
  <si>
    <t>Snow Hill</t>
  </si>
  <si>
    <t>Salisbury, MD-DE</t>
  </si>
  <si>
    <t>3101</t>
  </si>
  <si>
    <t>City of Washington</t>
  </si>
  <si>
    <t>3103</t>
  </si>
  <si>
    <t>Martz Group, National Coach Works of Virginia</t>
  </si>
  <si>
    <t>4001</t>
  </si>
  <si>
    <t>Chattanooga Area Regional Transportation Authority</t>
  </si>
  <si>
    <t>Chattanooga</t>
  </si>
  <si>
    <t>Chattanooga, TN-GA</t>
  </si>
  <si>
    <t>4002</t>
  </si>
  <si>
    <t>Knoxville Area Transit</t>
  </si>
  <si>
    <t>Knoxville</t>
  </si>
  <si>
    <t>Knoxville, TN</t>
  </si>
  <si>
    <t>4003</t>
  </si>
  <si>
    <t>Memphis Area Transit Authority</t>
  </si>
  <si>
    <t>Memphis</t>
  </si>
  <si>
    <t>Memphis, TN-MS-AR</t>
  </si>
  <si>
    <t>4004</t>
  </si>
  <si>
    <t>Metropolitan Transit Authority</t>
  </si>
  <si>
    <t>Nashville</t>
  </si>
  <si>
    <t>Nashville-Davidson, TN</t>
  </si>
  <si>
    <t>4005</t>
  </si>
  <si>
    <t>Asheville Transit System</t>
  </si>
  <si>
    <t>Asheville</t>
  </si>
  <si>
    <t>NC</t>
  </si>
  <si>
    <t>Asheville, NC</t>
  </si>
  <si>
    <t>4006</t>
  </si>
  <si>
    <t>Cape Fear Public Transportation Authority</t>
  </si>
  <si>
    <t>Wilmington</t>
  </si>
  <si>
    <t>Wilmington, NC</t>
  </si>
  <si>
    <t>4007</t>
  </si>
  <si>
    <t>Raleigh</t>
  </si>
  <si>
    <t>Raleigh, NC</t>
  </si>
  <si>
    <t>4008</t>
  </si>
  <si>
    <t>Charlotte Area Transit System</t>
  </si>
  <si>
    <t>Charlotte</t>
  </si>
  <si>
    <t>Charlotte, NC-SC</t>
  </si>
  <si>
    <t>4009</t>
  </si>
  <si>
    <t>Fayetteville Area System of Transit</t>
  </si>
  <si>
    <t>Fayetteville</t>
  </si>
  <si>
    <t>Fayetteville, NC</t>
  </si>
  <si>
    <t>4010</t>
  </si>
  <si>
    <t>Gastonia Transit</t>
  </si>
  <si>
    <t>Gastonia</t>
  </si>
  <si>
    <t>Gastonia, NC</t>
  </si>
  <si>
    <t>4011</t>
  </si>
  <si>
    <t>High Point Transit</t>
  </si>
  <si>
    <t>High Point</t>
  </si>
  <si>
    <t>High Point, NC</t>
  </si>
  <si>
    <t>4012</t>
  </si>
  <si>
    <t>Winston-Salem Transit Authority - Trans-Aid of Forsyth County</t>
  </si>
  <si>
    <t>Winston-Salem</t>
  </si>
  <si>
    <t>Winston-Salem, NC</t>
  </si>
  <si>
    <t>4013</t>
  </si>
  <si>
    <t>Greensboro Agency Transportation Express</t>
  </si>
  <si>
    <t>Greensboro</t>
  </si>
  <si>
    <t>Greensboro, NC</t>
  </si>
  <si>
    <t>4014</t>
  </si>
  <si>
    <t>Coast Transit Authority</t>
  </si>
  <si>
    <t>Gulfport</t>
  </si>
  <si>
    <t>MS</t>
  </si>
  <si>
    <t>Gulfport-Biloxi, MS</t>
  </si>
  <si>
    <t>4015</t>
  </si>
  <si>
    <t>City of Jackson Transit System</t>
  </si>
  <si>
    <t>Jackson</t>
  </si>
  <si>
    <t>Jackson, MS</t>
  </si>
  <si>
    <t>4016</t>
  </si>
  <si>
    <t>Ashland Bus System</t>
  </si>
  <si>
    <t>KY</t>
  </si>
  <si>
    <t>4017</t>
  </si>
  <si>
    <t>Lexington Transit Authority</t>
  </si>
  <si>
    <t>Lexington</t>
  </si>
  <si>
    <t>Lexington-Fayette, KY</t>
  </si>
  <si>
    <t>4018</t>
  </si>
  <si>
    <t>Transit Authority of River City</t>
  </si>
  <si>
    <t>Louisville</t>
  </si>
  <si>
    <t>Louisville, KY-IN</t>
  </si>
  <si>
    <t>4019</t>
  </si>
  <si>
    <t>Transit Authority of Northern Kentucky</t>
  </si>
  <si>
    <t>Fort Wright</t>
  </si>
  <si>
    <t>Cincinnati, OH-KY-IN</t>
  </si>
  <si>
    <t>4020</t>
  </si>
  <si>
    <t>Owensboro Transit System</t>
  </si>
  <si>
    <t>Owensboro</t>
  </si>
  <si>
    <t>Owensboro, KY</t>
  </si>
  <si>
    <t>4021</t>
  </si>
  <si>
    <t>Albany Transit System</t>
  </si>
  <si>
    <t>GA</t>
  </si>
  <si>
    <t>Albany, GA</t>
  </si>
  <si>
    <t>4022</t>
  </si>
  <si>
    <t>Metropolitan Atlanta Rapid Transit Authority</t>
  </si>
  <si>
    <t>Atlanta</t>
  </si>
  <si>
    <t>Atlanta, GA</t>
  </si>
  <si>
    <t>4023</t>
  </si>
  <si>
    <t>Augusta Richmond County Transit Department</t>
  </si>
  <si>
    <t>Augusta</t>
  </si>
  <si>
    <t>Augusta-Richmond County, GA-SC</t>
  </si>
  <si>
    <t>4024</t>
  </si>
  <si>
    <t>Metra Transit System</t>
  </si>
  <si>
    <t>Columbus</t>
  </si>
  <si>
    <t>Columbus, GA-AL</t>
  </si>
  <si>
    <t>4025</t>
  </si>
  <si>
    <t>Chatham Area Transit Authority</t>
  </si>
  <si>
    <t>Savannah</t>
  </si>
  <si>
    <t>Savannah, GA</t>
  </si>
  <si>
    <t>4026</t>
  </si>
  <si>
    <t>Manatee County Area Transit</t>
  </si>
  <si>
    <t>Bradenton</t>
  </si>
  <si>
    <t>FL</t>
  </si>
  <si>
    <t>Sarasota-Bradenton, FL</t>
  </si>
  <si>
    <t>4027</t>
  </si>
  <si>
    <t>Pinellas Suncoast Transit Authority</t>
  </si>
  <si>
    <t>St. Petersburg</t>
  </si>
  <si>
    <t>Tampa-St. Petersburg, FL</t>
  </si>
  <si>
    <t>4028</t>
  </si>
  <si>
    <t>Lee County Transit</t>
  </si>
  <si>
    <t>Fort Myers</t>
  </si>
  <si>
    <t>Cape Coral, FL</t>
  </si>
  <si>
    <t>4029</t>
  </si>
  <si>
    <t>Broward County Transportation Department</t>
  </si>
  <si>
    <t>Pompano Beach</t>
  </si>
  <si>
    <t>Miami, FL</t>
  </si>
  <si>
    <t>4030</t>
  </si>
  <si>
    <t>Gainesville Regional Transit System</t>
  </si>
  <si>
    <t>Gainesville</t>
  </si>
  <si>
    <t>Gainesville, FL</t>
  </si>
  <si>
    <t>4031</t>
  </si>
  <si>
    <t>Lakeland Area Mass Transit District</t>
  </si>
  <si>
    <t>Lakeland</t>
  </si>
  <si>
    <t>Lakeland, FL</t>
  </si>
  <si>
    <t>4032</t>
  </si>
  <si>
    <t>County of Volusia, dba: VOTRAN</t>
  </si>
  <si>
    <t>South Daytona</t>
  </si>
  <si>
    <t>Daytona Beach-Port Orange, FL</t>
  </si>
  <si>
    <t>4034</t>
  </si>
  <si>
    <t>Miami-Dade Transit</t>
  </si>
  <si>
    <t>Miami</t>
  </si>
  <si>
    <t>4035</t>
  </si>
  <si>
    <t>Central Florida Regional Transportation Authority</t>
  </si>
  <si>
    <t>Orlando</t>
  </si>
  <si>
    <t>Orlando, FL</t>
  </si>
  <si>
    <t>4036</t>
  </si>
  <si>
    <t>City of Tallahassee</t>
  </si>
  <si>
    <t>Tallahassee</t>
  </si>
  <si>
    <t>Tallahassee, FL</t>
  </si>
  <si>
    <t>4037</t>
  </si>
  <si>
    <t>Board of County Commissioners, Palm Beach County, PalmTran, Inc.</t>
  </si>
  <si>
    <t>West Palm Beach</t>
  </si>
  <si>
    <t>4038</t>
  </si>
  <si>
    <t>Escambia County Area Transit</t>
  </si>
  <si>
    <t>Pensacola</t>
  </si>
  <si>
    <t>Pensacola, FL-AL</t>
  </si>
  <si>
    <t>4040</t>
  </si>
  <si>
    <t>Jacksonville Transportation Authority</t>
  </si>
  <si>
    <t>Jacksonville</t>
  </si>
  <si>
    <t>Jacksonville, FL</t>
  </si>
  <si>
    <t>4041</t>
  </si>
  <si>
    <t>Hillsborough Area Regional Transit Authority</t>
  </si>
  <si>
    <t>Tampa</t>
  </si>
  <si>
    <t>4042</t>
  </si>
  <si>
    <t>Birmingham-Jefferson County Transit Authority</t>
  </si>
  <si>
    <t>Birmingham</t>
  </si>
  <si>
    <t>AL</t>
  </si>
  <si>
    <t>Birmingham, AL</t>
  </si>
  <si>
    <t>4043</t>
  </si>
  <si>
    <t>The Wave Transit System</t>
  </si>
  <si>
    <t>Mobile</t>
  </si>
  <si>
    <t>Mobile, AL</t>
  </si>
  <si>
    <t>4044</t>
  </si>
  <si>
    <t>City of Montgomery-Montgomery Area Transit System</t>
  </si>
  <si>
    <t>Montgomery</t>
  </si>
  <si>
    <t>Montgomery, AL</t>
  </si>
  <si>
    <t>4045</t>
  </si>
  <si>
    <t>Tuscaloosa County Parking and Transit Authority</t>
  </si>
  <si>
    <t>Tuscaloosa</t>
  </si>
  <si>
    <t>Tuscaloosa, AL</t>
  </si>
  <si>
    <t>4046</t>
  </si>
  <si>
    <t>Sarasota County Area Transit</t>
  </si>
  <si>
    <t>Sarasota</t>
  </si>
  <si>
    <t>4047</t>
  </si>
  <si>
    <t>Athens Transit System</t>
  </si>
  <si>
    <t>Athens</t>
  </si>
  <si>
    <t>Athens-Clarke County, GA</t>
  </si>
  <si>
    <t>4049</t>
  </si>
  <si>
    <t>Gadsden Transportation Services - City of Gadsden</t>
  </si>
  <si>
    <t>Gadsden</t>
  </si>
  <si>
    <t>Gadsden, AL</t>
  </si>
  <si>
    <t>4050</t>
  </si>
  <si>
    <t>Smyrna Transit System</t>
  </si>
  <si>
    <t>New Smyrna Beach</t>
  </si>
  <si>
    <t>Daytona Beach, FL</t>
  </si>
  <si>
    <t>4051</t>
  </si>
  <si>
    <t>Chapel Hill Transit</t>
  </si>
  <si>
    <t>Chapel Hill</t>
  </si>
  <si>
    <t>Durham, NC</t>
  </si>
  <si>
    <t>4053</t>
  </si>
  <si>
    <t>Greenville Transit Authority</t>
  </si>
  <si>
    <t>Greenville</t>
  </si>
  <si>
    <t>SC</t>
  </si>
  <si>
    <t>Greenville, SC</t>
  </si>
  <si>
    <t>4054</t>
  </si>
  <si>
    <t>Johnson City Transit System</t>
  </si>
  <si>
    <t>Johnson City</t>
  </si>
  <si>
    <t>Johnson City, TN</t>
  </si>
  <si>
    <t>4056</t>
  </si>
  <si>
    <t>Pee Dee Regional Transportation Authority</t>
  </si>
  <si>
    <t>Florence</t>
  </si>
  <si>
    <t>Florence, SC</t>
  </si>
  <si>
    <t>4057</t>
  </si>
  <si>
    <t>Jackson Transit Authority</t>
  </si>
  <si>
    <t>Jackson, TN</t>
  </si>
  <si>
    <t>4058</t>
  </si>
  <si>
    <t>City of Rome Transit Department</t>
  </si>
  <si>
    <t>Rome, GA</t>
  </si>
  <si>
    <t>4060</t>
  </si>
  <si>
    <t>Hub City Transit</t>
  </si>
  <si>
    <t>Hattiesburg</t>
  </si>
  <si>
    <t>Hattiesburg, MS</t>
  </si>
  <si>
    <t>4061</t>
  </si>
  <si>
    <t>South Carolina Electric &amp; Gas Company-Charleston</t>
  </si>
  <si>
    <t>Charleston, SC</t>
  </si>
  <si>
    <t>4062</t>
  </si>
  <si>
    <t>Central Midlands Regional Planning Council</t>
  </si>
  <si>
    <t>Columbia, SC</t>
  </si>
  <si>
    <t>4063</t>
  </si>
  <si>
    <t>Space Coast Area Transit</t>
  </si>
  <si>
    <t>Cocoa</t>
  </si>
  <si>
    <t>Palm Bay-Melbourne, FL</t>
  </si>
  <si>
    <t>4064</t>
  </si>
  <si>
    <t>East Alabama Regional Planning and Development Commission</t>
  </si>
  <si>
    <t>Anniston</t>
  </si>
  <si>
    <t>Anniston, AL</t>
  </si>
  <si>
    <t>4066</t>
  </si>
  <si>
    <t>Community Action Agency of North Central Alabama, Inc.</t>
  </si>
  <si>
    <t>Decatur, AL</t>
  </si>
  <si>
    <t>4067</t>
  </si>
  <si>
    <t>Human Resource Development Corp. Southeast Alabama Transit System</t>
  </si>
  <si>
    <t>Dothan, AL</t>
  </si>
  <si>
    <t>4068</t>
  </si>
  <si>
    <t>Northwest Alabama Council of Local Governments</t>
  </si>
  <si>
    <t>Muscle Shoals</t>
  </si>
  <si>
    <t>Florence, AL</t>
  </si>
  <si>
    <t>4069</t>
  </si>
  <si>
    <t>South Carolina Electric &amp; Gas Company-Columbia</t>
  </si>
  <si>
    <t>4070</t>
  </si>
  <si>
    <t>Puerto Rico Ports Authority</t>
  </si>
  <si>
    <t>San Juan</t>
  </si>
  <si>
    <t>PR</t>
  </si>
  <si>
    <t>San Juan, PR</t>
  </si>
  <si>
    <t>4071</t>
  </si>
  <si>
    <t>City of Huntsville, Alabama - Public Transportation Division</t>
  </si>
  <si>
    <t>Huntsville</t>
  </si>
  <si>
    <t>Huntsville, AL</t>
  </si>
  <si>
    <t>4073</t>
  </si>
  <si>
    <t xml:space="preserve"> Lee-Russell Council of Governments</t>
  </si>
  <si>
    <t>Opelika</t>
  </si>
  <si>
    <t>Auburn, AL</t>
  </si>
  <si>
    <t>4074</t>
  </si>
  <si>
    <t>Pasco County Public Transportation</t>
  </si>
  <si>
    <t>Port Richey</t>
  </si>
  <si>
    <t>4075</t>
  </si>
  <si>
    <t>Comprehensive Paratransit Services</t>
  </si>
  <si>
    <t>Miami--Hialeah, FL</t>
  </si>
  <si>
    <t>4077</t>
  </si>
  <si>
    <t>South Florida Regional Transportation Authority</t>
  </si>
  <si>
    <t>4078</t>
  </si>
  <si>
    <t>Cobb County Department of Transportation Authority</t>
  </si>
  <si>
    <t>Marietta</t>
  </si>
  <si>
    <t>4080</t>
  </si>
  <si>
    <t>Kingsport Area Transit System</t>
  </si>
  <si>
    <t>Kingsport</t>
  </si>
  <si>
    <t>Kingsport, TN-VA</t>
  </si>
  <si>
    <t>4082</t>
  </si>
  <si>
    <t>Douglas County Rideshare</t>
  </si>
  <si>
    <t>Douglasville</t>
  </si>
  <si>
    <t>4083</t>
  </si>
  <si>
    <t>Aiken County Public Transit System</t>
  </si>
  <si>
    <t>Aiken</t>
  </si>
  <si>
    <t>4084</t>
  </si>
  <si>
    <t>Okaloosa County Coordinated Transportation, Inc.</t>
  </si>
  <si>
    <t>Fort Walton Beach</t>
  </si>
  <si>
    <t>Fort Walton Beach, FL</t>
  </si>
  <si>
    <t>4085</t>
  </si>
  <si>
    <t>Bay County Council On Aging Bay Coordinated Transportation</t>
  </si>
  <si>
    <t>Panama City</t>
  </si>
  <si>
    <t>Panama City, FL</t>
  </si>
  <si>
    <t>4086</t>
  </si>
  <si>
    <t>Metropolitan Bus Authority</t>
  </si>
  <si>
    <t>4087</t>
  </si>
  <si>
    <t>Durham Area Transit Authority</t>
  </si>
  <si>
    <t>4088</t>
  </si>
  <si>
    <t>Spartanburg County Transportation Services</t>
  </si>
  <si>
    <t>Spartanburg</t>
  </si>
  <si>
    <t>Spartanburg, SC</t>
  </si>
  <si>
    <t>4089</t>
  </si>
  <si>
    <t>Phenix City Express</t>
  </si>
  <si>
    <t>4090</t>
  </si>
  <si>
    <t>Piedmont Wagon Transit System</t>
  </si>
  <si>
    <t>Hickory</t>
  </si>
  <si>
    <t>Hickory, NC</t>
  </si>
  <si>
    <t>4091</t>
  </si>
  <si>
    <t>Gaston County Central Transportatio</t>
  </si>
  <si>
    <t>4092</t>
  </si>
  <si>
    <t>4093</t>
  </si>
  <si>
    <t>Greensboro Transit Authority</t>
  </si>
  <si>
    <t>4094</t>
  </si>
  <si>
    <t>Puerto Rico Highway and Transportation Authority</t>
  </si>
  <si>
    <t>4097</t>
  </si>
  <si>
    <t>Council on Aging of St. Lucie, Inc.</t>
  </si>
  <si>
    <t>Fort Pierce</t>
  </si>
  <si>
    <t>Port St. Lucie, FL</t>
  </si>
  <si>
    <t>4098</t>
  </si>
  <si>
    <t>Red Top Transportation, Inc.</t>
  </si>
  <si>
    <t>4099</t>
  </si>
  <si>
    <t>Autauga County Commission</t>
  </si>
  <si>
    <t>Prattville</t>
  </si>
  <si>
    <t>4100</t>
  </si>
  <si>
    <t>Santee Wateree Regional Transportation Authority</t>
  </si>
  <si>
    <t>Sumter</t>
  </si>
  <si>
    <t>Sumter, SC</t>
  </si>
  <si>
    <t>4101</t>
  </si>
  <si>
    <t>Spartanburg Transit System</t>
  </si>
  <si>
    <t>4102</t>
  </si>
  <si>
    <t>Waccamaw Regional Transportation Authority</t>
  </si>
  <si>
    <t>Conway</t>
  </si>
  <si>
    <t>Myrtle Beach, SC</t>
  </si>
  <si>
    <t>4103</t>
  </si>
  <si>
    <t>Wiregrass Transit Authority</t>
  </si>
  <si>
    <t>Dothan</t>
  </si>
  <si>
    <t>4104</t>
  </si>
  <si>
    <t>Senior Resource Association, Inc.</t>
  </si>
  <si>
    <t>Vero Beach</t>
  </si>
  <si>
    <t>Vero Beach-Sebastian, FL</t>
  </si>
  <si>
    <t>4105</t>
  </si>
  <si>
    <t>Department of Transportation and Public Works</t>
  </si>
  <si>
    <t>4106</t>
  </si>
  <si>
    <t>Comsis Mobility Services</t>
  </si>
  <si>
    <t>4108</t>
  </si>
  <si>
    <t>Research Triangle Regional Public Transportation Authority</t>
  </si>
  <si>
    <t>Research Triangle Park</t>
  </si>
  <si>
    <t>4109</t>
  </si>
  <si>
    <t>B &amp; L Services, Inc.</t>
  </si>
  <si>
    <t>Fort Lauderdale</t>
  </si>
  <si>
    <t>Fort Lauderdale--Hollywood--Pompano Beach, FL</t>
  </si>
  <si>
    <t>4110</t>
  </si>
  <si>
    <t>Charleston Area Regional Transportation Authority</t>
  </si>
  <si>
    <t>Charleston-North Charleston, SC</t>
  </si>
  <si>
    <t>4111</t>
  </si>
  <si>
    <t>Morgan County Area Transportation System</t>
  </si>
  <si>
    <t>Decatur</t>
  </si>
  <si>
    <t>4113</t>
  </si>
  <si>
    <t>Council on Aging of Martin County, Inc.</t>
  </si>
  <si>
    <t>Stuart</t>
  </si>
  <si>
    <t>4120</t>
  </si>
  <si>
    <t>City of Ocala, Florida</t>
  </si>
  <si>
    <t>Ocala</t>
  </si>
  <si>
    <t>Ocala, FL</t>
  </si>
  <si>
    <t>4125</t>
  </si>
  <si>
    <t>Autonomous Municipality of Carolina</t>
  </si>
  <si>
    <t>Carolina</t>
  </si>
  <si>
    <t>4127</t>
  </si>
  <si>
    <t>Polk County Transit Services Division - Polk County Board of County Commissioners</t>
  </si>
  <si>
    <t>Bartow</t>
  </si>
  <si>
    <t>4128</t>
  </si>
  <si>
    <t>Okaloosa County Board of County Commissioners</t>
  </si>
  <si>
    <t>4129</t>
  </si>
  <si>
    <t>Charlotte County Transit Division</t>
  </si>
  <si>
    <t>Punta Gorda</t>
  </si>
  <si>
    <t>North Port-Punta Gorda, FL</t>
  </si>
  <si>
    <t>4130</t>
  </si>
  <si>
    <t>Macon-Bibb County Transit Authority</t>
  </si>
  <si>
    <t>Macon</t>
  </si>
  <si>
    <t>Macon, GA</t>
  </si>
  <si>
    <t>4131</t>
  </si>
  <si>
    <t>Davidson County Transportation</t>
  </si>
  <si>
    <t>4132</t>
  </si>
  <si>
    <t>Goldsboro-Wayne Transportation Authority</t>
  </si>
  <si>
    <t>Goldsboro</t>
  </si>
  <si>
    <t>Goldsboro, NC</t>
  </si>
  <si>
    <t>4133</t>
  </si>
  <si>
    <t>Guildford County Transportation</t>
  </si>
  <si>
    <t>4134</t>
  </si>
  <si>
    <t>Advanced Transportation Solutions, LLC</t>
  </si>
  <si>
    <t>4135</t>
  </si>
  <si>
    <t>Georgia Regional Transportation Authority</t>
  </si>
  <si>
    <t>4138</t>
  </si>
  <si>
    <t>Gwinnett County Board of Commissioners</t>
  </si>
  <si>
    <t>Lawrenceville</t>
  </si>
  <si>
    <t>4140</t>
  </si>
  <si>
    <t>Collier Area Transit</t>
  </si>
  <si>
    <t>Naples</t>
  </si>
  <si>
    <t>Bonita Springs-Naples, FL</t>
  </si>
  <si>
    <t>4141</t>
  </si>
  <si>
    <t>Central Midlands Regional Transit Authority</t>
  </si>
  <si>
    <t>4142</t>
  </si>
  <si>
    <t>City of Canton Transit</t>
  </si>
  <si>
    <t>Canton</t>
  </si>
  <si>
    <t>4143</t>
  </si>
  <si>
    <t>Town of Cary</t>
  </si>
  <si>
    <t>Cary</t>
  </si>
  <si>
    <t>4144</t>
  </si>
  <si>
    <t xml:space="preserve"> Hall Area Transit</t>
  </si>
  <si>
    <t>Gainesville, GA</t>
  </si>
  <si>
    <t>4146</t>
  </si>
  <si>
    <t>Hernando County Board of County Commissioners</t>
  </si>
  <si>
    <t>Brooksville</t>
  </si>
  <si>
    <t>Brooksville, FL</t>
  </si>
  <si>
    <t>4147</t>
  </si>
  <si>
    <t>North Carolina State University Transportation Department</t>
  </si>
  <si>
    <t>4148</t>
  </si>
  <si>
    <t>Tri-County Community Council, Inc.</t>
  </si>
  <si>
    <t>Bonifay</t>
  </si>
  <si>
    <t>4152</t>
  </si>
  <si>
    <t>Miami Lakes - VPSI, Inc.</t>
  </si>
  <si>
    <t>Miami Lakes</t>
  </si>
  <si>
    <t>4153</t>
  </si>
  <si>
    <t>Marietta - VPSI, Inc.</t>
  </si>
  <si>
    <t>4155</t>
  </si>
  <si>
    <t>St Johns County, Florida,  Board of County Commissioners</t>
  </si>
  <si>
    <t>St. Augustine</t>
  </si>
  <si>
    <t>St. Augustine, FL</t>
  </si>
  <si>
    <t>4157</t>
  </si>
  <si>
    <t>Clayton County Board of Commissioners</t>
  </si>
  <si>
    <t>Jonesboro</t>
  </si>
  <si>
    <t>4158</t>
  </si>
  <si>
    <t>Lake County Board of County Commissioners</t>
  </si>
  <si>
    <t>Tavares</t>
  </si>
  <si>
    <t>Leesburg-Eustis, FL</t>
  </si>
  <si>
    <t>4159</t>
  </si>
  <si>
    <t>Regional Transportation Authority</t>
  </si>
  <si>
    <t>4161</t>
  </si>
  <si>
    <t>Cherokee County Board of Commissioners</t>
  </si>
  <si>
    <t>4169</t>
  </si>
  <si>
    <t>Regional Planning Commission of Greater Birmingham</t>
  </si>
  <si>
    <t>4170</t>
  </si>
  <si>
    <t>Southeast Tennessee Human Resource Agency</t>
  </si>
  <si>
    <t>Dunlap</t>
  </si>
  <si>
    <t>Cleveland, TN</t>
  </si>
  <si>
    <t>4171</t>
  </si>
  <si>
    <t>Knoxville-Knox County Community Action Committee</t>
  </si>
  <si>
    <t>4172</t>
  </si>
  <si>
    <t>Western Piedmont Regional Transit Authority</t>
  </si>
  <si>
    <t>Conover</t>
  </si>
  <si>
    <t>4173</t>
  </si>
  <si>
    <t>Piedmont Authority for Regional Transportation</t>
  </si>
  <si>
    <t>4174</t>
  </si>
  <si>
    <t>Municipality of Yauco</t>
  </si>
  <si>
    <t>Yauco</t>
  </si>
  <si>
    <t>Yauco, PR</t>
  </si>
  <si>
    <t>4175</t>
  </si>
  <si>
    <t>Maritime Transportation Authority of Puerto Rico</t>
  </si>
  <si>
    <t>Fajardo</t>
  </si>
  <si>
    <t>4177</t>
  </si>
  <si>
    <t>Buckhead Community Improvement District</t>
  </si>
  <si>
    <t>4178</t>
  </si>
  <si>
    <t>The Transportation Management Association Group</t>
  </si>
  <si>
    <t>Franklin</t>
  </si>
  <si>
    <t>4179</t>
  </si>
  <si>
    <t>Broward County Community Bus Service</t>
  </si>
  <si>
    <t>4180</t>
  </si>
  <si>
    <t>University of Georgia Transit System</t>
  </si>
  <si>
    <t>4184</t>
  </si>
  <si>
    <t>The City of Bowling Green/Community Action of Southern Kentucky</t>
  </si>
  <si>
    <t>Bowling Green</t>
  </si>
  <si>
    <t>Bowling Green, KY</t>
  </si>
  <si>
    <t>4185</t>
  </si>
  <si>
    <t>Bay County Transportation Planning Organization</t>
  </si>
  <si>
    <t>4186</t>
  </si>
  <si>
    <t>City of Murfreesboro</t>
  </si>
  <si>
    <t>Murfreesboro</t>
  </si>
  <si>
    <t>Murfreesboro, TN</t>
  </si>
  <si>
    <t>4188</t>
  </si>
  <si>
    <t>Virgin Islands Department of Public Works</t>
  </si>
  <si>
    <t>St. Thomas</t>
  </si>
  <si>
    <t>VI</t>
  </si>
  <si>
    <t>Virgin Islands, VI 1</t>
  </si>
  <si>
    <t>5001</t>
  </si>
  <si>
    <t>City of Appleton - Valley Transit</t>
  </si>
  <si>
    <t>Appleton</t>
  </si>
  <si>
    <t>WI</t>
  </si>
  <si>
    <t>Appleton, WI</t>
  </si>
  <si>
    <t>5002</t>
  </si>
  <si>
    <t>Green Bay Metro</t>
  </si>
  <si>
    <t>Green Bay</t>
  </si>
  <si>
    <t>Green Bay, WI</t>
  </si>
  <si>
    <t>5003</t>
  </si>
  <si>
    <t>Kenosha Transit</t>
  </si>
  <si>
    <t>Kenosha</t>
  </si>
  <si>
    <t>Kenosha, WI</t>
  </si>
  <si>
    <t>5004</t>
  </si>
  <si>
    <t>LaCrosse Municipal Transit Utility</t>
  </si>
  <si>
    <t>LaCrosse</t>
  </si>
  <si>
    <t>La Crosse, WI-MN</t>
  </si>
  <si>
    <t>5005</t>
  </si>
  <si>
    <t>Metro Transit System</t>
  </si>
  <si>
    <t>Madison</t>
  </si>
  <si>
    <t>Madison, WI</t>
  </si>
  <si>
    <t>5006</t>
  </si>
  <si>
    <t>Belle Urban System - Racine</t>
  </si>
  <si>
    <t>Racine</t>
  </si>
  <si>
    <t>Racine, WI</t>
  </si>
  <si>
    <t>5008</t>
  </si>
  <si>
    <t>Milwaukee County Transit System</t>
  </si>
  <si>
    <t>Milwaukee</t>
  </si>
  <si>
    <t>Milwaukee, WI</t>
  </si>
  <si>
    <t>5009</t>
  </si>
  <si>
    <t>Oshkosh Transit System</t>
  </si>
  <si>
    <t>Oshkosh</t>
  </si>
  <si>
    <t>Oshkosh, WI</t>
  </si>
  <si>
    <t>5010</t>
  </si>
  <si>
    <t>METRO Regional Transit Authority</t>
  </si>
  <si>
    <t>Akron</t>
  </si>
  <si>
    <t>OH</t>
  </si>
  <si>
    <t>Akron, OH</t>
  </si>
  <si>
    <t>5011</t>
  </si>
  <si>
    <t>Stark Area Regional Transit Authority</t>
  </si>
  <si>
    <t>Canton, OH</t>
  </si>
  <si>
    <t>5012</t>
  </si>
  <si>
    <t>Southwest Ohio Regional Transit Authority</t>
  </si>
  <si>
    <t>Cincinnati</t>
  </si>
  <si>
    <t>5015</t>
  </si>
  <si>
    <t>The Greater Cleveland Regional Transit Authority</t>
  </si>
  <si>
    <t>Cleveland</t>
  </si>
  <si>
    <t>Cleveland, OH</t>
  </si>
  <si>
    <t>5016</t>
  </si>
  <si>
    <t>Central Ohio Transit Authority</t>
  </si>
  <si>
    <t>Columbus, OH</t>
  </si>
  <si>
    <t>5017</t>
  </si>
  <si>
    <t>Greater Dayton Regional Transit Authority</t>
  </si>
  <si>
    <t>Dayton</t>
  </si>
  <si>
    <t>Dayton, OH</t>
  </si>
  <si>
    <t>5018</t>
  </si>
  <si>
    <t>Hamilton City Lines</t>
  </si>
  <si>
    <t>Hamilton</t>
  </si>
  <si>
    <t>Hamilton, OH</t>
  </si>
  <si>
    <t>5019</t>
  </si>
  <si>
    <t>City of Middletown - Middletown Transit System</t>
  </si>
  <si>
    <t>Middletown, OH</t>
  </si>
  <si>
    <t>5020</t>
  </si>
  <si>
    <t>Springfield City Area Transit</t>
  </si>
  <si>
    <t>Springfield, OH</t>
  </si>
  <si>
    <t>5021</t>
  </si>
  <si>
    <t>Portage Area Regional Transportation Authority</t>
  </si>
  <si>
    <t>Kent</t>
  </si>
  <si>
    <t>5022</t>
  </si>
  <si>
    <t>Toledo Area Regional Transit Authority</t>
  </si>
  <si>
    <t>Toledo</t>
  </si>
  <si>
    <t>Toledo, OH-MI</t>
  </si>
  <si>
    <t>5024</t>
  </si>
  <si>
    <t>Western Reserve Transit Authority</t>
  </si>
  <si>
    <t>Youngstown</t>
  </si>
  <si>
    <t>5025</t>
  </si>
  <si>
    <t>Duluth Transit Authority</t>
  </si>
  <si>
    <t>Duluth</t>
  </si>
  <si>
    <t>MN</t>
  </si>
  <si>
    <t>Duluth, MN-WI</t>
  </si>
  <si>
    <t>5026</t>
  </si>
  <si>
    <t>City of Moorhead, DBA: Metropolitan Area Transit</t>
  </si>
  <si>
    <t>Moorhead</t>
  </si>
  <si>
    <t>Fargo, ND-MN</t>
  </si>
  <si>
    <t>5027</t>
  </si>
  <si>
    <t>Metro Transit</t>
  </si>
  <si>
    <t>Minneapolis</t>
  </si>
  <si>
    <t>Minneapolis-St. Paul, MN</t>
  </si>
  <si>
    <t>5028</t>
  </si>
  <si>
    <t>St. Cloud Metropolitan Transit Commission</t>
  </si>
  <si>
    <t>St. Cloud</t>
  </si>
  <si>
    <t>St. Cloud, MN</t>
  </si>
  <si>
    <t>5029</t>
  </si>
  <si>
    <t>Bay Metropolitan Transit Authority</t>
  </si>
  <si>
    <t>Bay City</t>
  </si>
  <si>
    <t>MI</t>
  </si>
  <si>
    <t>Bay City, MI</t>
  </si>
  <si>
    <t>5030</t>
  </si>
  <si>
    <t>Battle Creek Transit</t>
  </si>
  <si>
    <t>Battle Creek</t>
  </si>
  <si>
    <t>Battle Creek, MI</t>
  </si>
  <si>
    <t>5031</t>
  </si>
  <si>
    <t>Suburban Mobility Authority for Regional Transportation</t>
  </si>
  <si>
    <t>Detroit</t>
  </si>
  <si>
    <t>Detroit, MI</t>
  </si>
  <si>
    <t>5032</t>
  </si>
  <si>
    <t>Mass Transportation Authority</t>
  </si>
  <si>
    <t>Flint</t>
  </si>
  <si>
    <t>Flint, MI</t>
  </si>
  <si>
    <t>5033</t>
  </si>
  <si>
    <t>Interurban Transit Partnership</t>
  </si>
  <si>
    <t>Grand Rapids</t>
  </si>
  <si>
    <t>Grand Rapids, MI</t>
  </si>
  <si>
    <t>5034</t>
  </si>
  <si>
    <t>City of Jackson Transportation Authority</t>
  </si>
  <si>
    <t>Jackson, MI</t>
  </si>
  <si>
    <t>5035</t>
  </si>
  <si>
    <t>Kalamazoo Metro Transit System</t>
  </si>
  <si>
    <t>Kalamazoo</t>
  </si>
  <si>
    <t>Kalamazoo, MI</t>
  </si>
  <si>
    <t>5036</t>
  </si>
  <si>
    <t>Capital Area Transportation Authority</t>
  </si>
  <si>
    <t>Lansing</t>
  </si>
  <si>
    <t>Lansing, MI</t>
  </si>
  <si>
    <t>5037</t>
  </si>
  <si>
    <t>Muskegon Area Transit System</t>
  </si>
  <si>
    <t>Muskegon Heights</t>
  </si>
  <si>
    <t>Muskegon, MI</t>
  </si>
  <si>
    <t>5038</t>
  </si>
  <si>
    <t>Niles Dial-A-Ride</t>
  </si>
  <si>
    <t>Niles</t>
  </si>
  <si>
    <t>South Bend, IN-MI</t>
  </si>
  <si>
    <t>5039</t>
  </si>
  <si>
    <t>Saginaw Transit Authority Regional Service</t>
  </si>
  <si>
    <t>Saginaw</t>
  </si>
  <si>
    <t>Saginaw, MI</t>
  </si>
  <si>
    <t>5040</t>
  </si>
  <si>
    <t>Ann Arbor Transportation Authority</t>
  </si>
  <si>
    <t>Ann Arbor</t>
  </si>
  <si>
    <t>Ann Arbor, MI</t>
  </si>
  <si>
    <t>5041</t>
  </si>
  <si>
    <t>City of Anderson Transportation System</t>
  </si>
  <si>
    <t>Anderson</t>
  </si>
  <si>
    <t>IN</t>
  </si>
  <si>
    <t>Anderson, IN</t>
  </si>
  <si>
    <t>5042</t>
  </si>
  <si>
    <t>East Chicago Transit</t>
  </si>
  <si>
    <t>East Chicago</t>
  </si>
  <si>
    <t>Chicago, IL-IN</t>
  </si>
  <si>
    <t>5043</t>
  </si>
  <si>
    <t>Metropolitan Evansville Transit System</t>
  </si>
  <si>
    <t>Evansville</t>
  </si>
  <si>
    <t>Evansville, IN-KY</t>
  </si>
  <si>
    <t>5044</t>
  </si>
  <si>
    <t>Fort Wayne Public Transportation Corporation</t>
  </si>
  <si>
    <t>Fort Wayne</t>
  </si>
  <si>
    <t>Fort Wayne, IN</t>
  </si>
  <si>
    <t>5045</t>
  </si>
  <si>
    <t>Gary Public Transportation Corporation</t>
  </si>
  <si>
    <t>Gary</t>
  </si>
  <si>
    <t>5047</t>
  </si>
  <si>
    <t>Bloomington-Normal Public Transit System</t>
  </si>
  <si>
    <t>IL</t>
  </si>
  <si>
    <t>Bloomington-Normal, IL</t>
  </si>
  <si>
    <t>5048</t>
  </si>
  <si>
    <t>Northwest Indiana Community Action Corporation</t>
  </si>
  <si>
    <t>Crown Point</t>
  </si>
  <si>
    <t>5049</t>
  </si>
  <si>
    <t>Tradewinds Rehabilitation Center, Inc.</t>
  </si>
  <si>
    <t>Chicago, IL--Northwestern IN</t>
  </si>
  <si>
    <t>5050</t>
  </si>
  <si>
    <t>Indianapolis and Marion County Public Transportation</t>
  </si>
  <si>
    <t>Indianapolis</t>
  </si>
  <si>
    <t>Indianapolis, IN</t>
  </si>
  <si>
    <t>5051</t>
  </si>
  <si>
    <t>Greater Lafayette Public Transportation Corporation</t>
  </si>
  <si>
    <t>Lafayette</t>
  </si>
  <si>
    <t>Lafayette, IN</t>
  </si>
  <si>
    <t>5052</t>
  </si>
  <si>
    <t>South Bend Public Transportation Corporation</t>
  </si>
  <si>
    <t>South Bend</t>
  </si>
  <si>
    <t>5053</t>
  </si>
  <si>
    <t>Terre Haute Transit Utility</t>
  </si>
  <si>
    <t>Terre Haute</t>
  </si>
  <si>
    <t>Terre Haute, IN</t>
  </si>
  <si>
    <t>5054</t>
  </si>
  <si>
    <t>Muncie Indiana Transit System</t>
  </si>
  <si>
    <t>Muncie</t>
  </si>
  <si>
    <t>Muncie, IN</t>
  </si>
  <si>
    <t>5055</t>
  </si>
  <si>
    <t>City of Loves Park Transit System</t>
  </si>
  <si>
    <t>Loves Park</t>
  </si>
  <si>
    <t>Rockford, IL</t>
  </si>
  <si>
    <t>5056</t>
  </si>
  <si>
    <t>Greater Peoria Mass Transit District</t>
  </si>
  <si>
    <t>Peoria</t>
  </si>
  <si>
    <t>Peoria, IL</t>
  </si>
  <si>
    <t>5057</t>
  </si>
  <si>
    <t>Rock Island County Metropolitan Mass Transit District</t>
  </si>
  <si>
    <t>Moline</t>
  </si>
  <si>
    <t>Davenport, IA-IL</t>
  </si>
  <si>
    <t>5058</t>
  </si>
  <si>
    <t>Rockford Mass Transit District</t>
  </si>
  <si>
    <t>Rockford</t>
  </si>
  <si>
    <t>5059</t>
  </si>
  <si>
    <t>Springfield Mass Transit District</t>
  </si>
  <si>
    <t>Springfield, IL</t>
  </si>
  <si>
    <t>5060</t>
  </si>
  <si>
    <t>Champaign-Urbana Mass Transit District</t>
  </si>
  <si>
    <t>Urbana</t>
  </si>
  <si>
    <t>Champaign, IL</t>
  </si>
  <si>
    <t>5061</t>
  </si>
  <si>
    <t>Decatur Public Transit System</t>
  </si>
  <si>
    <t>Decatur, IL</t>
  </si>
  <si>
    <t>5065</t>
  </si>
  <si>
    <t>Pekin Municipal Bus Service</t>
  </si>
  <si>
    <t>Pekin</t>
  </si>
  <si>
    <t>5066</t>
  </si>
  <si>
    <t>Chicago Transit Authority</t>
  </si>
  <si>
    <t>5074</t>
  </si>
  <si>
    <t>Highland Park Transit</t>
  </si>
  <si>
    <t>Highland Park</t>
  </si>
  <si>
    <t>5088</t>
  </si>
  <si>
    <t>Sheboygan Transit System</t>
  </si>
  <si>
    <t>Sheboygan</t>
  </si>
  <si>
    <t>Sheboygan, WI</t>
  </si>
  <si>
    <t>5090</t>
  </si>
  <si>
    <t>Richland County Transit</t>
  </si>
  <si>
    <t>Mansfield</t>
  </si>
  <si>
    <t>Mansfield, OH</t>
  </si>
  <si>
    <t>5091</t>
  </si>
  <si>
    <t>Wausau Area Transit System</t>
  </si>
  <si>
    <t>Wausau</t>
  </si>
  <si>
    <t>Wausau, WI</t>
  </si>
  <si>
    <t>5092</t>
  </si>
  <si>
    <t>City of Rochester Public Transportation</t>
  </si>
  <si>
    <t>Rochester, MN</t>
  </si>
  <si>
    <t>5093</t>
  </si>
  <si>
    <t>Allen County Regional Transit Authority</t>
  </si>
  <si>
    <t>Lima</t>
  </si>
  <si>
    <t>Lima, OH</t>
  </si>
  <si>
    <t>5094</t>
  </si>
  <si>
    <t>Waukesha County Transit System</t>
  </si>
  <si>
    <t>Waukesha</t>
  </si>
  <si>
    <t>5095</t>
  </si>
  <si>
    <t>Lorain County Transit</t>
  </si>
  <si>
    <t>Elyria</t>
  </si>
  <si>
    <t>Lorain-Elyria, OH</t>
  </si>
  <si>
    <t>5096</t>
  </si>
  <si>
    <t>City of Waukesha Transit Commission</t>
  </si>
  <si>
    <t>5097</t>
  </si>
  <si>
    <t>Campus Bus Service</t>
  </si>
  <si>
    <t>5099</t>
  </si>
  <si>
    <t>Eau Claire Transit</t>
  </si>
  <si>
    <t>Eau Claire</t>
  </si>
  <si>
    <t>Eau Claire, WI</t>
  </si>
  <si>
    <t>5102</t>
  </si>
  <si>
    <t>Hammond Transit System</t>
  </si>
  <si>
    <t>Hammond</t>
  </si>
  <si>
    <t>5103</t>
  </si>
  <si>
    <t>North Township of Lake County Dial-A-Ride</t>
  </si>
  <si>
    <t>5104</t>
  </si>
  <si>
    <t>Northern Indiana Commuter Transportation District</t>
  </si>
  <si>
    <t>Chesterton</t>
  </si>
  <si>
    <t>5105</t>
  </si>
  <si>
    <t>Portage Township Transportation</t>
  </si>
  <si>
    <t>Portage</t>
  </si>
  <si>
    <t>5107</t>
  </si>
  <si>
    <t>Henderson Area Rapid Transit</t>
  </si>
  <si>
    <t>Henderson</t>
  </si>
  <si>
    <t>5108</t>
  </si>
  <si>
    <t>Janesville Transit System</t>
  </si>
  <si>
    <t>Janesville</t>
  </si>
  <si>
    <t>Janesville, WI</t>
  </si>
  <si>
    <t>5109</t>
  </si>
  <si>
    <t>City of Beloit Transit System</t>
  </si>
  <si>
    <t>Beloit</t>
  </si>
  <si>
    <t>Beloit, WI-IL</t>
  </si>
  <si>
    <t>5110</t>
  </si>
  <si>
    <t>Bloomington Public Transportation Corporation</t>
  </si>
  <si>
    <t>Bloomington</t>
  </si>
  <si>
    <t>Bloomington, IN</t>
  </si>
  <si>
    <t>5112</t>
  </si>
  <si>
    <t>Milwaukee County Paratransit System</t>
  </si>
  <si>
    <t>5113</t>
  </si>
  <si>
    <t>Pace - Suburban Bus Division</t>
  </si>
  <si>
    <t>Arlington Heights</t>
  </si>
  <si>
    <t>5115</t>
  </si>
  <si>
    <t>Goshen Transit System</t>
  </si>
  <si>
    <t>Elkhart--Goshen, IN</t>
  </si>
  <si>
    <t>5117</t>
  </si>
  <si>
    <t>Laketran</t>
  </si>
  <si>
    <t>Grand River</t>
  </si>
  <si>
    <t>5118</t>
  </si>
  <si>
    <t>Northeast Illinois Regional Commuter Railroad Corporation</t>
  </si>
  <si>
    <t>5119</t>
  </si>
  <si>
    <t>City of Detroit Department of Transportation</t>
  </si>
  <si>
    <t>5121</t>
  </si>
  <si>
    <t>Chicago &amp; Northwestern Transportation Company</t>
  </si>
  <si>
    <t>5122</t>
  </si>
  <si>
    <t>Burlington Northern Railroad Company</t>
  </si>
  <si>
    <t>5124</t>
  </si>
  <si>
    <t>Heart City Rider Program</t>
  </si>
  <si>
    <t>5126</t>
  </si>
  <si>
    <t>Lake County Association for the Retarded</t>
  </si>
  <si>
    <t>5127</t>
  </si>
  <si>
    <t>Southlake Center for Mental Health</t>
  </si>
  <si>
    <t>Merrillville</t>
  </si>
  <si>
    <t>5128</t>
  </si>
  <si>
    <t>Gary Neighborhood Services, Inc.</t>
  </si>
  <si>
    <t>5129</t>
  </si>
  <si>
    <t>Hammond Yellow Coach Lines</t>
  </si>
  <si>
    <t>5131</t>
  </si>
  <si>
    <t>Opportunity Enterprises, Inc.</t>
  </si>
  <si>
    <t>Valparaiso</t>
  </si>
  <si>
    <t>5132</t>
  </si>
  <si>
    <t>Twin Cities Area Transportation Authority</t>
  </si>
  <si>
    <t>Benton Harbor</t>
  </si>
  <si>
    <t>Benton Harbor-St. Joseph, MI</t>
  </si>
  <si>
    <t>5133</t>
  </si>
  <si>
    <t>Chippewa Falls General Public Shared-Ride Taxi System</t>
  </si>
  <si>
    <t>Chippewa Falls</t>
  </si>
  <si>
    <t>5134</t>
  </si>
  <si>
    <t>Cook-Dupage Transportation Company, Inc.</t>
  </si>
  <si>
    <t>5135</t>
  </si>
  <si>
    <t>City of Kankakee TaxiVan Program</t>
  </si>
  <si>
    <t>Kankakee</t>
  </si>
  <si>
    <t>Kankakee, IL</t>
  </si>
  <si>
    <t>5136</t>
  </si>
  <si>
    <t>Northwestern IndianaRegional Planning Commission</t>
  </si>
  <si>
    <t>5138</t>
  </si>
  <si>
    <t>City of Newark Transit Operations</t>
  </si>
  <si>
    <t>Newark, OH</t>
  </si>
  <si>
    <t>5139</t>
  </si>
  <si>
    <t>Tri-City Community Mental Health Center</t>
  </si>
  <si>
    <t>5141</t>
  </si>
  <si>
    <t>Detroit Transportation Corporation</t>
  </si>
  <si>
    <t>5142</t>
  </si>
  <si>
    <t>Steel Valley Regional Transit Authority</t>
  </si>
  <si>
    <t>Steubenville</t>
  </si>
  <si>
    <t>Weirton, WV-Steubenville, OH-PA</t>
  </si>
  <si>
    <t>5143</t>
  </si>
  <si>
    <t>Brunswick Transit Alternative</t>
  </si>
  <si>
    <t>Brunswick</t>
  </si>
  <si>
    <t>5144</t>
  </si>
  <si>
    <t>Gary Community Mental Health Center, Inc.</t>
  </si>
  <si>
    <t>5145</t>
  </si>
  <si>
    <t>City of Kokomo</t>
  </si>
  <si>
    <t>Kokomo</t>
  </si>
  <si>
    <t>Kokomo, IN</t>
  </si>
  <si>
    <t>5146</t>
  </si>
  <si>
    <t>Madison County Transit District</t>
  </si>
  <si>
    <t>Granite City</t>
  </si>
  <si>
    <t>St. Louis, MO-IL</t>
  </si>
  <si>
    <t>5147</t>
  </si>
  <si>
    <t>City of Holland Macatawa Area Express</t>
  </si>
  <si>
    <t>Holland</t>
  </si>
  <si>
    <t>Holland, MI</t>
  </si>
  <si>
    <t>5148</t>
  </si>
  <si>
    <t>Blue Water Area Transportation Commission</t>
  </si>
  <si>
    <t>Port Huron</t>
  </si>
  <si>
    <t>Port Huron, MI</t>
  </si>
  <si>
    <t>5149</t>
  </si>
  <si>
    <t>Michiana Area Council of Governments</t>
  </si>
  <si>
    <t>Elkhart, IN-MI</t>
  </si>
  <si>
    <t>5150</t>
  </si>
  <si>
    <t>Vancom Transportation, Inc.</t>
  </si>
  <si>
    <t>Oakbrook Terrace</t>
  </si>
  <si>
    <t>5151</t>
  </si>
  <si>
    <t>In-Pact, Inc.</t>
  </si>
  <si>
    <t>5153</t>
  </si>
  <si>
    <t>Laidlaw Transit Services, Inc. Area Office</t>
  </si>
  <si>
    <t>Schaumburg</t>
  </si>
  <si>
    <t>5154</t>
  </si>
  <si>
    <t>Metropolitan Council</t>
  </si>
  <si>
    <t>St. Paul</t>
  </si>
  <si>
    <t>5155</t>
  </si>
  <si>
    <t>Metro Mobility</t>
  </si>
  <si>
    <t>5157</t>
  </si>
  <si>
    <t>Butler County Regional Transit Authority</t>
  </si>
  <si>
    <t>5158</t>
  </si>
  <si>
    <t>University of Michigan Parking and Transportation Services</t>
  </si>
  <si>
    <t>5159</t>
  </si>
  <si>
    <t>River Valley Metro Mass Transit District</t>
  </si>
  <si>
    <t>Bourbonnais</t>
  </si>
  <si>
    <t>5160</t>
  </si>
  <si>
    <t>West Bend</t>
  </si>
  <si>
    <t>5161</t>
  </si>
  <si>
    <t>Ozaukee County Transit Services</t>
  </si>
  <si>
    <t>Port Washington</t>
  </si>
  <si>
    <t>5163</t>
  </si>
  <si>
    <t>Licking County Transit Board</t>
  </si>
  <si>
    <t>5164</t>
  </si>
  <si>
    <t>Sandusky Transit System</t>
  </si>
  <si>
    <t>Sandusky</t>
  </si>
  <si>
    <t>Sandusky, OH</t>
  </si>
  <si>
    <t>5165</t>
  </si>
  <si>
    <t>Greene County Transit Board</t>
  </si>
  <si>
    <t>Xenia</t>
  </si>
  <si>
    <t>5166</t>
  </si>
  <si>
    <t>Clermont Transportation Connection</t>
  </si>
  <si>
    <t>Batavia</t>
  </si>
  <si>
    <t>5167</t>
  </si>
  <si>
    <t>South Lake County Community Services, Inc.</t>
  </si>
  <si>
    <t>5168</t>
  </si>
  <si>
    <t>Clinton Area Transit System</t>
  </si>
  <si>
    <t>St. Johns</t>
  </si>
  <si>
    <t>5169</t>
  </si>
  <si>
    <t>Miami County Public Transit</t>
  </si>
  <si>
    <t>Troy</t>
  </si>
  <si>
    <t>5171</t>
  </si>
  <si>
    <t>Fond du Lac Area Transit</t>
  </si>
  <si>
    <t>Fond du Lac</t>
  </si>
  <si>
    <t>Fond du Lac, WI</t>
  </si>
  <si>
    <t>5172</t>
  </si>
  <si>
    <t>Eaton County Transportation Authority</t>
  </si>
  <si>
    <t>5174</t>
  </si>
  <si>
    <t>City of Danville/Danville Mass Transit</t>
  </si>
  <si>
    <t>Danville, IL</t>
  </si>
  <si>
    <t>5175</t>
  </si>
  <si>
    <t>Niles Trumbull Transit</t>
  </si>
  <si>
    <t>5176</t>
  </si>
  <si>
    <t>City of DeKalb</t>
  </si>
  <si>
    <t>DeKalb</t>
  </si>
  <si>
    <t>DeKalb, IL</t>
  </si>
  <si>
    <t>5179</t>
  </si>
  <si>
    <t>Porter County Aging and Community Services, Inc.</t>
  </si>
  <si>
    <t>5180</t>
  </si>
  <si>
    <t>Livingston Essential Transportation Service</t>
  </si>
  <si>
    <t>Howell</t>
  </si>
  <si>
    <t>South Lyon-Howell-Brighton, MI</t>
  </si>
  <si>
    <t>5181</t>
  </si>
  <si>
    <t>City of Grand Haven Harbor Transit</t>
  </si>
  <si>
    <t>Grand Haven</t>
  </si>
  <si>
    <t>5182</t>
  </si>
  <si>
    <t>Pace-Suburban Bus Division, ADA Paratransit Services</t>
  </si>
  <si>
    <t>5183</t>
  </si>
  <si>
    <t>City of Valparaiso</t>
  </si>
  <si>
    <t>5184</t>
  </si>
  <si>
    <t>Macatawa Area Express Transportation Authority</t>
  </si>
  <si>
    <t>5186</t>
  </si>
  <si>
    <t>Lawrence County Port Authority</t>
  </si>
  <si>
    <t>Ironton</t>
  </si>
  <si>
    <t>5189</t>
  </si>
  <si>
    <t>Michigan Department of Transportation</t>
  </si>
  <si>
    <t>5190</t>
  </si>
  <si>
    <t>City of Chicago Department of Transportation</t>
  </si>
  <si>
    <t>5192</t>
  </si>
  <si>
    <t>NWI Regional Bus Authority</t>
  </si>
  <si>
    <t>6001</t>
  </si>
  <si>
    <t>Amarillo City Transit</t>
  </si>
  <si>
    <t>Amarillo</t>
  </si>
  <si>
    <t>TX</t>
  </si>
  <si>
    <t>Amarillo, TX</t>
  </si>
  <si>
    <t>6006</t>
  </si>
  <si>
    <t>Mass Transit Department - City of El Paso</t>
  </si>
  <si>
    <t>El Paso</t>
  </si>
  <si>
    <t>El Paso, TX-NM</t>
  </si>
  <si>
    <t>6007</t>
  </si>
  <si>
    <t>Fort Worth Transportation Authority</t>
  </si>
  <si>
    <t>Fort Worth</t>
  </si>
  <si>
    <t>Dallas-Fort Worth-Arlington, TX</t>
  </si>
  <si>
    <t>6008</t>
  </si>
  <si>
    <t>Metropolitan Transit Authority of Harris County, Texas</t>
  </si>
  <si>
    <t>Houston, TX</t>
  </si>
  <si>
    <t>6009</t>
  </si>
  <si>
    <t>Laredo Transit Management, Inc.</t>
  </si>
  <si>
    <t>Laredo</t>
  </si>
  <si>
    <t>Laredo, TX</t>
  </si>
  <si>
    <t>6010</t>
  </si>
  <si>
    <t>City Transit Management Company, Inc.</t>
  </si>
  <si>
    <t>Lubbock</t>
  </si>
  <si>
    <t>Lubbock, TX</t>
  </si>
  <si>
    <t>6011</t>
  </si>
  <si>
    <t>VIA Metropolitan Transit</t>
  </si>
  <si>
    <t>San Antonio, TX</t>
  </si>
  <si>
    <t>6012</t>
  </si>
  <si>
    <t>Waco Transit System, Inc.</t>
  </si>
  <si>
    <t>Waco</t>
  </si>
  <si>
    <t>Waco, TX</t>
  </si>
  <si>
    <t>6013</t>
  </si>
  <si>
    <t>Port Arthur Transit</t>
  </si>
  <si>
    <t>Port Arthur</t>
  </si>
  <si>
    <t>Port Arthur, TX</t>
  </si>
  <si>
    <t>6014</t>
  </si>
  <si>
    <t>City of Brownsville - Brownsville Urban System</t>
  </si>
  <si>
    <t>Brownsville</t>
  </si>
  <si>
    <t>Brownsville, TX</t>
  </si>
  <si>
    <t>6015</t>
  </si>
  <si>
    <t>Island Transit</t>
  </si>
  <si>
    <t>Galveston</t>
  </si>
  <si>
    <t>Galveston, TX</t>
  </si>
  <si>
    <t>6016</t>
  </si>
  <si>
    <t>Beaumont Municipal Transit System</t>
  </si>
  <si>
    <t>Beaumont</t>
  </si>
  <si>
    <t>Beaumont, TX</t>
  </si>
  <si>
    <t>6017</t>
  </si>
  <si>
    <t>Central Oklahoma Transportation and Parking Authority</t>
  </si>
  <si>
    <t>Oklahoma City</t>
  </si>
  <si>
    <t>OK</t>
  </si>
  <si>
    <t>Oklahoma City, OK</t>
  </si>
  <si>
    <t>6018</t>
  </si>
  <si>
    <t>Metropolitan Tulsa Transit Authority</t>
  </si>
  <si>
    <t>Tulsa</t>
  </si>
  <si>
    <t>Tulsa, OK</t>
  </si>
  <si>
    <t>6019</t>
  </si>
  <si>
    <t>City of Albuquerque Transit Department</t>
  </si>
  <si>
    <t>Albuquerque</t>
  </si>
  <si>
    <t>NM</t>
  </si>
  <si>
    <t>Albuquerque, NM</t>
  </si>
  <si>
    <t>6020</t>
  </si>
  <si>
    <t>Crescent City Connection Division - Louisiana Department of Transportation</t>
  </si>
  <si>
    <t>New Orleans</t>
  </si>
  <si>
    <t>LA</t>
  </si>
  <si>
    <t>New Orleans, LA</t>
  </si>
  <si>
    <t>6021</t>
  </si>
  <si>
    <t>Louisiana Transit Company, Inc.</t>
  </si>
  <si>
    <t>Harahan</t>
  </si>
  <si>
    <t>6022</t>
  </si>
  <si>
    <t>Capital Area Transit System</t>
  </si>
  <si>
    <t>Baton Rouge</t>
  </si>
  <si>
    <t>Baton Rouge, LA</t>
  </si>
  <si>
    <t>6023</t>
  </si>
  <si>
    <t>Lake Charles Transit System</t>
  </si>
  <si>
    <t>Lake Charles</t>
  </si>
  <si>
    <t>Lake Charles, LA</t>
  </si>
  <si>
    <t>6024</t>
  </si>
  <si>
    <t>Shreveport Area Transit System</t>
  </si>
  <si>
    <t>Shreveport</t>
  </si>
  <si>
    <t>Shreveport, LA</t>
  </si>
  <si>
    <t>6025</t>
  </si>
  <si>
    <t>Alexandria, LA</t>
  </si>
  <si>
    <t>6026</t>
  </si>
  <si>
    <t>City of Monroe Transit System</t>
  </si>
  <si>
    <t>Monroe, LA</t>
  </si>
  <si>
    <t>6029</t>
  </si>
  <si>
    <t>Westside Transit Lines</t>
  </si>
  <si>
    <t>Gretna</t>
  </si>
  <si>
    <t>6032</t>
  </si>
  <si>
    <t>New Orleans Regional Transit Authority</t>
  </si>
  <si>
    <t>6033</t>
  </si>
  <si>
    <t>Central Arkansas Transit Authority</t>
  </si>
  <si>
    <t>North Little Rock</t>
  </si>
  <si>
    <t>AR</t>
  </si>
  <si>
    <t>Little Rock, AR</t>
  </si>
  <si>
    <t>6034</t>
  </si>
  <si>
    <t>Pine Bluff Transit</t>
  </si>
  <si>
    <t>Pine Bluff</t>
  </si>
  <si>
    <t>Pine Bluff, AR</t>
  </si>
  <si>
    <t>6035</t>
  </si>
  <si>
    <t>Wichita Falls Transit System</t>
  </si>
  <si>
    <t>Wichita Falls</t>
  </si>
  <si>
    <t>Wichita Falls, TX</t>
  </si>
  <si>
    <t>6037</t>
  </si>
  <si>
    <t>City of San Angelo</t>
  </si>
  <si>
    <t>San Angelo</t>
  </si>
  <si>
    <t>San Angelo, TX</t>
  </si>
  <si>
    <t>6038</t>
  </si>
  <si>
    <t>Lafayette Transit System</t>
  </si>
  <si>
    <t>Lafayette, LA</t>
  </si>
  <si>
    <t>6040</t>
  </si>
  <si>
    <t>Abilene Transit Management, Inc</t>
  </si>
  <si>
    <t>Abilene</t>
  </si>
  <si>
    <t>Abilene, TX</t>
  </si>
  <si>
    <t>6041</t>
  </si>
  <si>
    <t>Handitran Special Transit Division - City of Arlington</t>
  </si>
  <si>
    <t>6045</t>
  </si>
  <si>
    <t>City of Santa Fe - Social Services Transportation Program</t>
  </si>
  <si>
    <t>Santa Fe</t>
  </si>
  <si>
    <t>Santa Fe, NM</t>
  </si>
  <si>
    <t>6048</t>
  </si>
  <si>
    <t>Capital Metropolitan Transportation Authority</t>
  </si>
  <si>
    <t>Austin</t>
  </si>
  <si>
    <t>Austin, TX</t>
  </si>
  <si>
    <t>6049</t>
  </si>
  <si>
    <t>Las Cruces Area Transit</t>
  </si>
  <si>
    <t>Las Cruces</t>
  </si>
  <si>
    <t>Las Cruces, NM</t>
  </si>
  <si>
    <t>6051</t>
  </si>
  <si>
    <t>Corpus Christi Regional Transportation Authority</t>
  </si>
  <si>
    <t>Corpus Christi</t>
  </si>
  <si>
    <t>Corpus Christi, TX</t>
  </si>
  <si>
    <t>6053</t>
  </si>
  <si>
    <t>Texoma Council of Governments Transportation Department</t>
  </si>
  <si>
    <t>Sherman</t>
  </si>
  <si>
    <t>Sherman, TX</t>
  </si>
  <si>
    <t>6056</t>
  </si>
  <si>
    <t>Dallas Area Rapid Transit</t>
  </si>
  <si>
    <t>6057</t>
  </si>
  <si>
    <t>First Transit, Inc.</t>
  </si>
  <si>
    <t>Garland</t>
  </si>
  <si>
    <t>6059</t>
  </si>
  <si>
    <t>Brazos Transit District</t>
  </si>
  <si>
    <t>Bryan</t>
  </si>
  <si>
    <t>College Station-Bryan, TX</t>
  </si>
  <si>
    <t>6062</t>
  </si>
  <si>
    <t>University of Arkansas, Fayetteville</t>
  </si>
  <si>
    <t>Fayetteville-Springdale, AR</t>
  </si>
  <si>
    <t>6068</t>
  </si>
  <si>
    <t>City of Grand Prairie Transportation Services Department</t>
  </si>
  <si>
    <t>Grand Prairie</t>
  </si>
  <si>
    <t>6070</t>
  </si>
  <si>
    <t>City of Mesquite</t>
  </si>
  <si>
    <t>Mesquite</t>
  </si>
  <si>
    <t>6072</t>
  </si>
  <si>
    <t>Ozark Regional Transit</t>
  </si>
  <si>
    <t>Springdale</t>
  </si>
  <si>
    <t>6074</t>
  </si>
  <si>
    <t>Lewisville Dial-A-Ride</t>
  </si>
  <si>
    <t>Lewisville</t>
  </si>
  <si>
    <t>Denton-Lewisville, TX</t>
  </si>
  <si>
    <t>6075</t>
  </si>
  <si>
    <t>City of Temple</t>
  </si>
  <si>
    <t>Temple</t>
  </si>
  <si>
    <t>Temple, TX</t>
  </si>
  <si>
    <t>6076</t>
  </si>
  <si>
    <t>City of Denton Public Transportation Department</t>
  </si>
  <si>
    <t>Denton</t>
  </si>
  <si>
    <t>6077</t>
  </si>
  <si>
    <t>Santa Fe Trails - City of Santa Fe</t>
  </si>
  <si>
    <t>6080</t>
  </si>
  <si>
    <t>Terrebonne Parish Consolidated Government</t>
  </si>
  <si>
    <t>Houma</t>
  </si>
  <si>
    <t>Houma, LA</t>
  </si>
  <si>
    <t>6081</t>
  </si>
  <si>
    <t>Longview Transit</t>
  </si>
  <si>
    <t>Longview, TX</t>
  </si>
  <si>
    <t>6082</t>
  </si>
  <si>
    <t>The Gulf Coast Center</t>
  </si>
  <si>
    <t>Texas City</t>
  </si>
  <si>
    <t>Texas City, TX</t>
  </si>
  <si>
    <t>6083</t>
  </si>
  <si>
    <t>VPSI, Inc.</t>
  </si>
  <si>
    <t>6084</t>
  </si>
  <si>
    <t>Dallas - VPSI, Inc.</t>
  </si>
  <si>
    <t>6085</t>
  </si>
  <si>
    <t>Houston - VPSI, Inc.</t>
  </si>
  <si>
    <t>6086</t>
  </si>
  <si>
    <t>Fort Smith Transit</t>
  </si>
  <si>
    <t>Fort Smith</t>
  </si>
  <si>
    <t>Fort Smith, AR-OK</t>
  </si>
  <si>
    <t>6087</t>
  </si>
  <si>
    <t>6088</t>
  </si>
  <si>
    <t>Jefferson Parish Department of Transit Administration</t>
  </si>
  <si>
    <t>6090</t>
  </si>
  <si>
    <t>Lower Rio Grande Valley Development Council</t>
  </si>
  <si>
    <t>McAllen</t>
  </si>
  <si>
    <t>McAllen, TX</t>
  </si>
  <si>
    <t>6091</t>
  </si>
  <si>
    <t>Hill Country Transit District</t>
  </si>
  <si>
    <t>San Saba</t>
  </si>
  <si>
    <t>Killeen, TX</t>
  </si>
  <si>
    <t>6092</t>
  </si>
  <si>
    <t>ATC / Vancom</t>
  </si>
  <si>
    <t>6094</t>
  </si>
  <si>
    <t>The Lawton Area Transit System</t>
  </si>
  <si>
    <t>Lawton</t>
  </si>
  <si>
    <t>Lawton, OK</t>
  </si>
  <si>
    <t>6095</t>
  </si>
  <si>
    <t>Golden Crescent Regional Planning Commission</t>
  </si>
  <si>
    <t>Victoria</t>
  </si>
  <si>
    <t>Victoria, TX</t>
  </si>
  <si>
    <t>6096</t>
  </si>
  <si>
    <t>Cleveland Area Rapid Transit</t>
  </si>
  <si>
    <t xml:space="preserve"> Norman</t>
  </si>
  <si>
    <t>Norman, OK</t>
  </si>
  <si>
    <t>6097</t>
  </si>
  <si>
    <t>Midland-Odessa Urban Transit District</t>
  </si>
  <si>
    <t>Odessa</t>
  </si>
  <si>
    <t>Odessa, TX</t>
  </si>
  <si>
    <t>6099</t>
  </si>
  <si>
    <t>City of McAllen - McAllen Express Transit</t>
  </si>
  <si>
    <t>6101</t>
  </si>
  <si>
    <t>Denton County Transportation Authority</t>
  </si>
  <si>
    <t>6102</t>
  </si>
  <si>
    <t>Concho Valley Transit District</t>
  </si>
  <si>
    <t>6103</t>
  </si>
  <si>
    <t>Fort Bend County Public Transportation</t>
  </si>
  <si>
    <t>Sugar Land</t>
  </si>
  <si>
    <t>6107</t>
  </si>
  <si>
    <t>Texoma Area Paratransit System, Inc</t>
  </si>
  <si>
    <t>6108</t>
  </si>
  <si>
    <t>Harris County Community Services Department, Office of Transit Services</t>
  </si>
  <si>
    <t>6110</t>
  </si>
  <si>
    <t>Collin County Committee on Aging</t>
  </si>
  <si>
    <t>McKinney</t>
  </si>
  <si>
    <t>McKinney, TX</t>
  </si>
  <si>
    <t>6111</t>
  </si>
  <si>
    <t>Rio Metro Regional Transit District</t>
  </si>
  <si>
    <t>6114</t>
  </si>
  <si>
    <t>Kaufman Area Rural Transportation</t>
  </si>
  <si>
    <t>Terrell</t>
  </si>
  <si>
    <t>7001</t>
  </si>
  <si>
    <t>StarTran</t>
  </si>
  <si>
    <t>Lincoln</t>
  </si>
  <si>
    <t>NE</t>
  </si>
  <si>
    <t>Lincoln, NE</t>
  </si>
  <si>
    <t>7002</t>
  </si>
  <si>
    <t>Transit Authority of Omaha</t>
  </si>
  <si>
    <t>Omaha</t>
  </si>
  <si>
    <t>Omaha, NE-IA</t>
  </si>
  <si>
    <t>7003</t>
  </si>
  <si>
    <t>City Utilities of Springfield</t>
  </si>
  <si>
    <t>MO</t>
  </si>
  <si>
    <t>Springfield, MO</t>
  </si>
  <si>
    <t>7005</t>
  </si>
  <si>
    <t>Kansas City Area Transportation Authority</t>
  </si>
  <si>
    <t>Kansas City</t>
  </si>
  <si>
    <t>Kansas City, MO-KS</t>
  </si>
  <si>
    <t>7006</t>
  </si>
  <si>
    <t>Bi-State Development Agency</t>
  </si>
  <si>
    <t>St. Louis</t>
  </si>
  <si>
    <t>7007</t>
  </si>
  <si>
    <t>Bettendorf Transit System</t>
  </si>
  <si>
    <t>Bettendorf</t>
  </si>
  <si>
    <t>IA</t>
  </si>
  <si>
    <t>7008</t>
  </si>
  <si>
    <t>Cedar Rapids Transit</t>
  </si>
  <si>
    <t>Cedar Rapids</t>
  </si>
  <si>
    <t>Cedar Rapids, IA</t>
  </si>
  <si>
    <t>7009</t>
  </si>
  <si>
    <t>Davenport Public Transit</t>
  </si>
  <si>
    <t>Davenport</t>
  </si>
  <si>
    <t>7010</t>
  </si>
  <si>
    <t>Des Moines Area Regional Transit Authority</t>
  </si>
  <si>
    <t>Des Moines</t>
  </si>
  <si>
    <t>Des Moines, IA</t>
  </si>
  <si>
    <t>7011</t>
  </si>
  <si>
    <t>City of Dubuque</t>
  </si>
  <si>
    <t>Dubuque</t>
  </si>
  <si>
    <t>Dubuque, IA-IL</t>
  </si>
  <si>
    <t>7012</t>
  </si>
  <si>
    <t>Sioux City Transit System</t>
  </si>
  <si>
    <t>Sioux City</t>
  </si>
  <si>
    <t>Sioux City, IA-NE-SD</t>
  </si>
  <si>
    <t>7013</t>
  </si>
  <si>
    <t>Metropolitan Transit Authority of Black Hawk County</t>
  </si>
  <si>
    <t>Waterloo</t>
  </si>
  <si>
    <t>Waterloo, IA</t>
  </si>
  <si>
    <t>7014</t>
  </si>
  <si>
    <t>Topeka Metropolitan Transit Authority</t>
  </si>
  <si>
    <t>Topeka</t>
  </si>
  <si>
    <t>KS</t>
  </si>
  <si>
    <t>Topeka, KS</t>
  </si>
  <si>
    <t>7015</t>
  </si>
  <si>
    <t>Wichita Transit</t>
  </si>
  <si>
    <t>Wichita</t>
  </si>
  <si>
    <t>Wichita, KS</t>
  </si>
  <si>
    <t>7016</t>
  </si>
  <si>
    <t>Columbia Transit</t>
  </si>
  <si>
    <t>Columbia, MO</t>
  </si>
  <si>
    <t>7018</t>
  </si>
  <si>
    <t>Iowa City Transit</t>
  </si>
  <si>
    <t>Iowa City</t>
  </si>
  <si>
    <t>Iowa City, IA</t>
  </si>
  <si>
    <t>7019</t>
  </si>
  <si>
    <t>University of Iowa</t>
  </si>
  <si>
    <t>7030</t>
  </si>
  <si>
    <t>Coralville Transit System</t>
  </si>
  <si>
    <t>Coralville</t>
  </si>
  <si>
    <t>7032</t>
  </si>
  <si>
    <t>St. Joseph Transit</t>
  </si>
  <si>
    <t>St. Joseph</t>
  </si>
  <si>
    <t>St. Joseph, MO-KS</t>
  </si>
  <si>
    <t>7033</t>
  </si>
  <si>
    <t>City of Lawrence - Lawrence Transit System</t>
  </si>
  <si>
    <t>Lawrence</t>
  </si>
  <si>
    <t>Lawrence, KS</t>
  </si>
  <si>
    <t>7035</t>
  </si>
  <si>
    <t>Johnson County Kansas, aka: Johnson County Transit</t>
  </si>
  <si>
    <t>Olathe</t>
  </si>
  <si>
    <t>7036</t>
  </si>
  <si>
    <t>Missouri State University</t>
  </si>
  <si>
    <t>7041</t>
  </si>
  <si>
    <t>Ames Transit Agency</t>
  </si>
  <si>
    <t>Ames</t>
  </si>
  <si>
    <t>Ames, IA</t>
  </si>
  <si>
    <t>7043</t>
  </si>
  <si>
    <t>City of Jefferson</t>
  </si>
  <si>
    <t>Jefferson City</t>
  </si>
  <si>
    <t>Jefferson City, MO</t>
  </si>
  <si>
    <t>7044</t>
  </si>
  <si>
    <t>Parking &amp; Transit Department</t>
  </si>
  <si>
    <t>7045</t>
  </si>
  <si>
    <t>Johnson County SEATS</t>
  </si>
  <si>
    <t>7047</t>
  </si>
  <si>
    <t>Unified Government Transit Department</t>
  </si>
  <si>
    <t>7048</t>
  </si>
  <si>
    <t>City of Lawrence</t>
  </si>
  <si>
    <t>8001</t>
  </si>
  <si>
    <t>Utah Transit Authority</t>
  </si>
  <si>
    <t>Salt Lake City</t>
  </si>
  <si>
    <t>UT</t>
  </si>
  <si>
    <t>Salt Lake City, UT</t>
  </si>
  <si>
    <t>8002</t>
  </si>
  <si>
    <t>Su Tran LLC dba: Sioux Area Metro</t>
  </si>
  <si>
    <t>Sioux Falls</t>
  </si>
  <si>
    <t>SD</t>
  </si>
  <si>
    <t>Sioux Falls, SD</t>
  </si>
  <si>
    <t>8003</t>
  </si>
  <si>
    <t>City of Fargo, DBA:  Metropolitan Area Transit</t>
  </si>
  <si>
    <t>Fargo</t>
  </si>
  <si>
    <t>ND</t>
  </si>
  <si>
    <t>8004</t>
  </si>
  <si>
    <t>Billings Metropolitan Transit</t>
  </si>
  <si>
    <t>Billings</t>
  </si>
  <si>
    <t>MT</t>
  </si>
  <si>
    <t>Billings, MT</t>
  </si>
  <si>
    <t>8005</t>
  </si>
  <si>
    <t>Mountain Metropolitan Transit</t>
  </si>
  <si>
    <t>Colorado Springs</t>
  </si>
  <si>
    <t>CO</t>
  </si>
  <si>
    <t>Colorado Springs, CO</t>
  </si>
  <si>
    <t>8006</t>
  </si>
  <si>
    <t>Denver Regional Transportation District</t>
  </si>
  <si>
    <t>Denver</t>
  </si>
  <si>
    <t>Denver-Aurora, CO</t>
  </si>
  <si>
    <t>8007</t>
  </si>
  <si>
    <t>Pueblo Transit System</t>
  </si>
  <si>
    <t>Pueblo</t>
  </si>
  <si>
    <t>Pueblo, CO</t>
  </si>
  <si>
    <t>8008</t>
  </si>
  <si>
    <t>Cities Area Transit</t>
  </si>
  <si>
    <t>Grand Forks</t>
  </si>
  <si>
    <t>Grand Forks, ND-MN</t>
  </si>
  <si>
    <t>8009</t>
  </si>
  <si>
    <t>Missoula Urban Transportation District</t>
  </si>
  <si>
    <t>Missoula</t>
  </si>
  <si>
    <t>Missoula, MT</t>
  </si>
  <si>
    <t>8010</t>
  </si>
  <si>
    <t>City of Greeley - Transit Services</t>
  </si>
  <si>
    <t>Greeley</t>
  </si>
  <si>
    <t>Greeley, CO</t>
  </si>
  <si>
    <t>8011</t>
  </si>
  <si>
    <t>Transfort</t>
  </si>
  <si>
    <t>Fort Collins</t>
  </si>
  <si>
    <t>Fort Collins, CO</t>
  </si>
  <si>
    <t>8012</t>
  </si>
  <si>
    <t>Great Falls Transit District</t>
  </si>
  <si>
    <t>Great Falls</t>
  </si>
  <si>
    <t>Great Falls, MT</t>
  </si>
  <si>
    <t>8013</t>
  </si>
  <si>
    <t>City of Casper</t>
  </si>
  <si>
    <t>Casper</t>
  </si>
  <si>
    <t>WY</t>
  </si>
  <si>
    <t>Casper, WY</t>
  </si>
  <si>
    <t>8014</t>
  </si>
  <si>
    <t>Rapid Transit System</t>
  </si>
  <si>
    <t>Rapid City</t>
  </si>
  <si>
    <t>Rapid City, SD</t>
  </si>
  <si>
    <t>8016</t>
  </si>
  <si>
    <t>Mesa County</t>
  </si>
  <si>
    <t>Grand Junction</t>
  </si>
  <si>
    <t>Grand Junction, CO</t>
  </si>
  <si>
    <t>8019</t>
  </si>
  <si>
    <t>Bis-Man Transit Board</t>
  </si>
  <si>
    <t>Bismarck</t>
  </si>
  <si>
    <t>Bismarck, ND</t>
  </si>
  <si>
    <t>8020</t>
  </si>
  <si>
    <t>The City of Cheyenne Transit Program</t>
  </si>
  <si>
    <t>Cheyenne</t>
  </si>
  <si>
    <t>Cheyenne, WY</t>
  </si>
  <si>
    <t>8021</t>
  </si>
  <si>
    <t>City of Logan, dba: The Logan Transit District</t>
  </si>
  <si>
    <t>Logan</t>
  </si>
  <si>
    <t>Logan, UT</t>
  </si>
  <si>
    <t>8022</t>
  </si>
  <si>
    <t>Laidlaw Transit Services, Inc Transit Services, Inc.</t>
  </si>
  <si>
    <t>Commerce City</t>
  </si>
  <si>
    <t>Denver, CO</t>
  </si>
  <si>
    <t>8023</t>
  </si>
  <si>
    <t>Atlantic Paratrans of Colorado, Inc. (APCO)</t>
  </si>
  <si>
    <t>8024</t>
  </si>
  <si>
    <t>Special Transportation for Boulder County Inc.</t>
  </si>
  <si>
    <t>Boulder</t>
  </si>
  <si>
    <t>8025</t>
  </si>
  <si>
    <t>City of Loveland Transit</t>
  </si>
  <si>
    <t>Loveland</t>
  </si>
  <si>
    <t>8028</t>
  </si>
  <si>
    <t>Cache Valley Transit District</t>
  </si>
  <si>
    <t>8106</t>
  </si>
  <si>
    <t>North Front Range Metropolitan Planning Organization</t>
  </si>
  <si>
    <t>8107</t>
  </si>
  <si>
    <t>The University of Montana - ASUM Transportation</t>
  </si>
  <si>
    <t>8108</t>
  </si>
  <si>
    <t>Denver Regional Council of Governments</t>
  </si>
  <si>
    <t>9001</t>
  </si>
  <si>
    <t>Regional Transportation Commission of Washoe County</t>
  </si>
  <si>
    <t>Reno</t>
  </si>
  <si>
    <t>NV</t>
  </si>
  <si>
    <t>Reno, NV</t>
  </si>
  <si>
    <t>9002</t>
  </si>
  <si>
    <t>City and County of Honolulu Department of Transportation Services</t>
  </si>
  <si>
    <t>Honolulu</t>
  </si>
  <si>
    <t>HI</t>
  </si>
  <si>
    <t>Honolulu, HI</t>
  </si>
  <si>
    <t>9003</t>
  </si>
  <si>
    <t>San Francisco Bay Area Rapid Transit District</t>
  </si>
  <si>
    <t>Oakland</t>
  </si>
  <si>
    <t>CA</t>
  </si>
  <si>
    <t>San Francisco-Oakland, CA</t>
  </si>
  <si>
    <t>9004</t>
  </si>
  <si>
    <t>Golden Empire Transit District</t>
  </si>
  <si>
    <t>Bakersfield</t>
  </si>
  <si>
    <t>Bakersfield, CA</t>
  </si>
  <si>
    <t>9006</t>
  </si>
  <si>
    <t>Santa Cruz Metropolitan Transit District</t>
  </si>
  <si>
    <t>Santa Cruz</t>
  </si>
  <si>
    <t>Santa Cruz, CA</t>
  </si>
  <si>
    <t>9007</t>
  </si>
  <si>
    <t>Modesto Area Express</t>
  </si>
  <si>
    <t>Modesto</t>
  </si>
  <si>
    <t>Modesto, CA</t>
  </si>
  <si>
    <t>9008</t>
  </si>
  <si>
    <t>Santa Monica's Big Blue Bus</t>
  </si>
  <si>
    <t>Santa Monica</t>
  </si>
  <si>
    <t>Los Angeles-Long Beach-Santa Ana, CA</t>
  </si>
  <si>
    <t>9009</t>
  </si>
  <si>
    <t>San Mateo County Transit District</t>
  </si>
  <si>
    <t>San Carlos</t>
  </si>
  <si>
    <t>9010</t>
  </si>
  <si>
    <t>Torrance Transit System</t>
  </si>
  <si>
    <t>Torrance</t>
  </si>
  <si>
    <t>9012</t>
  </si>
  <si>
    <t>San Joaquin Regional Transit District</t>
  </si>
  <si>
    <t>Stockton</t>
  </si>
  <si>
    <t>Stockton, CA</t>
  </si>
  <si>
    <t>9013</t>
  </si>
  <si>
    <t>Santa Clara Valley Transportation Authority</t>
  </si>
  <si>
    <t>San Jose</t>
  </si>
  <si>
    <t>San Jose, CA</t>
  </si>
  <si>
    <t>9014</t>
  </si>
  <si>
    <t>Alameda-Contra Costa Transit District</t>
  </si>
  <si>
    <t>9015</t>
  </si>
  <si>
    <t>San Francisco Municipal Railway</t>
  </si>
  <si>
    <t>San Francisco</t>
  </si>
  <si>
    <t>9016</t>
  </si>
  <si>
    <t>Golden Gate Bridge, Highway and Transportation District</t>
  </si>
  <si>
    <t>9017</t>
  </si>
  <si>
    <t>City of Santa Rosa</t>
  </si>
  <si>
    <t>Santa Rosa</t>
  </si>
  <si>
    <t>Santa Rosa, CA</t>
  </si>
  <si>
    <t>9019</t>
  </si>
  <si>
    <t>Sacramento Regional Transit District</t>
  </si>
  <si>
    <t>Sacramento</t>
  </si>
  <si>
    <t>Sacramento, CA</t>
  </si>
  <si>
    <t>9020</t>
  </si>
  <si>
    <t>Santa Barbara Metropolitan Transit District</t>
  </si>
  <si>
    <t>Santa Barbara</t>
  </si>
  <si>
    <t>Santa Barbara, CA</t>
  </si>
  <si>
    <t>9021</t>
  </si>
  <si>
    <t>Los Angeles County Metropolitan Transportation Authority (LACMTA)</t>
  </si>
  <si>
    <t>Los Angeles, CA</t>
  </si>
  <si>
    <t>9022</t>
  </si>
  <si>
    <t>Norwalk Transit System</t>
  </si>
  <si>
    <t>9023</t>
  </si>
  <si>
    <t>Long Beach Transit</t>
  </si>
  <si>
    <t>9024</t>
  </si>
  <si>
    <t>City of La Mirada Transit</t>
  </si>
  <si>
    <t>La Mirada</t>
  </si>
  <si>
    <t>9026</t>
  </si>
  <si>
    <t>San Diego Metropolitan Transit System</t>
  </si>
  <si>
    <t>San Diego, CA</t>
  </si>
  <si>
    <t>9027</t>
  </si>
  <si>
    <t>Fresno Area Express</t>
  </si>
  <si>
    <t>Fresno</t>
  </si>
  <si>
    <t>Fresno, CA</t>
  </si>
  <si>
    <t>9028</t>
  </si>
  <si>
    <t>City of Vallejo Transportation Program</t>
  </si>
  <si>
    <t>Vallejo</t>
  </si>
  <si>
    <t>Vallejo, CA</t>
  </si>
  <si>
    <t>9029</t>
  </si>
  <si>
    <t>Omnitrans</t>
  </si>
  <si>
    <t>San Bernardino</t>
  </si>
  <si>
    <t>Riverside-San Bernardino, CA</t>
  </si>
  <si>
    <t>9030</t>
  </si>
  <si>
    <t>North County Transit District</t>
  </si>
  <si>
    <t>Oceanside</t>
  </si>
  <si>
    <t>9031</t>
  </si>
  <si>
    <t>Riverside Transit Agency</t>
  </si>
  <si>
    <t>Riverside</t>
  </si>
  <si>
    <t>9032</t>
  </si>
  <si>
    <t>City of Phoenix Public Transit Department dba Valley Metro</t>
  </si>
  <si>
    <t>AZ</t>
  </si>
  <si>
    <t>Phoenix-Mesa, AZ</t>
  </si>
  <si>
    <t>9033</t>
  </si>
  <si>
    <t>City of Tucson</t>
  </si>
  <si>
    <t>Tucson</t>
  </si>
  <si>
    <t>Tucson, AZ</t>
  </si>
  <si>
    <t>9034</t>
  </si>
  <si>
    <t>City of Glendale Transit</t>
  </si>
  <si>
    <t>Glendale</t>
  </si>
  <si>
    <t>9035</t>
  </si>
  <si>
    <t>Gold Coast Transit</t>
  </si>
  <si>
    <t>Oxnard</t>
  </si>
  <si>
    <t>Oxnard, CA</t>
  </si>
  <si>
    <t>9036</t>
  </si>
  <si>
    <t>Orange County Transportation Authority</t>
  </si>
  <si>
    <t>Orange</t>
  </si>
  <si>
    <t>9039</t>
  </si>
  <si>
    <t>Culver City Municipal Bus Lines</t>
  </si>
  <si>
    <t>Culver City</t>
  </si>
  <si>
    <t>9041</t>
  </si>
  <si>
    <t>Montebello Bus Lines</t>
  </si>
  <si>
    <t>Montebello</t>
  </si>
  <si>
    <t>9042</t>
  </si>
  <si>
    <t>City of Gardena Transportation Department</t>
  </si>
  <si>
    <t>Gardena</t>
  </si>
  <si>
    <t>9043</t>
  </si>
  <si>
    <t>City of Commerce Municipal Buslines</t>
  </si>
  <si>
    <t>Commerce</t>
  </si>
  <si>
    <t>9044</t>
  </si>
  <si>
    <t>City of Arcadia Transit</t>
  </si>
  <si>
    <t>Arcadia</t>
  </si>
  <si>
    <t>9045</t>
  </si>
  <si>
    <t>Regional Transportation Commission of Southern Nevada</t>
  </si>
  <si>
    <t>Las Vegas</t>
  </si>
  <si>
    <t>Las Vegas, NV</t>
  </si>
  <si>
    <t>9050</t>
  </si>
  <si>
    <t>Simi Valley Transit</t>
  </si>
  <si>
    <t>Simi Valley</t>
  </si>
  <si>
    <t>Simi Valley, CA</t>
  </si>
  <si>
    <t>9052</t>
  </si>
  <si>
    <t>City of Corona</t>
  </si>
  <si>
    <t>Corona</t>
  </si>
  <si>
    <t>9054</t>
  </si>
  <si>
    <t>San Diego Trolley, Inc.</t>
  </si>
  <si>
    <t>9055</t>
  </si>
  <si>
    <t>Monterey County Rides</t>
  </si>
  <si>
    <t>Salinas</t>
  </si>
  <si>
    <t>Salinas, CA</t>
  </si>
  <si>
    <t>9056</t>
  </si>
  <si>
    <t>Economic Opportunity Board of Clark County</t>
  </si>
  <si>
    <t>9061</t>
  </si>
  <si>
    <t>Yuba-Sutter Transit Authority</t>
  </si>
  <si>
    <t>Marysville</t>
  </si>
  <si>
    <t>Yuba City, CA</t>
  </si>
  <si>
    <t>9062</t>
  </si>
  <si>
    <t>Monterey-Salinas Transit</t>
  </si>
  <si>
    <t>Monterey</t>
  </si>
  <si>
    <t>Seaside-Monterey-Marina, CA</t>
  </si>
  <si>
    <t>9063</t>
  </si>
  <si>
    <t>Redondo Beach Dial-A-Ride</t>
  </si>
  <si>
    <t>Redondo Beach</t>
  </si>
  <si>
    <t>9077</t>
  </si>
  <si>
    <t>Los Angeles County Transportation Commission / MTA</t>
  </si>
  <si>
    <t>9078</t>
  </si>
  <si>
    <t>Central Contra Costa Transit Authority</t>
  </si>
  <si>
    <t>Concord</t>
  </si>
  <si>
    <t>Concord, CA</t>
  </si>
  <si>
    <t>9079</t>
  </si>
  <si>
    <t>SunLine Transit Agency</t>
  </si>
  <si>
    <t>Thousand Palms</t>
  </si>
  <si>
    <t>Indio-Cathedral City-Palm Springs, CA</t>
  </si>
  <si>
    <t>9086</t>
  </si>
  <si>
    <t>City of Riverside Special Transportation</t>
  </si>
  <si>
    <t>9087</t>
  </si>
  <si>
    <t>Santa Maria Area Transit</t>
  </si>
  <si>
    <t>Santa Maria</t>
  </si>
  <si>
    <t>Santa Maria, CA</t>
  </si>
  <si>
    <t>9088</t>
  </si>
  <si>
    <t>Napa County Transportation Planning Agency</t>
  </si>
  <si>
    <t>Napa</t>
  </si>
  <si>
    <t>Napa, CA</t>
  </si>
  <si>
    <t>9089</t>
  </si>
  <si>
    <t>Sonoma County Transit</t>
  </si>
  <si>
    <t>9090</t>
  </si>
  <si>
    <t>Yolo County Transportation District</t>
  </si>
  <si>
    <t>Woodland</t>
  </si>
  <si>
    <t>9091</t>
  </si>
  <si>
    <t>City of Visalia - Visalia City Coach</t>
  </si>
  <si>
    <t>Visalia</t>
  </si>
  <si>
    <t>Visalia, CA</t>
  </si>
  <si>
    <t>9092</t>
  </si>
  <si>
    <t>City of Fairfield - Fairfield and Suisun Transit</t>
  </si>
  <si>
    <t>Fairfield</t>
  </si>
  <si>
    <t>Fairfield, CA</t>
  </si>
  <si>
    <t>9093</t>
  </si>
  <si>
    <t>Redding Area Bus Authority</t>
  </si>
  <si>
    <t>Redding</t>
  </si>
  <si>
    <t>Redding, CA</t>
  </si>
  <si>
    <t>9095</t>
  </si>
  <si>
    <t>San Diego Association of Governments</t>
  </si>
  <si>
    <t>9119</t>
  </si>
  <si>
    <t>Laguna Beach Municipal Transit</t>
  </si>
  <si>
    <t>Laguna Beach</t>
  </si>
  <si>
    <t>9121</t>
  </si>
  <si>
    <t>Antelope Valley Transit Authority</t>
  </si>
  <si>
    <t>Lancaster-Palmdale, CA</t>
  </si>
  <si>
    <t>9124</t>
  </si>
  <si>
    <t>Phoenix Transit System Division of ATC/Vancom, Inc.</t>
  </si>
  <si>
    <t>Phoenix, AZ</t>
  </si>
  <si>
    <t>9126</t>
  </si>
  <si>
    <t>California Dept of Transportation San Diegan Commuter Rail</t>
  </si>
  <si>
    <t>9127</t>
  </si>
  <si>
    <t>Chico Area Transit System City of Chico</t>
  </si>
  <si>
    <t>Chico</t>
  </si>
  <si>
    <t>Chico, CA</t>
  </si>
  <si>
    <t>9129</t>
  </si>
  <si>
    <t>City of Mesa</t>
  </si>
  <si>
    <t>Mesa</t>
  </si>
  <si>
    <t>9131</t>
  </si>
  <si>
    <t>City of Scottsdale - Scottsdale Trolley</t>
  </si>
  <si>
    <t>Scottsdale</t>
  </si>
  <si>
    <t>9132</t>
  </si>
  <si>
    <t>Maricopa County Special Transportation Services</t>
  </si>
  <si>
    <t>9133</t>
  </si>
  <si>
    <t>Robert's Hawaii Leasing, Inc. dba The Handi-Van</t>
  </si>
  <si>
    <t>9134</t>
  </si>
  <si>
    <t>Peninsula Corridor Joint Powers Board</t>
  </si>
  <si>
    <t>9135</t>
  </si>
  <si>
    <t>Sun Cities Area Transit System, Inc.</t>
  </si>
  <si>
    <t>Sun City</t>
  </si>
  <si>
    <t>9136</t>
  </si>
  <si>
    <t>Regional Public Transportation Authority, dba: Valley Metro</t>
  </si>
  <si>
    <t>9137</t>
  </si>
  <si>
    <t>Surprise Dial-A-Ride Transit System</t>
  </si>
  <si>
    <t>Surprise</t>
  </si>
  <si>
    <t>9140</t>
  </si>
  <si>
    <t>Peoria Transit</t>
  </si>
  <si>
    <t>9142</t>
  </si>
  <si>
    <t>Unitrans - City of Davis/ASUCD</t>
  </si>
  <si>
    <t>Davis</t>
  </si>
  <si>
    <t>Davis, CA</t>
  </si>
  <si>
    <t>9143</t>
  </si>
  <si>
    <t>City of Merced Transit System</t>
  </si>
  <si>
    <t>Merced</t>
  </si>
  <si>
    <t>Merced, CA</t>
  </si>
  <si>
    <t>9144</t>
  </si>
  <si>
    <t>Livermore / Amador Valley Transit Authority</t>
  </si>
  <si>
    <t>Livermore</t>
  </si>
  <si>
    <t>9145</t>
  </si>
  <si>
    <t>Aloha-State Tour &amp; Transportation Co., Ltd. dba The Handi-Van</t>
  </si>
  <si>
    <t>9146</t>
  </si>
  <si>
    <t>Foothill Transit</t>
  </si>
  <si>
    <t>West Covina</t>
  </si>
  <si>
    <t>9147</t>
  </si>
  <si>
    <t xml:space="preserve">                                                    City of Los Angeles Department of Transportation</t>
  </si>
  <si>
    <t>9148</t>
  </si>
  <si>
    <t>Victor Valley Transit Authority</t>
  </si>
  <si>
    <t>Hesperia</t>
  </si>
  <si>
    <t>Victorville-Hesperia-Apple Valley, CA</t>
  </si>
  <si>
    <t>9149</t>
  </si>
  <si>
    <t>City of Lompoc - Lompoc Transit</t>
  </si>
  <si>
    <t>Lompoc</t>
  </si>
  <si>
    <t>Lompoc, CA</t>
  </si>
  <si>
    <t>9150</t>
  </si>
  <si>
    <t>City of Alameda Ferry Services</t>
  </si>
  <si>
    <t>Alameda</t>
  </si>
  <si>
    <t>9151</t>
  </si>
  <si>
    <t>Southern California Regional Rail Authority</t>
  </si>
  <si>
    <t>9152</t>
  </si>
  <si>
    <t>ATC/VanCom</t>
  </si>
  <si>
    <t>North Las Vegas</t>
  </si>
  <si>
    <t>9153</t>
  </si>
  <si>
    <t>Mayflower Contract Services, Inc. A Division of Laidlaw Transit Srvs.</t>
  </si>
  <si>
    <t>9154</t>
  </si>
  <si>
    <t>Los Angeles County Metropolitan Transportation Authority</t>
  </si>
  <si>
    <t>9155</t>
  </si>
  <si>
    <t>City of Vacaville</t>
  </si>
  <si>
    <t>Vacaville</t>
  </si>
  <si>
    <t>Vacaville, CA</t>
  </si>
  <si>
    <t>9156</t>
  </si>
  <si>
    <t>City of San Luis Obispo</t>
  </si>
  <si>
    <t>San Luis Obispo</t>
  </si>
  <si>
    <t>San Luis Obispo, CA</t>
  </si>
  <si>
    <t>9157</t>
  </si>
  <si>
    <t>Access Services</t>
  </si>
  <si>
    <t>El Monte</t>
  </si>
  <si>
    <t>9158</t>
  </si>
  <si>
    <t>Laidlaw Transit Services, Inc.</t>
  </si>
  <si>
    <t>Sherman Oaks</t>
  </si>
  <si>
    <t>9159</t>
  </si>
  <si>
    <t>Western Contra Costa Transit Authority</t>
  </si>
  <si>
    <t>Pinole</t>
  </si>
  <si>
    <t>9160</t>
  </si>
  <si>
    <t>Outreach &amp; Escort, Inc. dba OUTREACH</t>
  </si>
  <si>
    <t>9161</t>
  </si>
  <si>
    <t>City of Union City Transit Division</t>
  </si>
  <si>
    <t>Union City</t>
  </si>
  <si>
    <t>9162</t>
  </si>
  <si>
    <t>The Eastern Contra Costa Transit Authority</t>
  </si>
  <si>
    <t>Antioch</t>
  </si>
  <si>
    <t>Antioch, CA</t>
  </si>
  <si>
    <t>9163</t>
  </si>
  <si>
    <t>Camarillo Area Transit</t>
  </si>
  <si>
    <t>Camarillo</t>
  </si>
  <si>
    <t>Camarillo, CA</t>
  </si>
  <si>
    <t>9164</t>
  </si>
  <si>
    <t>Ventura Intercity Service Transit Authority</t>
  </si>
  <si>
    <t>Ventura</t>
  </si>
  <si>
    <t>9165</t>
  </si>
  <si>
    <t>Thousand Oaks Transit</t>
  </si>
  <si>
    <t>Thousand Oaks</t>
  </si>
  <si>
    <t>Thousand Oaks, CA</t>
  </si>
  <si>
    <t>9166</t>
  </si>
  <si>
    <t>LACMTA - Small Operators</t>
  </si>
  <si>
    <t>9168</t>
  </si>
  <si>
    <t>Roseville Transit</t>
  </si>
  <si>
    <t>Roseville</t>
  </si>
  <si>
    <t>9169</t>
  </si>
  <si>
    <t>Phoenix - VPSI, Inc.</t>
  </si>
  <si>
    <t>9170</t>
  </si>
  <si>
    <t>9171</t>
  </si>
  <si>
    <t>Santa Clarita Transit</t>
  </si>
  <si>
    <t>Santa Clarita</t>
  </si>
  <si>
    <t>Santa Clarita, CA</t>
  </si>
  <si>
    <t>9172</t>
  </si>
  <si>
    <t>City of Tempe Transit Division - dba Valley Metro</t>
  </si>
  <si>
    <t>Tempe</t>
  </si>
  <si>
    <t>9173</t>
  </si>
  <si>
    <t>Merced County Transit</t>
  </si>
  <si>
    <t>9174</t>
  </si>
  <si>
    <t>City of Benicia</t>
  </si>
  <si>
    <t>Benicia</t>
  </si>
  <si>
    <t>9175</t>
  </si>
  <si>
    <t>City of Lodi - Transit Division</t>
  </si>
  <si>
    <t>Lodi, CA</t>
  </si>
  <si>
    <t>9176</t>
  </si>
  <si>
    <t>Honolulu - VPSI, Inc.</t>
  </si>
  <si>
    <t>9177</t>
  </si>
  <si>
    <t>Town of Guadalupe</t>
  </si>
  <si>
    <t>Guadalupe</t>
  </si>
  <si>
    <t>9178</t>
  </si>
  <si>
    <t>Laidlaw Transit Services Inc.</t>
  </si>
  <si>
    <t>9179</t>
  </si>
  <si>
    <t>9180</t>
  </si>
  <si>
    <t>Coconino County Transportation Services</t>
  </si>
  <si>
    <t>Flagstaff</t>
  </si>
  <si>
    <t>Flagstaff, AZ</t>
  </si>
  <si>
    <t>9182</t>
  </si>
  <si>
    <t>Altamont Commuter Express</t>
  </si>
  <si>
    <t>9185</t>
  </si>
  <si>
    <t>MTS Contract Services</t>
  </si>
  <si>
    <t>9186</t>
  </si>
  <si>
    <t>San Francisco Paratransit</t>
  </si>
  <si>
    <t>9187</t>
  </si>
  <si>
    <t>San Gabriel Transit, Inc.</t>
  </si>
  <si>
    <t>Rosemead</t>
  </si>
  <si>
    <t>9188</t>
  </si>
  <si>
    <t>County of San Diego Transit System</t>
  </si>
  <si>
    <t>9189</t>
  </si>
  <si>
    <t>National City Transit</t>
  </si>
  <si>
    <t>National City</t>
  </si>
  <si>
    <t>9190</t>
  </si>
  <si>
    <t>9192</t>
  </si>
  <si>
    <t>Yuma Metropolitan Planning Organization</t>
  </si>
  <si>
    <t>Yuma</t>
  </si>
  <si>
    <t>Yuma, AZ-CA</t>
  </si>
  <si>
    <t>9193</t>
  </si>
  <si>
    <t>Chula Vista Transit</t>
  </si>
  <si>
    <t>Chula Vista</t>
  </si>
  <si>
    <t>9196</t>
  </si>
  <si>
    <t>Placer County Department of Public Works</t>
  </si>
  <si>
    <t>9197</t>
  </si>
  <si>
    <t>City of Tracy</t>
  </si>
  <si>
    <t>Tracy</t>
  </si>
  <si>
    <t>Tracy, CA</t>
  </si>
  <si>
    <t>9198</t>
  </si>
  <si>
    <t>City of Porterville</t>
  </si>
  <si>
    <t>Porterville</t>
  </si>
  <si>
    <t>Porterville, CA</t>
  </si>
  <si>
    <t>9200</t>
  </si>
  <si>
    <t>Kings County Area Public Transit Agency</t>
  </si>
  <si>
    <t>Hanford</t>
  </si>
  <si>
    <t>Hanford, CA</t>
  </si>
  <si>
    <t>9201</t>
  </si>
  <si>
    <t>City of Turlock</t>
  </si>
  <si>
    <t>Turlock</t>
  </si>
  <si>
    <t>Turlock, CA</t>
  </si>
  <si>
    <t>9204</t>
  </si>
  <si>
    <t>Las Vegas Monorail Company</t>
  </si>
  <si>
    <t>9205</t>
  </si>
  <si>
    <t>City of Elk Grove</t>
  </si>
  <si>
    <t>Elk Grove</t>
  </si>
  <si>
    <t>9206</t>
  </si>
  <si>
    <t>San Luis Obispo Regional Transit Authority</t>
  </si>
  <si>
    <t>9208</t>
  </si>
  <si>
    <t>Butte County Association of Governments</t>
  </si>
  <si>
    <t>9209</t>
  </si>
  <si>
    <t>Valley Metro Rail, Inc.</t>
  </si>
  <si>
    <t>9211</t>
  </si>
  <si>
    <t>Anaheim Transportation Network</t>
  </si>
  <si>
    <t>Anaheim</t>
  </si>
  <si>
    <t>9212</t>
  </si>
  <si>
    <t>Imperial Valley Transit</t>
  </si>
  <si>
    <t>El Centro</t>
  </si>
  <si>
    <t>El Centro, CA</t>
  </si>
  <si>
    <t>9213</t>
  </si>
  <si>
    <t>City of Petaluma</t>
  </si>
  <si>
    <t>Petaluma</t>
  </si>
  <si>
    <t>Petaluma, CA</t>
  </si>
  <si>
    <t>9214</t>
  </si>
  <si>
    <t>City of Redondo Beach - Beach Cities Transit</t>
  </si>
  <si>
    <t>9216</t>
  </si>
  <si>
    <t>County of Sacramento Municipal Services Agency Department of Transportation</t>
  </si>
  <si>
    <t>9219</t>
  </si>
  <si>
    <t>Northern Arizona Intergovernmental Public Transportation Authority</t>
  </si>
  <si>
    <t>9220</t>
  </si>
  <si>
    <t>City of Folsom</t>
  </si>
  <si>
    <t>Folsom</t>
  </si>
  <si>
    <t>9222</t>
  </si>
  <si>
    <t>Pima Association of Governments</t>
  </si>
  <si>
    <t>Tuscon</t>
  </si>
  <si>
    <t>TS2.2 Service Data and Operating Expenses Time-Series by System; from http://www.ntdprogram.gov/ntdprogram/data.htm</t>
  </si>
  <si>
    <t>NTD Vehicle Revenue Miles data</t>
  </si>
  <si>
    <t>Subtotal</t>
  </si>
  <si>
    <t>Hub Bound Travel</t>
  </si>
  <si>
    <t>Data from http://www.nymtc.org/files/hub_bound/2010_HUB_BOUND_TRAVEL_DATA.pdf</t>
  </si>
  <si>
    <t>William Morris</t>
  </si>
  <si>
    <t>UPDATE for 2011 Total Certificates of Occupancy (including TCOs), cumulative (data as of 3/6/12)</t>
  </si>
  <si>
    <t>System reliability -- CAIDI (Customer Average Interruption Duration Index)</t>
  </si>
  <si>
    <t>Export</t>
  </si>
  <si>
    <t>Vacancy rate of least expensive rental apartments</t>
  </si>
  <si>
    <t>2030 target</t>
  </si>
  <si>
    <t>Value in base year</t>
  </si>
  <si>
    <t>Additional source</t>
  </si>
  <si>
    <r>
      <rPr>
        <u/>
        <sz val="10"/>
        <color theme="1"/>
        <rFont val="Arial"/>
        <family val="2"/>
      </rPr>
      <t xml:space="preserve">&gt; </t>
    </r>
    <r>
      <rPr>
        <sz val="10"/>
        <color theme="1"/>
        <rFont val="Arial"/>
        <family val="2"/>
      </rPr>
      <t>70%</t>
    </r>
  </si>
  <si>
    <t>Housing and Neighborhoods</t>
  </si>
  <si>
    <t>Super-scripted footnote</t>
  </si>
  <si>
    <t>FY11</t>
  </si>
  <si>
    <t>Data year</t>
  </si>
  <si>
    <t>Footnote</t>
  </si>
  <si>
    <t>Status for 2012 PlaNYC update</t>
  </si>
  <si>
    <t>CITYWIDE TRENDS</t>
  </si>
  <si>
    <t>(All data in thousands)</t>
  </si>
  <si>
    <t>New York City population</t>
  </si>
  <si>
    <t>New York City employment</t>
  </si>
  <si>
    <t>Citywide   traffic *</t>
  </si>
  <si>
    <t>Transit ridership **</t>
  </si>
  <si>
    <t>pct delta traffic</t>
  </si>
  <si>
    <t>pct delta transit</t>
  </si>
  <si>
    <t>delta delta</t>
  </si>
  <si>
    <t>* Sum of all daily weekday traffic volumes at Borough and City boundaries.</t>
  </si>
  <si>
    <t>** Sum of average daily boardings on NYCT subways and buses, MTA Bus Co. local routes, and privately operated local buses.</t>
  </si>
  <si>
    <t>Received from Tom Maguire at DOT on 3/19/2012</t>
  </si>
  <si>
    <t>6a1</t>
  </si>
  <si>
    <t>6a2</t>
  </si>
  <si>
    <t>Update received from Sarah Goldwyn on 3/6/2012</t>
  </si>
  <si>
    <r>
      <t xml:space="preserve">FYI – Info on </t>
    </r>
    <r>
      <rPr>
        <u/>
        <sz val="10"/>
        <color rgb="FFFF0000"/>
        <rFont val="Arial"/>
        <family val="2"/>
      </rPr>
      <t>Cumulative</t>
    </r>
    <r>
      <rPr>
        <sz val="10"/>
        <color rgb="FFFF0000"/>
        <rFont val="Arial"/>
        <family val="2"/>
      </rPr>
      <t xml:space="preserve"> Percent of New Residential Permits Within ½ Mile of Transit</t>
    </r>
  </si>
  <si>
    <t>Air quality indicators</t>
  </si>
  <si>
    <t>PlaNYC sustainability indicators - current year summary</t>
  </si>
  <si>
    <t>Value in most recent year</t>
  </si>
  <si>
    <t>Residential building CO2e emissions per capita</t>
  </si>
  <si>
    <t>Residential building CO2e emissions per capita (three year rolling average)</t>
  </si>
  <si>
    <t xml:space="preserve">Residential building CO2e </t>
  </si>
  <si>
    <t>MMBtu/capita</t>
  </si>
  <si>
    <t>MMBtu/capita (three year rolling average)</t>
  </si>
  <si>
    <t>Metric tons CO2e</t>
  </si>
  <si>
    <t>Metric tons CO2e per GCP ($M)</t>
  </si>
  <si>
    <t>Metric tons CO2e per capita</t>
  </si>
  <si>
    <t>population</t>
  </si>
  <si>
    <t>GCP ($M)</t>
  </si>
  <si>
    <t>MMBtu (source)</t>
  </si>
  <si>
    <t>Most recent data year</t>
  </si>
  <si>
    <t>Base data year</t>
  </si>
  <si>
    <t>1 Results are for FY or CY 2011</t>
  </si>
  <si>
    <t>2 Results are for FY or CY 2010; data is only available with a lag</t>
  </si>
  <si>
    <t>3 Results are for FY or CY 2009; data is only available with a lag</t>
  </si>
  <si>
    <t>2010 as % of 2005</t>
  </si>
  <si>
    <t>Ratio</t>
  </si>
  <si>
    <t>transit share</t>
  </si>
  <si>
    <t>0 Base year for most categories is 2007; some are 2005, 2006, 2008, and 2010 due to data availability reasons</t>
  </si>
  <si>
    <t>% of housing affordable to median-income NYC household</t>
  </si>
  <si>
    <t>Dissolved oxygen rates in New York Harbor (mg/L) (5 yr rolling avg)</t>
  </si>
  <si>
    <t>Water usage per capita (gallons per day) (3 yr rolling avg)</t>
  </si>
  <si>
    <t>Greenhouse gas emissions (100% = 2005 emissions)</t>
  </si>
  <si>
    <t>2011-2007</t>
  </si>
  <si>
    <t>Water quality indicators</t>
  </si>
  <si>
    <t>Drinking water indicators</t>
  </si>
  <si>
    <t>Per capita consumption</t>
  </si>
  <si>
    <t>Population in millions</t>
  </si>
  <si>
    <t>3 year average</t>
  </si>
  <si>
    <t>Number of tax lots remediated in NYC annually through the Brownfield Cleanup Program</t>
  </si>
  <si>
    <t>Change in transit volume minus change in auto traffic volume since 2007</t>
  </si>
  <si>
    <t>traffic since 2007</t>
  </si>
  <si>
    <t>transit since 2007</t>
  </si>
  <si>
    <t>transit-traffic since 2007</t>
  </si>
  <si>
    <t>Change from base year (if applicable)</t>
  </si>
  <si>
    <t>Arrow Direction</t>
  </si>
  <si>
    <t>Received from Jon Dickinson 3/21/2012</t>
  </si>
  <si>
    <t>Residential building MMBtu (source)</t>
  </si>
  <si>
    <t>Residential building MMBtu per capita (source)</t>
  </si>
  <si>
    <t>Residential building MMBtu per capita (source), three year rolling average</t>
  </si>
  <si>
    <t>CO2e emissions lbs per MWh</t>
  </si>
  <si>
    <t>Climate change and building energy use indicators</t>
  </si>
  <si>
    <t>Delta avg</t>
  </si>
  <si>
    <t>Change in average PM 2.5 (year-on-year % change in 3 yr rolling avg)</t>
  </si>
  <si>
    <t>Residential building energy use per capita (source MMBTU) (3 yr rolling avg)</t>
  </si>
  <si>
    <t>Energy use per capita (source MMBTU) (3 yr rolling avg)</t>
  </si>
  <si>
    <t>Percentage of waste diverted from landfills (includes fill)</t>
  </si>
  <si>
    <t>CPR</t>
  </si>
  <si>
    <t>1a1</t>
  </si>
  <si>
    <t>1a2</t>
  </si>
  <si>
    <t>1b1</t>
  </si>
  <si>
    <t>1b2</t>
  </si>
  <si>
    <t>1c1</t>
  </si>
  <si>
    <t>1c2</t>
  </si>
  <si>
    <t>% of new units built within a 1/2 mile of transit</t>
  </si>
  <si>
    <t>3a1</t>
  </si>
  <si>
    <t>3a2</t>
  </si>
  <si>
    <t>4a</t>
  </si>
  <si>
    <t>4b</t>
  </si>
  <si>
    <t>6c1</t>
  </si>
  <si>
    <t>6c2</t>
  </si>
  <si>
    <t>6c3</t>
  </si>
  <si>
    <t>7a</t>
  </si>
  <si>
    <t>7b1</t>
  </si>
  <si>
    <t>7b2</t>
  </si>
  <si>
    <t>7c</t>
  </si>
  <si>
    <t>8a1</t>
  </si>
  <si>
    <t>8a2</t>
  </si>
  <si>
    <t>10a1</t>
  </si>
  <si>
    <t>10a2</t>
  </si>
  <si>
    <t>10a3</t>
  </si>
  <si>
    <t>10a4</t>
  </si>
  <si>
    <t>Street pavement ratings</t>
  </si>
  <si>
    <t>Inherited from previous iteration of indicators</t>
  </si>
  <si>
    <t>Some definitions</t>
  </si>
  <si>
    <t>Rank 3yr avg</t>
  </si>
  <si>
    <t>Metric tons CO2e, % of 2005</t>
  </si>
  <si>
    <t>Increase in new housing units since January 2007</t>
  </si>
  <si>
    <t>Fecal coliform rates in New York Harbor (cells/100mL) (5 yr rolling avg)</t>
  </si>
  <si>
    <t>Vehicle revenue miles (miles transit vehicles travel in revenue service)</t>
  </si>
  <si>
    <t>Greenhouse gas emissions per unit of electrical power (lbs CO2e/MWh)</t>
  </si>
  <si>
    <t>updated</t>
  </si>
  <si>
    <t>still waiting</t>
  </si>
</sst>
</file>

<file path=xl/styles.xml><?xml version="1.0" encoding="utf-8"?>
<styleSheet xmlns="http://schemas.openxmlformats.org/spreadsheetml/2006/main">
  <numFmts count="8">
    <numFmt numFmtId="44" formatCode="_(&quot;$&quot;* #,##0.00_);_(&quot;$&quot;* \(#,##0.00\);_(&quot;$&quot;* &quot;-&quot;??_);_(@_)"/>
    <numFmt numFmtId="43" formatCode="_(* #,##0.00_);_(* \(#,##0.00\);_(* &quot;-&quot;??_);_(@_)"/>
    <numFmt numFmtId="164" formatCode="_(* #,##0_);_(* \(#,##0\);_(* &quot;-&quot;??_);_(@_)"/>
    <numFmt numFmtId="165" formatCode="0.0%"/>
    <numFmt numFmtId="166" formatCode="0.000%"/>
    <numFmt numFmtId="167" formatCode="0.0"/>
    <numFmt numFmtId="168" formatCode="0.0000%"/>
    <numFmt numFmtId="169" formatCode="#,##0.0"/>
  </numFmts>
  <fonts count="40">
    <font>
      <sz val="11"/>
      <color theme="1"/>
      <name val="Calibri"/>
      <family val="2"/>
      <scheme val="minor"/>
    </font>
    <font>
      <sz val="10"/>
      <color theme="1"/>
      <name val="Arial"/>
      <family val="2"/>
    </font>
    <font>
      <sz val="10"/>
      <color theme="1"/>
      <name val="Arial"/>
      <family val="2"/>
    </font>
    <font>
      <sz val="10"/>
      <color theme="1"/>
      <name val="Arial"/>
      <family val="2"/>
    </font>
    <font>
      <sz val="10"/>
      <name val="Arial"/>
      <family val="2"/>
    </font>
    <font>
      <sz val="10"/>
      <name val="MS Sans Serif"/>
      <family val="2"/>
    </font>
    <font>
      <sz val="11"/>
      <color theme="1"/>
      <name val="Calibri"/>
      <family val="2"/>
      <scheme val="minor"/>
    </font>
    <font>
      <sz val="11"/>
      <color rgb="FF9C0006"/>
      <name val="Calibri"/>
      <family val="2"/>
      <scheme val="minor"/>
    </font>
    <font>
      <sz val="11"/>
      <color rgb="FF006100"/>
      <name val="Calibri"/>
      <family val="2"/>
      <scheme val="minor"/>
    </font>
    <font>
      <sz val="11"/>
      <color rgb="FF9C6500"/>
      <name val="Calibri"/>
      <family val="2"/>
      <scheme val="minor"/>
    </font>
    <font>
      <sz val="11"/>
      <color rgb="FF1F497D"/>
      <name val="Calibri"/>
      <family val="2"/>
      <scheme val="minor"/>
    </font>
    <font>
      <sz val="10"/>
      <name val="Arial"/>
      <family val="2"/>
    </font>
    <font>
      <b/>
      <sz val="10"/>
      <name val="Arial"/>
      <family val="2"/>
    </font>
    <font>
      <i/>
      <sz val="10"/>
      <name val="Arial"/>
      <family val="2"/>
    </font>
    <font>
      <b/>
      <sz val="8"/>
      <color indexed="81"/>
      <name val="Tahoma"/>
      <family val="2"/>
    </font>
    <font>
      <sz val="8"/>
      <color indexed="81"/>
      <name val="Tahoma"/>
      <family val="2"/>
    </font>
    <font>
      <b/>
      <sz val="9"/>
      <name val="Arial"/>
      <family val="2"/>
    </font>
    <font>
      <b/>
      <sz val="10"/>
      <color theme="1"/>
      <name val="Arial"/>
      <family val="2"/>
    </font>
    <font>
      <b/>
      <sz val="8"/>
      <name val="MS Sans Serif"/>
      <family val="2"/>
    </font>
    <font>
      <sz val="8"/>
      <name val="Arial"/>
      <family val="2"/>
    </font>
    <font>
      <b/>
      <sz val="8"/>
      <name val="Arial"/>
      <family val="2"/>
    </font>
    <font>
      <u/>
      <sz val="9.35"/>
      <color theme="10"/>
      <name val="Calibri"/>
      <family val="2"/>
    </font>
    <font>
      <b/>
      <sz val="15"/>
      <color theme="3"/>
      <name val="Arial"/>
      <family val="2"/>
    </font>
    <font>
      <b/>
      <sz val="10"/>
      <name val="MS Sans Serif"/>
      <family val="2"/>
    </font>
    <font>
      <b/>
      <sz val="11"/>
      <color theme="3"/>
      <name val="Arial"/>
      <family val="2"/>
    </font>
    <font>
      <sz val="10"/>
      <color rgb="FFFF0000"/>
      <name val="Arial"/>
      <family val="2"/>
    </font>
    <font>
      <sz val="11"/>
      <color theme="1"/>
      <name val="Arial"/>
      <family val="2"/>
    </font>
    <font>
      <b/>
      <sz val="10"/>
      <color theme="3"/>
      <name val="Arial"/>
      <family val="2"/>
    </font>
    <font>
      <u/>
      <sz val="10"/>
      <color theme="1"/>
      <name val="Arial"/>
      <family val="2"/>
    </font>
    <font>
      <sz val="10"/>
      <color rgb="FF006100"/>
      <name val="Arial"/>
      <family val="2"/>
    </font>
    <font>
      <sz val="10"/>
      <color rgb="FF9C6500"/>
      <name val="Arial"/>
      <family val="2"/>
    </font>
    <font>
      <sz val="10"/>
      <color rgb="FF9C0006"/>
      <name val="Arial"/>
      <family val="2"/>
    </font>
    <font>
      <u/>
      <sz val="10"/>
      <color theme="10"/>
      <name val="Arial"/>
      <family val="2"/>
    </font>
    <font>
      <b/>
      <sz val="10"/>
      <color indexed="9"/>
      <name val="Arial"/>
      <family val="2"/>
    </font>
    <font>
      <u/>
      <sz val="10"/>
      <color rgb="FFFF0000"/>
      <name val="Arial"/>
      <family val="2"/>
    </font>
    <font>
      <sz val="10"/>
      <color rgb="FF0070C0"/>
      <name val="Arial"/>
      <family val="2"/>
    </font>
    <font>
      <b/>
      <sz val="9"/>
      <color indexed="81"/>
      <name val="Tahoma"/>
      <family val="2"/>
    </font>
    <font>
      <sz val="9"/>
      <color indexed="81"/>
      <name val="Tahoma"/>
      <family val="2"/>
    </font>
    <font>
      <sz val="10"/>
      <color rgb="FF0000FF"/>
      <name val="Arial"/>
      <family val="2"/>
    </font>
    <font>
      <sz val="10"/>
      <color rgb="FF008000"/>
      <name val="Arial"/>
      <family val="2"/>
    </font>
  </fonts>
  <fills count="16">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rgb="FFFFFF00"/>
        <bgColor indexed="64"/>
      </patternFill>
    </fill>
    <fill>
      <patternFill patternType="solid">
        <fgColor indexed="43"/>
        <bgColor indexed="64"/>
      </patternFill>
    </fill>
    <fill>
      <patternFill patternType="solid">
        <fgColor theme="0" tint="-0.14999847407452621"/>
        <bgColor indexed="64"/>
      </patternFill>
    </fill>
    <fill>
      <patternFill patternType="solid">
        <fgColor indexed="9"/>
        <bgColor indexed="64"/>
      </patternFill>
    </fill>
    <fill>
      <patternFill patternType="solid">
        <fgColor theme="7" tint="0.39997558519241921"/>
        <bgColor indexed="64"/>
      </patternFill>
    </fill>
    <fill>
      <patternFill patternType="solid">
        <fgColor rgb="FFFFFF99"/>
        <bgColor indexed="64"/>
      </patternFill>
    </fill>
    <fill>
      <patternFill patternType="solid">
        <fgColor theme="4" tint="0.79998168889431442"/>
        <bgColor indexed="65"/>
      </patternFill>
    </fill>
    <fill>
      <patternFill patternType="solid">
        <fgColor theme="3" tint="-0.249977111117893"/>
        <bgColor indexed="64"/>
      </patternFill>
    </fill>
    <fill>
      <patternFill patternType="solid">
        <fgColor indexed="48"/>
        <bgColor indexed="64"/>
      </patternFill>
    </fill>
    <fill>
      <patternFill patternType="solid">
        <fgColor theme="3"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bottom style="double">
        <color indexed="64"/>
      </bottom>
      <diagonal/>
    </border>
    <border>
      <left/>
      <right/>
      <top/>
      <bottom style="thick">
        <color theme="4"/>
      </bottom>
      <diagonal/>
    </border>
    <border>
      <left style="medium">
        <color rgb="FFFFC000"/>
      </left>
      <right/>
      <top style="medium">
        <color rgb="FFFFC000"/>
      </top>
      <bottom style="medium">
        <color rgb="FFFFC000"/>
      </bottom>
      <diagonal/>
    </border>
    <border>
      <left/>
      <right/>
      <top style="medium">
        <color rgb="FFFFC000"/>
      </top>
      <bottom style="medium">
        <color rgb="FFFFC000"/>
      </bottom>
      <diagonal/>
    </border>
    <border>
      <left/>
      <right style="medium">
        <color rgb="FFFFC000"/>
      </right>
      <top style="medium">
        <color rgb="FFFFC000"/>
      </top>
      <bottom style="medium">
        <color rgb="FFFFC000"/>
      </bottom>
      <diagonal/>
    </border>
    <border>
      <left/>
      <right/>
      <top/>
      <bottom style="medium">
        <color theme="4" tint="0.39997558519241921"/>
      </bottom>
      <diagonal/>
    </border>
    <border>
      <left/>
      <right/>
      <top/>
      <bottom style="thin">
        <color indexed="64"/>
      </bottom>
      <diagonal/>
    </border>
    <border>
      <left/>
      <right style="medium">
        <color indexed="64"/>
      </right>
      <top/>
      <bottom style="thin">
        <color indexed="64"/>
      </bottom>
      <diagonal/>
    </border>
    <border>
      <left style="thin">
        <color indexed="9"/>
      </left>
      <right style="thin">
        <color indexed="9"/>
      </right>
      <top/>
      <bottom/>
      <diagonal/>
    </border>
    <border>
      <left style="medium">
        <color rgb="FFFFC000"/>
      </left>
      <right style="medium">
        <color rgb="FFFFC000"/>
      </right>
      <top style="medium">
        <color rgb="FFFFC000"/>
      </top>
      <bottom/>
      <diagonal/>
    </border>
    <border>
      <left style="medium">
        <color rgb="FFFFC000"/>
      </left>
      <right style="medium">
        <color rgb="FFFFC000"/>
      </right>
      <top/>
      <bottom/>
      <diagonal/>
    </border>
    <border>
      <left style="medium">
        <color rgb="FFFFC000"/>
      </left>
      <right style="medium">
        <color rgb="FFFFC000"/>
      </right>
      <top/>
      <bottom style="medium">
        <color rgb="FFFFC000"/>
      </bottom>
      <diagonal/>
    </border>
    <border>
      <left style="medium">
        <color indexed="64"/>
      </left>
      <right/>
      <top/>
      <bottom style="thin">
        <color indexed="64"/>
      </bottom>
      <diagonal/>
    </border>
  </borders>
  <cellStyleXfs count="21">
    <xf numFmtId="0" fontId="0" fillId="0" borderId="0"/>
    <xf numFmtId="0" fontId="7" fillId="2" borderId="0" applyNumberFormat="0" applyBorder="0" applyAlignment="0" applyProtection="0"/>
    <xf numFmtId="43" fontId="6" fillId="0" borderId="0" applyFont="0" applyFill="0" applyBorder="0" applyAlignment="0" applyProtection="0"/>
    <xf numFmtId="44" fontId="4" fillId="0" borderId="0" applyFon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4" fillId="0" borderId="0"/>
    <xf numFmtId="0" fontId="5" fillId="0" borderId="0"/>
    <xf numFmtId="0" fontId="4" fillId="0" borderId="0"/>
    <xf numFmtId="9" fontId="6" fillId="0" borderId="0" applyFont="0" applyFill="0" applyBorder="0" applyAlignment="0" applyProtection="0"/>
    <xf numFmtId="9" fontId="4" fillId="0" borderId="0" applyFont="0" applyFill="0" applyBorder="0" applyAlignment="0" applyProtection="0"/>
    <xf numFmtId="0" fontId="11"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21" fillId="0" borderId="0" applyNumberFormat="0" applyFill="0" applyBorder="0" applyAlignment="0" applyProtection="0">
      <alignment vertical="top"/>
      <protection locked="0"/>
    </xf>
    <xf numFmtId="0" fontId="22" fillId="0" borderId="18" applyNumberFormat="0" applyFill="0" applyAlignment="0" applyProtection="0"/>
    <xf numFmtId="0" fontId="24" fillId="0" borderId="22" applyNumberFormat="0" applyFill="0" applyAlignment="0" applyProtection="0"/>
    <xf numFmtId="0" fontId="3" fillId="0" borderId="0"/>
    <xf numFmtId="0" fontId="6" fillId="12" borderId="0" applyNumberFormat="0" applyBorder="0" applyAlignment="0" applyProtection="0"/>
    <xf numFmtId="0" fontId="4" fillId="0" borderId="0"/>
  </cellStyleXfs>
  <cellXfs count="298">
    <xf numFmtId="0" fontId="0" fillId="0" borderId="0" xfId="0"/>
    <xf numFmtId="0" fontId="4" fillId="0" borderId="0" xfId="6"/>
    <xf numFmtId="0" fontId="10" fillId="0" borderId="0" xfId="0" applyFont="1"/>
    <xf numFmtId="0" fontId="11" fillId="0" borderId="0" xfId="11"/>
    <xf numFmtId="2" fontId="11" fillId="0" borderId="0" xfId="11" applyNumberFormat="1"/>
    <xf numFmtId="1" fontId="11" fillId="0" borderId="0" xfId="11" applyNumberFormat="1"/>
    <xf numFmtId="167" fontId="11" fillId="0" borderId="0" xfId="11" applyNumberFormat="1"/>
    <xf numFmtId="0" fontId="12" fillId="0" borderId="0" xfId="11" applyFont="1"/>
    <xf numFmtId="0" fontId="11" fillId="0" borderId="1" xfId="11" applyBorder="1"/>
    <xf numFmtId="0" fontId="11" fillId="0" borderId="1" xfId="11" applyFill="1" applyBorder="1"/>
    <xf numFmtId="167" fontId="11" fillId="0" borderId="1" xfId="11" applyNumberFormat="1" applyBorder="1"/>
    <xf numFmtId="0" fontId="13" fillId="0" borderId="0" xfId="11" applyFont="1" applyBorder="1"/>
    <xf numFmtId="0" fontId="12" fillId="0" borderId="0" xfId="6" applyFont="1"/>
    <xf numFmtId="164" fontId="11" fillId="0" borderId="0" xfId="2" applyNumberFormat="1" applyFont="1"/>
    <xf numFmtId="167" fontId="4" fillId="0" borderId="0" xfId="6" applyNumberFormat="1"/>
    <xf numFmtId="0" fontId="4" fillId="7" borderId="0" xfId="6" applyFill="1"/>
    <xf numFmtId="0" fontId="12" fillId="0" borderId="0" xfId="6" applyFont="1" applyAlignment="1">
      <alignment horizontal="center" vertical="center" wrapText="1"/>
    </xf>
    <xf numFmtId="17" fontId="16" fillId="0" borderId="0" xfId="6" applyNumberFormat="1" applyFont="1" applyAlignment="1">
      <alignment horizontal="center" vertical="center" wrapText="1"/>
    </xf>
    <xf numFmtId="0" fontId="4" fillId="0" borderId="0" xfId="6" applyAlignment="1">
      <alignment horizontal="center" vertical="center" wrapText="1"/>
    </xf>
    <xf numFmtId="0" fontId="12" fillId="0" borderId="0" xfId="6" applyFont="1" applyAlignment="1">
      <alignment wrapText="1"/>
    </xf>
    <xf numFmtId="0" fontId="16" fillId="0" borderId="0" xfId="6" applyFont="1" applyAlignment="1">
      <alignment horizontal="center"/>
    </xf>
    <xf numFmtId="10" fontId="4" fillId="0" borderId="0" xfId="6" applyNumberFormat="1"/>
    <xf numFmtId="0" fontId="12" fillId="0" borderId="2" xfId="6" applyFont="1" applyBorder="1" applyAlignment="1">
      <alignment wrapText="1"/>
    </xf>
    <xf numFmtId="10" fontId="4" fillId="0" borderId="2" xfId="6" applyNumberFormat="1" applyFont="1" applyBorder="1" applyAlignment="1">
      <alignment wrapText="1"/>
    </xf>
    <xf numFmtId="10" fontId="4" fillId="0" borderId="2" xfId="6" applyNumberFormat="1" applyFont="1" applyBorder="1" applyAlignment="1">
      <alignment horizontal="right" wrapText="1"/>
    </xf>
    <xf numFmtId="10" fontId="4" fillId="0" borderId="2" xfId="6" applyNumberFormat="1" applyBorder="1"/>
    <xf numFmtId="10" fontId="4" fillId="0" borderId="0" xfId="6" applyNumberFormat="1" applyFont="1" applyAlignment="1">
      <alignment wrapText="1"/>
    </xf>
    <xf numFmtId="10" fontId="4" fillId="0" borderId="0" xfId="6" applyNumberFormat="1" applyFont="1" applyAlignment="1">
      <alignment horizontal="right" wrapText="1"/>
    </xf>
    <xf numFmtId="0" fontId="12" fillId="0" borderId="0" xfId="6" applyFont="1" applyBorder="1" applyAlignment="1">
      <alignment wrapText="1"/>
    </xf>
    <xf numFmtId="10" fontId="4" fillId="0" borderId="0" xfId="6" applyNumberFormat="1" applyBorder="1"/>
    <xf numFmtId="0" fontId="5" fillId="0" borderId="0" xfId="7"/>
    <xf numFmtId="3" fontId="19" fillId="0" borderId="0" xfId="7" applyNumberFormat="1" applyFont="1"/>
    <xf numFmtId="3" fontId="5" fillId="0" borderId="0" xfId="7" applyNumberFormat="1"/>
    <xf numFmtId="0" fontId="12" fillId="9" borderId="15" xfId="8" applyFont="1" applyFill="1" applyBorder="1" applyAlignment="1"/>
    <xf numFmtId="0" fontId="12" fillId="9" borderId="16" xfId="8" applyFont="1" applyFill="1" applyBorder="1" applyAlignment="1"/>
    <xf numFmtId="2" fontId="4" fillId="0" borderId="0" xfId="6" applyNumberFormat="1"/>
    <xf numFmtId="9" fontId="11" fillId="0" borderId="0" xfId="9" applyNumberFormat="1" applyFont="1"/>
    <xf numFmtId="43" fontId="11" fillId="0" borderId="0" xfId="2" applyFont="1"/>
    <xf numFmtId="1" fontId="11" fillId="6" borderId="0" xfId="11" applyNumberFormat="1" applyFill="1"/>
    <xf numFmtId="43" fontId="11" fillId="6" borderId="0" xfId="2" applyFont="1" applyFill="1"/>
    <xf numFmtId="0" fontId="12" fillId="0" borderId="17" xfId="11" applyNumberFormat="1" applyFont="1" applyBorder="1"/>
    <xf numFmtId="0" fontId="4" fillId="0" borderId="0" xfId="11" applyFont="1"/>
    <xf numFmtId="167" fontId="4" fillId="0" borderId="0" xfId="11" applyNumberFormat="1" applyFont="1"/>
    <xf numFmtId="167" fontId="8" fillId="3" borderId="0" xfId="4" applyNumberFormat="1"/>
    <xf numFmtId="167" fontId="7" fillId="2" borderId="0" xfId="1" applyNumberFormat="1"/>
    <xf numFmtId="0" fontId="0" fillId="0" borderId="0" xfId="0" applyAlignment="1">
      <alignment wrapText="1"/>
    </xf>
    <xf numFmtId="2" fontId="4" fillId="0" borderId="0" xfId="6" applyNumberFormat="1" applyBorder="1"/>
    <xf numFmtId="0" fontId="4" fillId="0" borderId="0" xfId="6" applyFill="1"/>
    <xf numFmtId="0" fontId="4" fillId="11" borderId="0" xfId="6" applyFill="1"/>
    <xf numFmtId="167" fontId="4" fillId="11" borderId="0" xfId="6" applyNumberFormat="1" applyFill="1"/>
    <xf numFmtId="167" fontId="4" fillId="7" borderId="0" xfId="6" applyNumberFormat="1" applyFill="1"/>
    <xf numFmtId="165" fontId="4" fillId="0" borderId="19" xfId="9" applyNumberFormat="1" applyFont="1" applyBorder="1"/>
    <xf numFmtId="165" fontId="4" fillId="0" borderId="20" xfId="9" applyNumberFormat="1" applyFont="1" applyBorder="1"/>
    <xf numFmtId="165" fontId="4" fillId="0" borderId="21" xfId="9" applyNumberFormat="1" applyFont="1" applyBorder="1"/>
    <xf numFmtId="0" fontId="18" fillId="0" borderId="0" xfId="7" applyFont="1" applyAlignment="1">
      <alignment horizontal="center" wrapText="1"/>
    </xf>
    <xf numFmtId="0" fontId="18" fillId="0" borderId="0" xfId="7" applyFont="1"/>
    <xf numFmtId="3" fontId="18" fillId="0" borderId="0" xfId="7" applyNumberFormat="1" applyFont="1" applyAlignment="1">
      <alignment horizontal="center" wrapText="1"/>
    </xf>
    <xf numFmtId="0" fontId="23" fillId="0" borderId="0" xfId="7" applyFont="1"/>
    <xf numFmtId="0" fontId="19" fillId="0" borderId="0" xfId="7" applyFont="1" applyAlignment="1">
      <alignment horizontal="left" wrapText="1"/>
    </xf>
    <xf numFmtId="0" fontId="19" fillId="0" borderId="0" xfId="7" applyFont="1"/>
    <xf numFmtId="0" fontId="5" fillId="0" borderId="0" xfId="7" applyAlignment="1">
      <alignment horizontal="left" wrapText="1"/>
    </xf>
    <xf numFmtId="0" fontId="4" fillId="0" borderId="0" xfId="7" applyFont="1" applyAlignment="1">
      <alignment horizontal="left"/>
    </xf>
    <xf numFmtId="0" fontId="22" fillId="0" borderId="18" xfId="16" applyAlignment="1">
      <alignment horizontal="left"/>
    </xf>
    <xf numFmtId="0" fontId="20" fillId="0" borderId="0" xfId="7" applyFont="1" applyAlignment="1">
      <alignment horizontal="left" wrapText="1"/>
    </xf>
    <xf numFmtId="3" fontId="20" fillId="0" borderId="0" xfId="7" applyNumberFormat="1" applyFont="1"/>
    <xf numFmtId="0" fontId="22" fillId="0" borderId="18" xfId="16"/>
    <xf numFmtId="0" fontId="22" fillId="0" borderId="18" xfId="16" applyFont="1"/>
    <xf numFmtId="0" fontId="26" fillId="0" borderId="0" xfId="0" applyFont="1"/>
    <xf numFmtId="0" fontId="27" fillId="0" borderId="18" xfId="16" applyFont="1"/>
    <xf numFmtId="0" fontId="3" fillId="0" borderId="0" xfId="0" applyFont="1"/>
    <xf numFmtId="0" fontId="17" fillId="0" borderId="0" xfId="0" applyFont="1"/>
    <xf numFmtId="0" fontId="17" fillId="0" borderId="23" xfId="0" applyFont="1" applyBorder="1"/>
    <xf numFmtId="0" fontId="3" fillId="0" borderId="0" xfId="0" applyFont="1" applyBorder="1"/>
    <xf numFmtId="0" fontId="3" fillId="0" borderId="0" xfId="0" applyFont="1" applyFill="1" applyBorder="1"/>
    <xf numFmtId="0" fontId="3" fillId="0" borderId="0" xfId="0" applyFont="1" applyFill="1" applyBorder="1" applyAlignment="1">
      <alignment horizontal="left" vertical="top" wrapText="1"/>
    </xf>
    <xf numFmtId="0" fontId="3" fillId="0" borderId="0" xfId="0" applyFont="1" applyBorder="1" applyAlignment="1">
      <alignment horizontal="center"/>
    </xf>
    <xf numFmtId="14" fontId="3" fillId="0" borderId="0" xfId="0" applyNumberFormat="1" applyFont="1" applyBorder="1"/>
    <xf numFmtId="0" fontId="29" fillId="3" borderId="0" xfId="4" applyFont="1" applyBorder="1" applyAlignment="1">
      <alignment horizontal="center"/>
    </xf>
    <xf numFmtId="0" fontId="29" fillId="3" borderId="0" xfId="4" applyFont="1" applyBorder="1"/>
    <xf numFmtId="3" fontId="4" fillId="0" borderId="0" xfId="5" applyNumberFormat="1" applyFont="1" applyFill="1" applyBorder="1"/>
    <xf numFmtId="10" fontId="4" fillId="0" borderId="0" xfId="1" applyNumberFormat="1" applyFont="1" applyFill="1" applyBorder="1"/>
    <xf numFmtId="0" fontId="31" fillId="2" borderId="0" xfId="1" applyFont="1" applyBorder="1" applyAlignment="1">
      <alignment horizontal="center"/>
    </xf>
    <xf numFmtId="10" fontId="4" fillId="0" borderId="0" xfId="4" applyNumberFormat="1" applyFont="1" applyFill="1" applyBorder="1"/>
    <xf numFmtId="43" fontId="4" fillId="0" borderId="0" xfId="2" applyFont="1" applyFill="1" applyBorder="1"/>
    <xf numFmtId="0" fontId="30" fillId="4" borderId="0" xfId="5" applyFont="1" applyBorder="1" applyAlignment="1">
      <alignment horizontal="center"/>
    </xf>
    <xf numFmtId="2" fontId="4" fillId="0" borderId="0" xfId="4" applyNumberFormat="1" applyFont="1" applyFill="1" applyBorder="1"/>
    <xf numFmtId="166" fontId="4" fillId="0" borderId="0" xfId="4" applyNumberFormat="1" applyFont="1" applyFill="1" applyBorder="1"/>
    <xf numFmtId="165" fontId="4" fillId="0" borderId="0" xfId="1" applyNumberFormat="1" applyFont="1" applyFill="1" applyBorder="1"/>
    <xf numFmtId="0" fontId="32" fillId="0" borderId="0" xfId="15" applyFont="1" applyBorder="1" applyAlignment="1" applyProtection="1"/>
    <xf numFmtId="9" fontId="4" fillId="0" borderId="0" xfId="9" applyFont="1" applyFill="1" applyBorder="1"/>
    <xf numFmtId="43" fontId="4" fillId="0" borderId="0" xfId="2" applyNumberFormat="1" applyFont="1" applyFill="1" applyBorder="1"/>
    <xf numFmtId="2" fontId="4" fillId="0" borderId="0" xfId="1" applyNumberFormat="1" applyFont="1" applyFill="1" applyBorder="1"/>
    <xf numFmtId="165" fontId="4" fillId="0" borderId="0" xfId="9" applyNumberFormat="1" applyFont="1" applyFill="1" applyBorder="1"/>
    <xf numFmtId="9" fontId="4" fillId="0" borderId="0" xfId="1" applyNumberFormat="1" applyFont="1" applyFill="1" applyBorder="1"/>
    <xf numFmtId="0" fontId="3" fillId="0" borderId="0" xfId="0" applyFont="1" applyAlignment="1">
      <alignment horizontal="center"/>
    </xf>
    <xf numFmtId="0" fontId="29" fillId="3" borderId="5" xfId="4" applyFont="1" applyBorder="1" applyAlignment="1">
      <alignment horizontal="left"/>
    </xf>
    <xf numFmtId="0" fontId="30" fillId="4" borderId="5" xfId="5" applyFont="1" applyBorder="1" applyAlignment="1">
      <alignment horizontal="left"/>
    </xf>
    <xf numFmtId="0" fontId="31" fillId="2" borderId="5" xfId="1" applyFont="1" applyBorder="1" applyAlignment="1">
      <alignment horizontal="left"/>
    </xf>
    <xf numFmtId="0" fontId="3" fillId="0" borderId="0" xfId="0" applyFont="1" applyBorder="1" applyAlignment="1">
      <alignment horizontal="left"/>
    </xf>
    <xf numFmtId="164" fontId="3" fillId="0" borderId="0" xfId="2" applyNumberFormat="1" applyFont="1" applyFill="1" applyBorder="1" applyAlignment="1">
      <alignment horizontal="left"/>
    </xf>
    <xf numFmtId="0" fontId="3" fillId="0" borderId="0" xfId="0" applyFont="1" applyFill="1" applyBorder="1" applyAlignment="1">
      <alignment horizontal="left"/>
    </xf>
    <xf numFmtId="9" fontId="3" fillId="0" borderId="0" xfId="9" applyFont="1" applyFill="1" applyBorder="1" applyAlignment="1">
      <alignment horizontal="left"/>
    </xf>
    <xf numFmtId="9" fontId="3" fillId="0" borderId="0" xfId="0" applyNumberFormat="1" applyFont="1" applyFill="1" applyBorder="1" applyAlignment="1">
      <alignment horizontal="left"/>
    </xf>
    <xf numFmtId="0" fontId="4" fillId="0" borderId="0" xfId="5" applyFont="1" applyFill="1" applyBorder="1" applyAlignment="1">
      <alignment horizontal="right"/>
    </xf>
    <xf numFmtId="164" fontId="4" fillId="0" borderId="0" xfId="2" applyNumberFormat="1" applyFont="1" applyFill="1" applyBorder="1" applyAlignment="1">
      <alignment horizontal="right"/>
    </xf>
    <xf numFmtId="0" fontId="4" fillId="0" borderId="0" xfId="0" applyFont="1" applyBorder="1" applyAlignment="1">
      <alignment horizontal="left"/>
    </xf>
    <xf numFmtId="0" fontId="4" fillId="0" borderId="0" xfId="0" applyFont="1" applyFill="1" applyBorder="1" applyAlignment="1">
      <alignment horizontal="left"/>
    </xf>
    <xf numFmtId="0" fontId="3" fillId="0" borderId="0" xfId="0" applyFont="1" applyBorder="1" applyAlignment="1">
      <alignment horizontal="right"/>
    </xf>
    <xf numFmtId="0" fontId="3" fillId="0" borderId="0" xfId="0" applyFont="1" applyFill="1" applyBorder="1" applyAlignment="1">
      <alignment horizontal="right"/>
    </xf>
    <xf numFmtId="0" fontId="22" fillId="0" borderId="18" xfId="16" applyAlignment="1">
      <alignment horizontal="center"/>
    </xf>
    <xf numFmtId="0" fontId="22" fillId="0" borderId="18" xfId="16" applyAlignment="1">
      <alignment horizontal="right"/>
    </xf>
    <xf numFmtId="0" fontId="22" fillId="13" borderId="18" xfId="16" applyFill="1"/>
    <xf numFmtId="0" fontId="12" fillId="0" borderId="0" xfId="14" applyFont="1"/>
    <xf numFmtId="0" fontId="4" fillId="0" borderId="0" xfId="14" applyFont="1"/>
    <xf numFmtId="0" fontId="4" fillId="0" borderId="0" xfId="14" applyFont="1" applyBorder="1"/>
    <xf numFmtId="0" fontId="33" fillId="14" borderId="25" xfId="14" applyFont="1" applyFill="1" applyBorder="1" applyAlignment="1">
      <alignment horizontal="center" vertical="center" wrapText="1"/>
    </xf>
    <xf numFmtId="0" fontId="4" fillId="0" borderId="12" xfId="14" applyFont="1" applyFill="1" applyBorder="1" applyAlignment="1">
      <alignment horizontal="center" vertical="center"/>
    </xf>
    <xf numFmtId="3" fontId="4" fillId="0" borderId="12" xfId="13" applyNumberFormat="1" applyFont="1" applyFill="1" applyBorder="1" applyAlignment="1">
      <alignment horizontal="center" vertical="center"/>
    </xf>
    <xf numFmtId="3" fontId="26" fillId="0" borderId="0" xfId="0" applyNumberFormat="1" applyFont="1"/>
    <xf numFmtId="165" fontId="4" fillId="0" borderId="0" xfId="9" applyNumberFormat="1" applyFont="1" applyBorder="1"/>
    <xf numFmtId="0" fontId="12" fillId="0" borderId="12" xfId="14" applyFont="1" applyFill="1" applyBorder="1" applyAlignment="1">
      <alignment horizontal="center" vertical="center"/>
    </xf>
    <xf numFmtId="3" fontId="12" fillId="0" borderId="12" xfId="13" applyNumberFormat="1" applyFont="1" applyFill="1" applyBorder="1" applyAlignment="1">
      <alignment horizontal="center" vertical="center"/>
    </xf>
    <xf numFmtId="165" fontId="26" fillId="0" borderId="0" xfId="9" applyNumberFormat="1" applyFont="1"/>
    <xf numFmtId="10" fontId="25" fillId="0" borderId="0" xfId="14" applyNumberFormat="1" applyFont="1" applyAlignment="1">
      <alignment horizontal="center"/>
    </xf>
    <xf numFmtId="10" fontId="4" fillId="0" borderId="0" xfId="14" applyNumberFormat="1" applyFont="1"/>
    <xf numFmtId="0" fontId="12" fillId="9" borderId="15" xfId="8" applyNumberFormat="1" applyFont="1" applyFill="1" applyBorder="1" applyAlignment="1"/>
    <xf numFmtId="0" fontId="12" fillId="9" borderId="12" xfId="8" applyNumberFormat="1" applyFont="1" applyFill="1" applyBorder="1" applyAlignment="1"/>
    <xf numFmtId="0" fontId="12" fillId="8" borderId="16" xfId="8" applyNumberFormat="1" applyFont="1" applyFill="1" applyBorder="1" applyAlignment="1">
      <alignment horizontal="centerContinuous"/>
    </xf>
    <xf numFmtId="0" fontId="12" fillId="9" borderId="16" xfId="8" applyNumberFormat="1" applyFont="1" applyFill="1" applyBorder="1" applyAlignment="1">
      <alignment horizontal="centerContinuous"/>
    </xf>
    <xf numFmtId="0" fontId="12" fillId="8" borderId="11" xfId="8" applyFont="1" applyFill="1" applyBorder="1" applyAlignment="1">
      <alignment horizontal="center"/>
    </xf>
    <xf numFmtId="0" fontId="12" fillId="9" borderId="4" xfId="8" applyNumberFormat="1" applyFont="1" applyFill="1" applyBorder="1" applyAlignment="1">
      <alignment horizontal="centerContinuous"/>
    </xf>
    <xf numFmtId="3" fontId="4" fillId="8" borderId="16" xfId="8" applyNumberFormat="1" applyFont="1" applyFill="1" applyBorder="1" applyAlignment="1"/>
    <xf numFmtId="3" fontId="4" fillId="9" borderId="16" xfId="8" applyNumberFormat="1" applyFont="1" applyFill="1" applyBorder="1" applyAlignment="1"/>
    <xf numFmtId="0" fontId="4" fillId="8" borderId="16" xfId="8" applyNumberFormat="1" applyFont="1" applyFill="1" applyBorder="1" applyAlignment="1"/>
    <xf numFmtId="0" fontId="4" fillId="9" borderId="16" xfId="8" applyNumberFormat="1" applyFont="1" applyFill="1" applyBorder="1" applyAlignment="1"/>
    <xf numFmtId="0" fontId="12" fillId="9" borderId="13" xfId="8" applyNumberFormat="1" applyFont="1" applyFill="1" applyBorder="1" applyAlignment="1"/>
    <xf numFmtId="0" fontId="12" fillId="9" borderId="0" xfId="8" applyNumberFormat="1" applyFont="1" applyFill="1" applyBorder="1" applyAlignment="1"/>
    <xf numFmtId="3" fontId="4" fillId="8" borderId="0" xfId="8" applyNumberFormat="1" applyFont="1" applyFill="1" applyBorder="1" applyAlignment="1"/>
    <xf numFmtId="3" fontId="4" fillId="9" borderId="0" xfId="8" applyNumberFormat="1" applyFont="1" applyFill="1" applyBorder="1" applyAlignment="1"/>
    <xf numFmtId="0" fontId="4" fillId="8" borderId="0" xfId="8" applyNumberFormat="1" applyFont="1" applyFill="1" applyBorder="1" applyAlignment="1"/>
    <xf numFmtId="0" fontId="4" fillId="9" borderId="0" xfId="8" applyNumberFormat="1" applyFont="1" applyFill="1" applyBorder="1" applyAlignment="1"/>
    <xf numFmtId="0" fontId="4" fillId="9" borderId="1" xfId="8" applyNumberFormat="1" applyFont="1" applyFill="1" applyBorder="1" applyAlignment="1">
      <alignment horizontal="left" wrapText="1" indent="1"/>
    </xf>
    <xf numFmtId="3" fontId="4" fillId="9" borderId="1" xfId="8" applyNumberFormat="1" applyFont="1" applyFill="1" applyBorder="1" applyAlignment="1"/>
    <xf numFmtId="3" fontId="4" fillId="8" borderId="1" xfId="8" applyNumberFormat="1" applyFont="1" applyFill="1" applyBorder="1" applyAlignment="1"/>
    <xf numFmtId="3" fontId="4" fillId="8" borderId="1" xfId="8" applyNumberFormat="1" applyFont="1" applyFill="1" applyBorder="1"/>
    <xf numFmtId="0" fontId="4" fillId="10" borderId="1" xfId="8" applyNumberFormat="1" applyFont="1" applyFill="1" applyBorder="1" applyAlignment="1">
      <alignment horizontal="left" indent="1"/>
    </xf>
    <xf numFmtId="3" fontId="4" fillId="10" borderId="1" xfId="8" applyNumberFormat="1" applyFont="1" applyFill="1" applyBorder="1" applyAlignment="1"/>
    <xf numFmtId="3" fontId="4" fillId="10" borderId="1" xfId="8" applyNumberFormat="1" applyFont="1" applyFill="1" applyBorder="1"/>
    <xf numFmtId="0" fontId="4" fillId="9" borderId="1" xfId="8" applyNumberFormat="1" applyFont="1" applyFill="1" applyBorder="1" applyAlignment="1">
      <alignment horizontal="left" indent="1"/>
    </xf>
    <xf numFmtId="0" fontId="12" fillId="9" borderId="1" xfId="8" applyNumberFormat="1" applyFont="1" applyFill="1" applyBorder="1" applyAlignment="1"/>
    <xf numFmtId="3" fontId="12" fillId="9" borderId="1" xfId="8" applyNumberFormat="1" applyFont="1" applyFill="1" applyBorder="1" applyAlignment="1"/>
    <xf numFmtId="3" fontId="12" fillId="8" borderId="1" xfId="8" applyNumberFormat="1" applyFont="1" applyFill="1" applyBorder="1" applyAlignment="1"/>
    <xf numFmtId="0" fontId="12" fillId="9" borderId="1" xfId="8" applyNumberFormat="1" applyFont="1" applyFill="1" applyBorder="1" applyAlignment="1">
      <alignment horizontal="left" indent="1"/>
    </xf>
    <xf numFmtId="3" fontId="32" fillId="0" borderId="0" xfId="15" applyNumberFormat="1" applyFont="1" applyAlignment="1" applyProtection="1"/>
    <xf numFmtId="165" fontId="3" fillId="0" borderId="0" xfId="9" applyNumberFormat="1" applyFont="1"/>
    <xf numFmtId="0" fontId="24" fillId="0" borderId="22" xfId="17"/>
    <xf numFmtId="0" fontId="3" fillId="0" borderId="0" xfId="0" applyFont="1" applyFill="1"/>
    <xf numFmtId="0" fontId="22" fillId="0" borderId="18" xfId="16" applyFont="1" applyAlignment="1">
      <alignment horizontal="left"/>
    </xf>
    <xf numFmtId="0" fontId="17" fillId="0" borderId="5" xfId="0" applyFont="1" applyBorder="1" applyAlignment="1">
      <alignment horizontal="center" vertical="top" wrapText="1"/>
    </xf>
    <xf numFmtId="0" fontId="17" fillId="0" borderId="6" xfId="0" applyFont="1" applyBorder="1" applyAlignment="1">
      <alignment horizontal="center" vertical="top" wrapText="1"/>
    </xf>
    <xf numFmtId="0" fontId="25" fillId="0" borderId="6" xfId="0" applyFont="1" applyBorder="1" applyAlignment="1">
      <alignment horizontal="center" vertical="top" wrapText="1"/>
    </xf>
    <xf numFmtId="0" fontId="17" fillId="0" borderId="7" xfId="0" applyFont="1" applyBorder="1" applyAlignment="1">
      <alignment horizontal="center" vertical="top" wrapText="1"/>
    </xf>
    <xf numFmtId="0" fontId="17" fillId="0" borderId="9" xfId="0" applyFont="1" applyBorder="1" applyAlignment="1">
      <alignment horizontal="center" vertical="top" wrapText="1"/>
    </xf>
    <xf numFmtId="0" fontId="25" fillId="0" borderId="10" xfId="0" applyFont="1" applyBorder="1" applyAlignment="1">
      <alignment vertical="top" wrapText="1"/>
    </xf>
    <xf numFmtId="0" fontId="17" fillId="0" borderId="10" xfId="0" applyFont="1" applyBorder="1" applyAlignment="1">
      <alignment vertical="top" wrapText="1"/>
    </xf>
    <xf numFmtId="0" fontId="3" fillId="0" borderId="7" xfId="0" applyFont="1" applyBorder="1" applyAlignment="1">
      <alignment horizontal="center" vertical="top" wrapText="1"/>
    </xf>
    <xf numFmtId="3" fontId="3" fillId="0" borderId="8" xfId="0" applyNumberFormat="1" applyFont="1" applyBorder="1" applyAlignment="1">
      <alignment horizontal="center" vertical="top" wrapText="1"/>
    </xf>
    <xf numFmtId="3" fontId="25" fillId="0" borderId="8" xfId="0" applyNumberFormat="1" applyFont="1" applyBorder="1" applyAlignment="1">
      <alignment horizontal="center" vertical="top" wrapText="1"/>
    </xf>
    <xf numFmtId="9" fontId="3" fillId="0" borderId="8" xfId="0" applyNumberFormat="1" applyFont="1" applyBorder="1" applyAlignment="1">
      <alignment horizontal="center" vertical="top" wrapText="1"/>
    </xf>
    <xf numFmtId="9" fontId="25" fillId="0" borderId="8" xfId="0" applyNumberFormat="1" applyFont="1" applyBorder="1" applyAlignment="1">
      <alignment horizontal="center" vertical="top" wrapText="1"/>
    </xf>
    <xf numFmtId="0" fontId="25" fillId="0" borderId="8" xfId="0" applyFont="1" applyBorder="1" applyAlignment="1">
      <alignment horizontal="center" vertical="top" wrapText="1"/>
    </xf>
    <xf numFmtId="0" fontId="3" fillId="0" borderId="14" xfId="0" applyFont="1" applyBorder="1"/>
    <xf numFmtId="0" fontId="3" fillId="0" borderId="6" xfId="0" applyFont="1" applyBorder="1"/>
    <xf numFmtId="9" fontId="3" fillId="0" borderId="5" xfId="0" applyNumberFormat="1" applyFont="1" applyFill="1" applyBorder="1" applyAlignment="1">
      <alignment horizontal="center" vertical="top" wrapText="1"/>
    </xf>
    <xf numFmtId="0" fontId="12" fillId="0" borderId="23" xfId="6" applyFont="1" applyBorder="1"/>
    <xf numFmtId="167" fontId="12" fillId="0" borderId="23" xfId="6" applyNumberFormat="1" applyFont="1" applyBorder="1"/>
    <xf numFmtId="9" fontId="4" fillId="0" borderId="0" xfId="4" applyNumberFormat="1" applyFont="1" applyFill="1" applyBorder="1" applyAlignment="1">
      <alignment horizontal="right"/>
    </xf>
    <xf numFmtId="1" fontId="4" fillId="0" borderId="0" xfId="4" applyNumberFormat="1" applyFont="1" applyFill="1" applyBorder="1" applyAlignment="1">
      <alignment horizontal="right"/>
    </xf>
    <xf numFmtId="165" fontId="3" fillId="0" borderId="0" xfId="0" applyNumberFormat="1" applyFont="1" applyBorder="1"/>
    <xf numFmtId="0" fontId="3" fillId="0" borderId="9" xfId="0" applyFont="1" applyBorder="1"/>
    <xf numFmtId="0" fontId="25" fillId="0" borderId="9" xfId="0" applyFont="1" applyBorder="1" applyAlignment="1">
      <alignment vertical="top" wrapText="1"/>
    </xf>
    <xf numFmtId="0" fontId="17" fillId="0" borderId="9" xfId="0" applyFont="1" applyBorder="1" applyAlignment="1">
      <alignment vertical="top" wrapText="1"/>
    </xf>
    <xf numFmtId="0" fontId="26" fillId="0" borderId="0" xfId="0" applyFont="1" applyAlignment="1">
      <alignment wrapText="1"/>
    </xf>
    <xf numFmtId="0" fontId="3" fillId="0" borderId="0" xfId="0" applyFont="1" applyAlignment="1">
      <alignment wrapText="1"/>
    </xf>
    <xf numFmtId="165" fontId="4" fillId="0" borderId="0" xfId="4" applyNumberFormat="1" applyFont="1" applyFill="1" applyBorder="1"/>
    <xf numFmtId="0" fontId="4" fillId="0" borderId="0" xfId="11" applyFont="1" applyBorder="1"/>
    <xf numFmtId="0" fontId="35" fillId="0" borderId="0" xfId="11" applyFont="1"/>
    <xf numFmtId="10" fontId="3" fillId="0" borderId="0" xfId="9" applyNumberFormat="1" applyFont="1" applyFill="1" applyBorder="1" applyAlignment="1">
      <alignment horizontal="left"/>
    </xf>
    <xf numFmtId="164" fontId="39" fillId="0" borderId="0" xfId="2" applyNumberFormat="1" applyFont="1" applyFill="1" applyBorder="1" applyAlignment="1">
      <alignment horizontal="left"/>
    </xf>
    <xf numFmtId="43" fontId="3" fillId="0" borderId="0" xfId="0" applyNumberFormat="1" applyFont="1" applyFill="1" applyBorder="1" applyAlignment="1">
      <alignment horizontal="left"/>
    </xf>
    <xf numFmtId="2" fontId="3" fillId="0" borderId="0" xfId="0" applyNumberFormat="1" applyFont="1" applyFill="1" applyBorder="1" applyAlignment="1">
      <alignment horizontal="left"/>
    </xf>
    <xf numFmtId="0" fontId="12" fillId="0" borderId="0" xfId="14" applyFont="1" applyBorder="1" applyAlignment="1">
      <alignment wrapText="1"/>
    </xf>
    <xf numFmtId="0" fontId="17" fillId="0" borderId="0" xfId="0" applyFont="1" applyAlignment="1">
      <alignment wrapText="1"/>
    </xf>
    <xf numFmtId="10" fontId="3" fillId="0" borderId="0" xfId="9" applyNumberFormat="1" applyFont="1"/>
    <xf numFmtId="0" fontId="3" fillId="0" borderId="9" xfId="0" applyFont="1" applyFill="1" applyBorder="1"/>
    <xf numFmtId="0" fontId="32" fillId="0" borderId="9" xfId="15" applyFont="1" applyBorder="1" applyAlignment="1" applyProtection="1"/>
    <xf numFmtId="0" fontId="4" fillId="0" borderId="3" xfId="0" applyFont="1" applyFill="1" applyBorder="1" applyAlignment="1">
      <alignment horizontal="left"/>
    </xf>
    <xf numFmtId="0" fontId="3" fillId="0" borderId="3" xfId="0" applyFont="1" applyBorder="1" applyAlignment="1"/>
    <xf numFmtId="164" fontId="4" fillId="0" borderId="0" xfId="4" applyNumberFormat="1" applyFont="1" applyFill="1" applyBorder="1" applyAlignment="1">
      <alignment horizontal="right"/>
    </xf>
    <xf numFmtId="3" fontId="4" fillId="0" borderId="0" xfId="4" quotePrefix="1" applyNumberFormat="1" applyFont="1" applyFill="1" applyBorder="1" applyAlignment="1">
      <alignment horizontal="right"/>
    </xf>
    <xf numFmtId="10" fontId="4" fillId="0" borderId="0" xfId="1" quotePrefix="1" applyNumberFormat="1" applyFont="1" applyFill="1" applyBorder="1" applyAlignment="1">
      <alignment horizontal="right"/>
    </xf>
    <xf numFmtId="165" fontId="4" fillId="0" borderId="0" xfId="4" applyNumberFormat="1" applyFont="1" applyFill="1" applyBorder="1" applyAlignment="1">
      <alignment horizontal="right"/>
    </xf>
    <xf numFmtId="43" fontId="4" fillId="0" borderId="0" xfId="2" quotePrefix="1" applyFont="1" applyFill="1" applyBorder="1" applyAlignment="1">
      <alignment horizontal="right"/>
    </xf>
    <xf numFmtId="9" fontId="4" fillId="0" borderId="0" xfId="4" quotePrefix="1" applyNumberFormat="1" applyFont="1" applyFill="1" applyBorder="1" applyAlignment="1">
      <alignment horizontal="right"/>
    </xf>
    <xf numFmtId="43" fontId="4" fillId="0" borderId="0" xfId="1" applyNumberFormat="1" applyFont="1" applyFill="1" applyBorder="1" applyAlignment="1">
      <alignment horizontal="right"/>
    </xf>
    <xf numFmtId="43" fontId="4" fillId="0" borderId="0" xfId="2" applyFont="1" applyFill="1" applyBorder="1" applyAlignment="1">
      <alignment horizontal="right"/>
    </xf>
    <xf numFmtId="10" fontId="4" fillId="0" borderId="0" xfId="4" applyNumberFormat="1" applyFont="1" applyFill="1" applyBorder="1" applyAlignment="1">
      <alignment horizontal="right"/>
    </xf>
    <xf numFmtId="10" fontId="4" fillId="0" borderId="0" xfId="9" applyNumberFormat="1" applyFont="1" applyFill="1" applyBorder="1" applyAlignment="1">
      <alignment horizontal="right"/>
    </xf>
    <xf numFmtId="9" fontId="4" fillId="0" borderId="0" xfId="9" applyFont="1" applyFill="1" applyBorder="1" applyAlignment="1">
      <alignment horizontal="right"/>
    </xf>
    <xf numFmtId="43" fontId="4" fillId="0" borderId="0" xfId="4" applyNumberFormat="1" applyFont="1" applyFill="1" applyBorder="1" applyAlignment="1">
      <alignment horizontal="right"/>
    </xf>
    <xf numFmtId="2" fontId="4" fillId="0" borderId="0" xfId="0" applyNumberFormat="1" applyFont="1" applyFill="1" applyBorder="1" applyAlignment="1">
      <alignment horizontal="right"/>
    </xf>
    <xf numFmtId="43" fontId="4" fillId="0" borderId="0" xfId="5" applyNumberFormat="1" applyFont="1" applyFill="1" applyBorder="1" applyAlignment="1">
      <alignment horizontal="right"/>
    </xf>
    <xf numFmtId="165" fontId="4" fillId="0" borderId="0" xfId="9" applyNumberFormat="1" applyFont="1" applyFill="1" applyBorder="1" applyAlignment="1">
      <alignment horizontal="right"/>
    </xf>
    <xf numFmtId="9" fontId="4" fillId="0" borderId="0" xfId="5" applyNumberFormat="1" applyFont="1" applyFill="1" applyBorder="1" applyAlignment="1">
      <alignment horizontal="right"/>
    </xf>
    <xf numFmtId="164" fontId="39" fillId="0" borderId="3" xfId="2" applyNumberFormat="1" applyFont="1" applyFill="1" applyBorder="1" applyAlignment="1">
      <alignment horizontal="right"/>
    </xf>
    <xf numFmtId="164" fontId="39" fillId="0" borderId="0" xfId="2" applyNumberFormat="1" applyFont="1" applyFill="1" applyBorder="1" applyAlignment="1">
      <alignment horizontal="right"/>
    </xf>
    <xf numFmtId="164" fontId="39" fillId="0" borderId="9" xfId="2" applyNumberFormat="1" applyFont="1" applyFill="1" applyBorder="1" applyAlignment="1">
      <alignment horizontal="right"/>
    </xf>
    <xf numFmtId="0" fontId="3" fillId="0" borderId="3" xfId="0" applyFont="1" applyFill="1" applyBorder="1" applyAlignment="1">
      <alignment horizontal="right"/>
    </xf>
    <xf numFmtId="3" fontId="38" fillId="0" borderId="0" xfId="0" applyNumberFormat="1" applyFont="1" applyFill="1" applyBorder="1" applyAlignment="1">
      <alignment horizontal="right"/>
    </xf>
    <xf numFmtId="3" fontId="35" fillId="0" borderId="0" xfId="0" applyNumberFormat="1" applyFont="1" applyFill="1" applyBorder="1" applyAlignment="1">
      <alignment horizontal="right"/>
    </xf>
    <xf numFmtId="3" fontId="38" fillId="0" borderId="9" xfId="0" applyNumberFormat="1" applyFont="1" applyFill="1" applyBorder="1" applyAlignment="1">
      <alignment horizontal="right"/>
    </xf>
    <xf numFmtId="10" fontId="3" fillId="0" borderId="3" xfId="9" applyNumberFormat="1" applyFont="1" applyFill="1" applyBorder="1" applyAlignment="1">
      <alignment horizontal="right"/>
    </xf>
    <xf numFmtId="10" fontId="3" fillId="0" borderId="0" xfId="9" applyNumberFormat="1" applyFont="1" applyFill="1" applyBorder="1" applyAlignment="1">
      <alignment horizontal="right"/>
    </xf>
    <xf numFmtId="10" fontId="38" fillId="0" borderId="0" xfId="9" applyNumberFormat="1" applyFont="1" applyFill="1" applyBorder="1" applyAlignment="1">
      <alignment horizontal="right"/>
    </xf>
    <xf numFmtId="9" fontId="39" fillId="0" borderId="0" xfId="0" applyNumberFormat="1" applyFont="1" applyFill="1" applyBorder="1" applyAlignment="1">
      <alignment horizontal="right"/>
    </xf>
    <xf numFmtId="9" fontId="39" fillId="0" borderId="9" xfId="0" applyNumberFormat="1" applyFont="1" applyFill="1" applyBorder="1" applyAlignment="1">
      <alignment horizontal="right"/>
    </xf>
    <xf numFmtId="9" fontId="3" fillId="0" borderId="0" xfId="0" applyNumberFormat="1" applyFont="1" applyFill="1" applyBorder="1" applyAlignment="1">
      <alignment horizontal="right"/>
    </xf>
    <xf numFmtId="0" fontId="3" fillId="0" borderId="9" xfId="0" applyFont="1" applyFill="1" applyBorder="1" applyAlignment="1">
      <alignment horizontal="right"/>
    </xf>
    <xf numFmtId="9" fontId="3" fillId="0" borderId="3" xfId="9" applyFont="1" applyFill="1" applyBorder="1" applyAlignment="1">
      <alignment horizontal="right"/>
    </xf>
    <xf numFmtId="9" fontId="3" fillId="0" borderId="0" xfId="9" applyFont="1" applyFill="1" applyBorder="1" applyAlignment="1">
      <alignment horizontal="right"/>
    </xf>
    <xf numFmtId="165" fontId="38" fillId="0" borderId="0" xfId="0" applyNumberFormat="1" applyFont="1" applyFill="1" applyBorder="1" applyAlignment="1">
      <alignment horizontal="right"/>
    </xf>
    <xf numFmtId="165" fontId="38" fillId="0" borderId="0" xfId="9" applyNumberFormat="1" applyFont="1" applyFill="1" applyBorder="1" applyAlignment="1">
      <alignment horizontal="right"/>
    </xf>
    <xf numFmtId="165" fontId="38" fillId="0" borderId="9" xfId="9" applyNumberFormat="1" applyFont="1" applyFill="1" applyBorder="1" applyAlignment="1">
      <alignment horizontal="right"/>
    </xf>
    <xf numFmtId="0" fontId="38" fillId="0" borderId="0" xfId="0" applyFont="1" applyFill="1" applyBorder="1" applyAlignment="1">
      <alignment horizontal="right"/>
    </xf>
    <xf numFmtId="0" fontId="38" fillId="0" borderId="9" xfId="0" applyFont="1" applyFill="1" applyBorder="1" applyAlignment="1">
      <alignment horizontal="right"/>
    </xf>
    <xf numFmtId="43" fontId="39" fillId="0" borderId="0" xfId="0" applyNumberFormat="1" applyFont="1" applyFill="1" applyBorder="1" applyAlignment="1">
      <alignment horizontal="right"/>
    </xf>
    <xf numFmtId="43" fontId="39" fillId="0" borderId="9" xfId="0" applyNumberFormat="1" applyFont="1" applyFill="1" applyBorder="1" applyAlignment="1">
      <alignment horizontal="right"/>
    </xf>
    <xf numFmtId="9" fontId="3" fillId="0" borderId="3" xfId="0" applyNumberFormat="1" applyFont="1" applyFill="1" applyBorder="1" applyAlignment="1">
      <alignment horizontal="right"/>
    </xf>
    <xf numFmtId="168" fontId="38" fillId="0" borderId="0" xfId="0" applyNumberFormat="1" applyFont="1" applyFill="1" applyBorder="1" applyAlignment="1">
      <alignment horizontal="right"/>
    </xf>
    <xf numFmtId="168" fontId="38" fillId="0" borderId="9" xfId="0" applyNumberFormat="1" applyFont="1" applyFill="1" applyBorder="1" applyAlignment="1">
      <alignment horizontal="right"/>
    </xf>
    <xf numFmtId="2" fontId="39" fillId="0" borderId="0" xfId="0" applyNumberFormat="1" applyFont="1" applyFill="1" applyBorder="1" applyAlignment="1">
      <alignment horizontal="right"/>
    </xf>
    <xf numFmtId="2" fontId="39" fillId="0" borderId="9" xfId="0" applyNumberFormat="1" applyFont="1" applyFill="1" applyBorder="1" applyAlignment="1">
      <alignment horizontal="right"/>
    </xf>
    <xf numFmtId="165" fontId="39" fillId="0" borderId="3" xfId="9" applyNumberFormat="1" applyFont="1" applyFill="1" applyBorder="1" applyAlignment="1">
      <alignment horizontal="right"/>
    </xf>
    <xf numFmtId="165" fontId="39" fillId="0" borderId="0" xfId="9" applyNumberFormat="1" applyFont="1" applyFill="1" applyBorder="1" applyAlignment="1">
      <alignment horizontal="right"/>
    </xf>
    <xf numFmtId="10" fontId="39" fillId="0" borderId="0" xfId="0" applyNumberFormat="1" applyFont="1" applyFill="1" applyBorder="1" applyAlignment="1">
      <alignment horizontal="right"/>
    </xf>
    <xf numFmtId="3" fontId="39" fillId="0" borderId="3" xfId="0" applyNumberFormat="1" applyFont="1" applyFill="1" applyBorder="1" applyAlignment="1">
      <alignment horizontal="right"/>
    </xf>
    <xf numFmtId="3" fontId="39" fillId="0" borderId="0" xfId="0" applyNumberFormat="1" applyFont="1" applyFill="1" applyBorder="1" applyAlignment="1">
      <alignment horizontal="right"/>
    </xf>
    <xf numFmtId="3" fontId="3" fillId="0" borderId="9" xfId="0" applyNumberFormat="1" applyFont="1" applyFill="1" applyBorder="1" applyAlignment="1">
      <alignment horizontal="right"/>
    </xf>
    <xf numFmtId="9" fontId="38" fillId="0" borderId="3" xfId="0" applyNumberFormat="1" applyFont="1" applyFill="1" applyBorder="1" applyAlignment="1">
      <alignment horizontal="right"/>
    </xf>
    <xf numFmtId="9" fontId="38" fillId="0" borderId="0" xfId="0" applyNumberFormat="1" applyFont="1" applyFill="1" applyBorder="1" applyAlignment="1">
      <alignment horizontal="right"/>
    </xf>
    <xf numFmtId="9" fontId="38" fillId="0" borderId="9" xfId="0" applyNumberFormat="1" applyFont="1" applyFill="1" applyBorder="1" applyAlignment="1">
      <alignment horizontal="right"/>
    </xf>
    <xf numFmtId="1" fontId="39" fillId="0" borderId="0" xfId="0" applyNumberFormat="1" applyFont="1" applyFill="1" applyBorder="1" applyAlignment="1">
      <alignment horizontal="right"/>
    </xf>
    <xf numFmtId="2" fontId="38" fillId="0" borderId="3" xfId="0" applyNumberFormat="1" applyFont="1" applyFill="1" applyBorder="1" applyAlignment="1">
      <alignment horizontal="right"/>
    </xf>
    <xf numFmtId="2" fontId="38" fillId="0" borderId="0" xfId="0" applyNumberFormat="1" applyFont="1" applyFill="1" applyBorder="1" applyAlignment="1">
      <alignment horizontal="right"/>
    </xf>
    <xf numFmtId="9" fontId="3" fillId="0" borderId="9" xfId="0" applyNumberFormat="1" applyFont="1" applyFill="1" applyBorder="1" applyAlignment="1">
      <alignment horizontal="right"/>
    </xf>
    <xf numFmtId="4" fontId="39" fillId="0" borderId="0" xfId="0" applyNumberFormat="1" applyFont="1" applyFill="1" applyBorder="1" applyAlignment="1">
      <alignment horizontal="right"/>
    </xf>
    <xf numFmtId="3" fontId="38" fillId="0" borderId="0" xfId="0" applyNumberFormat="1" applyFont="1" applyAlignment="1">
      <alignment wrapText="1"/>
    </xf>
    <xf numFmtId="167" fontId="39" fillId="0" borderId="0" xfId="0" applyNumberFormat="1" applyFont="1" applyFill="1" applyBorder="1" applyAlignment="1">
      <alignment horizontal="right"/>
    </xf>
    <xf numFmtId="0" fontId="3" fillId="0" borderId="0" xfId="0" applyFont="1" applyFill="1" applyAlignment="1">
      <alignment wrapText="1"/>
    </xf>
    <xf numFmtId="4" fontId="3" fillId="0" borderId="0" xfId="0" applyNumberFormat="1" applyFont="1" applyFill="1"/>
    <xf numFmtId="4" fontId="3" fillId="0" borderId="0" xfId="0" applyNumberFormat="1" applyFont="1" applyFill="1" applyAlignment="1">
      <alignment wrapText="1"/>
    </xf>
    <xf numFmtId="3" fontId="3" fillId="0" borderId="0" xfId="0" applyNumberFormat="1" applyFont="1" applyFill="1"/>
    <xf numFmtId="3" fontId="38" fillId="0" borderId="0" xfId="0" applyNumberFormat="1" applyFont="1" applyFill="1"/>
    <xf numFmtId="169" fontId="3" fillId="0" borderId="0" xfId="0" applyNumberFormat="1" applyFont="1" applyFill="1"/>
    <xf numFmtId="0" fontId="3" fillId="0" borderId="0" xfId="19" applyFont="1" applyFill="1" applyAlignment="1">
      <alignment wrapText="1"/>
    </xf>
    <xf numFmtId="169" fontId="3" fillId="0" borderId="0" xfId="19" applyNumberFormat="1" applyFont="1" applyFill="1" applyAlignment="1">
      <alignment wrapText="1"/>
    </xf>
    <xf numFmtId="169" fontId="38" fillId="0" borderId="0" xfId="0" applyNumberFormat="1" applyFont="1" applyFill="1" applyAlignment="1">
      <alignment wrapText="1"/>
    </xf>
    <xf numFmtId="169" fontId="38" fillId="0" borderId="0" xfId="0" applyNumberFormat="1" applyFont="1" applyFill="1"/>
    <xf numFmtId="169" fontId="3" fillId="0" borderId="0" xfId="19" applyNumberFormat="1" applyFont="1" applyFill="1"/>
    <xf numFmtId="3" fontId="38" fillId="0" borderId="0" xfId="0" applyNumberFormat="1" applyFont="1" applyFill="1" applyAlignment="1">
      <alignment wrapText="1"/>
    </xf>
    <xf numFmtId="3" fontId="38" fillId="0" borderId="0" xfId="19" applyNumberFormat="1" applyFont="1" applyFill="1"/>
    <xf numFmtId="9" fontId="3" fillId="0" borderId="0" xfId="9" applyFont="1" applyFill="1"/>
    <xf numFmtId="3" fontId="38" fillId="0" borderId="0" xfId="2" applyNumberFormat="1" applyFont="1" applyFill="1"/>
    <xf numFmtId="0" fontId="4" fillId="0" borderId="0" xfId="6" applyBorder="1"/>
    <xf numFmtId="0" fontId="39" fillId="0" borderId="0" xfId="0" applyFont="1" applyFill="1" applyBorder="1" applyAlignment="1">
      <alignment horizontal="right"/>
    </xf>
    <xf numFmtId="0" fontId="3" fillId="0" borderId="0" xfId="0" applyFont="1" applyBorder="1" applyAlignment="1"/>
    <xf numFmtId="9" fontId="39" fillId="0" borderId="3" xfId="0" applyNumberFormat="1" applyFont="1" applyFill="1" applyBorder="1" applyAlignment="1">
      <alignment horizontal="right"/>
    </xf>
    <xf numFmtId="0" fontId="22" fillId="13" borderId="18" xfId="16" applyFont="1" applyFill="1" applyAlignment="1">
      <alignment horizontal="left"/>
    </xf>
    <xf numFmtId="0" fontId="17" fillId="0" borderId="23" xfId="0" applyFont="1" applyBorder="1" applyAlignment="1">
      <alignment wrapText="1"/>
    </xf>
    <xf numFmtId="1" fontId="4" fillId="0" borderId="19" xfId="6" applyNumberFormat="1" applyBorder="1"/>
    <xf numFmtId="1" fontId="4" fillId="0" borderId="20" xfId="6" applyNumberFormat="1" applyBorder="1"/>
    <xf numFmtId="1" fontId="4" fillId="0" borderId="21" xfId="6" applyNumberFormat="1" applyBorder="1"/>
    <xf numFmtId="0" fontId="17" fillId="15" borderId="29" xfId="0" applyFont="1" applyFill="1" applyBorder="1" applyAlignment="1">
      <alignment horizontal="left"/>
    </xf>
    <xf numFmtId="0" fontId="17" fillId="5" borderId="23" xfId="0" applyFont="1" applyFill="1" applyBorder="1" applyAlignment="1">
      <alignment horizontal="left" wrapText="1"/>
    </xf>
    <xf numFmtId="0" fontId="17" fillId="15" borderId="23" xfId="0" applyFont="1" applyFill="1" applyBorder="1" applyAlignment="1">
      <alignment horizontal="left"/>
    </xf>
    <xf numFmtId="0" fontId="17" fillId="15" borderId="23" xfId="0" applyFont="1" applyFill="1" applyBorder="1" applyAlignment="1">
      <alignment horizontal="left" wrapText="1"/>
    </xf>
    <xf numFmtId="0" fontId="17" fillId="5" borderId="23" xfId="0" applyFont="1" applyFill="1" applyBorder="1" applyAlignment="1">
      <alignment horizontal="right" wrapText="1"/>
    </xf>
    <xf numFmtId="0" fontId="17" fillId="5" borderId="29" xfId="0" applyFont="1" applyFill="1" applyBorder="1" applyAlignment="1">
      <alignment horizontal="left"/>
    </xf>
    <xf numFmtId="0" fontId="17" fillId="5" borderId="23" xfId="0" applyFont="1" applyFill="1" applyBorder="1" applyAlignment="1">
      <alignment horizontal="left"/>
    </xf>
    <xf numFmtId="0" fontId="17" fillId="5" borderId="24" xfId="0" applyFont="1" applyFill="1" applyBorder="1" applyAlignment="1">
      <alignment horizontal="left"/>
    </xf>
    <xf numFmtId="10" fontId="3" fillId="0" borderId="26" xfId="9" applyNumberFormat="1" applyFont="1" applyBorder="1"/>
    <xf numFmtId="10" fontId="3" fillId="0" borderId="27" xfId="9" applyNumberFormat="1" applyFont="1" applyBorder="1"/>
    <xf numFmtId="10" fontId="3" fillId="0" borderId="28" xfId="9" applyNumberFormat="1" applyFont="1" applyBorder="1"/>
    <xf numFmtId="9" fontId="39" fillId="0" borderId="0" xfId="9" applyFont="1" applyFill="1" applyBorder="1" applyAlignment="1">
      <alignment horizontal="right"/>
    </xf>
    <xf numFmtId="165" fontId="39" fillId="0" borderId="0" xfId="0" applyNumberFormat="1" applyFont="1" applyFill="1" applyBorder="1" applyAlignment="1">
      <alignment horizontal="right"/>
    </xf>
    <xf numFmtId="10" fontId="38" fillId="0" borderId="9" xfId="9" applyNumberFormat="1" applyFont="1" applyFill="1" applyBorder="1" applyAlignment="1">
      <alignment horizontal="right"/>
    </xf>
    <xf numFmtId="0" fontId="2" fillId="0" borderId="0" xfId="0" applyFont="1" applyBorder="1"/>
    <xf numFmtId="0" fontId="29" fillId="0" borderId="0" xfId="4" applyFont="1" applyFill="1" applyBorder="1" applyAlignment="1">
      <alignment horizontal="center"/>
    </xf>
  </cellXfs>
  <cellStyles count="21">
    <cellStyle name="20% - Accent1 2" xfId="19"/>
    <cellStyle name="Bad" xfId="1" builtinId="27"/>
    <cellStyle name="Comma" xfId="2" builtinId="3"/>
    <cellStyle name="Comma 2" xfId="12"/>
    <cellStyle name="Comma 9" xfId="13"/>
    <cellStyle name="Currency 2" xfId="3"/>
    <cellStyle name="Good" xfId="4" builtinId="26"/>
    <cellStyle name="Heading 1" xfId="16" builtinId="16"/>
    <cellStyle name="Heading 3" xfId="17" builtinId="18"/>
    <cellStyle name="Hyperlink" xfId="15" builtinId="8"/>
    <cellStyle name="Neutral" xfId="5" builtinId="28"/>
    <cellStyle name="Normal" xfId="0" builtinId="0"/>
    <cellStyle name="Normal 11" xfId="18"/>
    <cellStyle name="Normal 2" xfId="6"/>
    <cellStyle name="Normal 3" xfId="7"/>
    <cellStyle name="Normal 4" xfId="8"/>
    <cellStyle name="Normal 5" xfId="11"/>
    <cellStyle name="Normal 5 2" xfId="20"/>
    <cellStyle name="Normal 9" xfId="14"/>
    <cellStyle name="Percent" xfId="9" builtinId="5"/>
    <cellStyle name="Percent 2" xfId="10"/>
  </cellStyles>
  <dxfs count="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font>
        <color theme="0" tint="-0.14996795556505021"/>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1" i="0" u="none" strike="noStrike" baseline="0">
                <a:solidFill>
                  <a:srgbClr val="FFFFFF"/>
                </a:solidFill>
                <a:latin typeface="Arial"/>
                <a:ea typeface="Arial"/>
                <a:cs typeface="Arial"/>
              </a:defRPr>
            </a:pPr>
            <a:r>
              <a:rPr lang="en-US"/>
              <a:t>Harbor - Wide
Dissolved Oxygen</a:t>
            </a:r>
          </a:p>
        </c:rich>
      </c:tx>
      <c:layout>
        <c:manualLayout>
          <c:xMode val="edge"/>
          <c:yMode val="edge"/>
          <c:x val="0.33073970812014258"/>
          <c:y val="3.3613445378151259E-2"/>
        </c:manualLayout>
      </c:layout>
      <c:spPr>
        <a:noFill/>
        <a:ln w="25400">
          <a:noFill/>
        </a:ln>
      </c:spPr>
    </c:title>
    <c:plotArea>
      <c:layout>
        <c:manualLayout>
          <c:layoutTarget val="inner"/>
          <c:xMode val="edge"/>
          <c:yMode val="edge"/>
          <c:x val="0.13424137266059391"/>
          <c:y val="0.20168122396168137"/>
          <c:w val="0.78793849170348573"/>
          <c:h val="0.59664028755331011"/>
        </c:manualLayout>
      </c:layout>
      <c:lineChart>
        <c:grouping val="standard"/>
        <c:ser>
          <c:idx val="0"/>
          <c:order val="0"/>
          <c:tx>
            <c:v>  DO Surface</c:v>
          </c:tx>
          <c:spPr>
            <a:ln w="28575">
              <a:noFill/>
            </a:ln>
          </c:spPr>
          <c:marker>
            <c:symbol val="circle"/>
            <c:size val="5"/>
            <c:spPr>
              <a:solidFill>
                <a:srgbClr val="FFFFFF"/>
              </a:solidFill>
              <a:ln>
                <a:solidFill>
                  <a:srgbClr val="000080"/>
                </a:solidFill>
                <a:prstDash val="solid"/>
              </a:ln>
            </c:spPr>
          </c:marker>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'4'!$B$10:$B$52</c:f>
              <c:numCache>
                <c:formatCode>0.00</c:formatCode>
                <c:ptCount val="43"/>
                <c:pt idx="0">
                  <c:v>5.17</c:v>
                </c:pt>
                <c:pt idx="1">
                  <c:v>5.01</c:v>
                </c:pt>
                <c:pt idx="2">
                  <c:v>4.8499999999999996</c:v>
                </c:pt>
                <c:pt idx="3">
                  <c:v>4.7300000000000004</c:v>
                </c:pt>
                <c:pt idx="4">
                  <c:v>4.83</c:v>
                </c:pt>
                <c:pt idx="5">
                  <c:v>3.95</c:v>
                </c:pt>
                <c:pt idx="6">
                  <c:v>3.92</c:v>
                </c:pt>
                <c:pt idx="7">
                  <c:v>4.32</c:v>
                </c:pt>
                <c:pt idx="8">
                  <c:v>4.24</c:v>
                </c:pt>
                <c:pt idx="9">
                  <c:v>3.95</c:v>
                </c:pt>
                <c:pt idx="10">
                  <c:v>4.32</c:v>
                </c:pt>
                <c:pt idx="11">
                  <c:v>5.31</c:v>
                </c:pt>
                <c:pt idx="12">
                  <c:v>4.5999999999999996</c:v>
                </c:pt>
                <c:pt idx="13">
                  <c:v>4.9400000000000004</c:v>
                </c:pt>
                <c:pt idx="14">
                  <c:v>5.23</c:v>
                </c:pt>
                <c:pt idx="15">
                  <c:v>5.66</c:v>
                </c:pt>
                <c:pt idx="16">
                  <c:v>5.37</c:v>
                </c:pt>
                <c:pt idx="17">
                  <c:v>5.65</c:v>
                </c:pt>
                <c:pt idx="18">
                  <c:v>5.39</c:v>
                </c:pt>
                <c:pt idx="19">
                  <c:v>5.1100000000000003</c:v>
                </c:pt>
                <c:pt idx="20">
                  <c:v>5.47</c:v>
                </c:pt>
                <c:pt idx="21">
                  <c:v>5.57</c:v>
                </c:pt>
                <c:pt idx="22">
                  <c:v>5.7</c:v>
                </c:pt>
                <c:pt idx="23">
                  <c:v>5.32</c:v>
                </c:pt>
                <c:pt idx="24">
                  <c:v>6.45</c:v>
                </c:pt>
                <c:pt idx="25">
                  <c:v>6.36</c:v>
                </c:pt>
                <c:pt idx="26">
                  <c:v>6.23</c:v>
                </c:pt>
                <c:pt idx="27">
                  <c:v>6.74</c:v>
                </c:pt>
                <c:pt idx="28">
                  <c:v>6.57</c:v>
                </c:pt>
                <c:pt idx="29">
                  <c:v>6.71</c:v>
                </c:pt>
                <c:pt idx="30">
                  <c:v>6.48</c:v>
                </c:pt>
                <c:pt idx="31">
                  <c:v>6.39</c:v>
                </c:pt>
                <c:pt idx="32">
                  <c:v>6.52</c:v>
                </c:pt>
                <c:pt idx="33">
                  <c:v>6.37</c:v>
                </c:pt>
                <c:pt idx="34">
                  <c:v>6.61</c:v>
                </c:pt>
                <c:pt idx="35">
                  <c:v>7.05</c:v>
                </c:pt>
                <c:pt idx="36">
                  <c:v>6.26</c:v>
                </c:pt>
                <c:pt idx="37">
                  <c:v>6.59</c:v>
                </c:pt>
                <c:pt idx="38">
                  <c:v>6.63</c:v>
                </c:pt>
                <c:pt idx="39">
                  <c:v>6.35</c:v>
                </c:pt>
                <c:pt idx="40">
                  <c:v>7.2425499999999996</c:v>
                </c:pt>
                <c:pt idx="41">
                  <c:v>6.8143000000000002</c:v>
                </c:pt>
                <c:pt idx="42">
                  <c:v>6.5165699999999998</c:v>
                </c:pt>
              </c:numCache>
            </c:numRef>
          </c:val>
          <c:smooth val="1"/>
        </c:ser>
        <c:ser>
          <c:idx val="1"/>
          <c:order val="1"/>
          <c:tx>
            <c:v>  DO Bottom</c:v>
          </c:tx>
          <c:spPr>
            <a:ln w="28575">
              <a:noFill/>
            </a:ln>
          </c:spPr>
          <c:marker>
            <c:symbol val="circle"/>
            <c:size val="5"/>
            <c:spPr>
              <a:solidFill>
                <a:srgbClr val="0000FF"/>
              </a:solidFill>
              <a:ln>
                <a:solidFill>
                  <a:srgbClr val="0000FF"/>
                </a:solidFill>
                <a:prstDash val="solid"/>
              </a:ln>
            </c:spPr>
          </c:marker>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'4'!$C$10:$C$52</c:f>
              <c:numCache>
                <c:formatCode>0.00</c:formatCode>
                <c:ptCount val="43"/>
                <c:pt idx="0">
                  <c:v>4.82</c:v>
                </c:pt>
                <c:pt idx="1">
                  <c:v>4.62</c:v>
                </c:pt>
                <c:pt idx="2">
                  <c:v>3.5</c:v>
                </c:pt>
                <c:pt idx="3">
                  <c:v>3.62</c:v>
                </c:pt>
                <c:pt idx="4">
                  <c:v>4.0999999999999996</c:v>
                </c:pt>
                <c:pt idx="5">
                  <c:v>3.3</c:v>
                </c:pt>
                <c:pt idx="6">
                  <c:v>3.5</c:v>
                </c:pt>
                <c:pt idx="7">
                  <c:v>3.83</c:v>
                </c:pt>
                <c:pt idx="8">
                  <c:v>3.5</c:v>
                </c:pt>
                <c:pt idx="9">
                  <c:v>3.51</c:v>
                </c:pt>
                <c:pt idx="10">
                  <c:v>4.08</c:v>
                </c:pt>
                <c:pt idx="11">
                  <c:v>4.7699999999999996</c:v>
                </c:pt>
                <c:pt idx="12">
                  <c:v>4.2300000000000004</c:v>
                </c:pt>
                <c:pt idx="13">
                  <c:v>4.5</c:v>
                </c:pt>
                <c:pt idx="14">
                  <c:v>4.97</c:v>
                </c:pt>
                <c:pt idx="15">
                  <c:v>5.01</c:v>
                </c:pt>
                <c:pt idx="16">
                  <c:v>4.9800000000000004</c:v>
                </c:pt>
                <c:pt idx="17">
                  <c:v>5.01</c:v>
                </c:pt>
                <c:pt idx="18">
                  <c:v>4.9400000000000004</c:v>
                </c:pt>
                <c:pt idx="19">
                  <c:v>4.38</c:v>
                </c:pt>
                <c:pt idx="20">
                  <c:v>4.47</c:v>
                </c:pt>
                <c:pt idx="21">
                  <c:v>4.5199999999999996</c:v>
                </c:pt>
                <c:pt idx="22">
                  <c:v>4.95</c:v>
                </c:pt>
                <c:pt idx="23">
                  <c:v>4.54</c:v>
                </c:pt>
                <c:pt idx="24">
                  <c:v>5.6</c:v>
                </c:pt>
                <c:pt idx="25">
                  <c:v>5.39</c:v>
                </c:pt>
                <c:pt idx="26">
                  <c:v>5.23</c:v>
                </c:pt>
                <c:pt idx="27">
                  <c:v>5.58</c:v>
                </c:pt>
                <c:pt idx="28">
                  <c:v>5.49</c:v>
                </c:pt>
                <c:pt idx="29">
                  <c:v>5.74</c:v>
                </c:pt>
                <c:pt idx="30">
                  <c:v>5.6</c:v>
                </c:pt>
                <c:pt idx="31">
                  <c:v>5.51</c:v>
                </c:pt>
                <c:pt idx="32">
                  <c:v>5.55</c:v>
                </c:pt>
                <c:pt idx="33">
                  <c:v>5.13</c:v>
                </c:pt>
                <c:pt idx="34">
                  <c:v>5.65</c:v>
                </c:pt>
                <c:pt idx="35">
                  <c:v>6.03</c:v>
                </c:pt>
                <c:pt idx="36">
                  <c:v>5.59</c:v>
                </c:pt>
                <c:pt idx="37">
                  <c:v>5.88</c:v>
                </c:pt>
                <c:pt idx="38">
                  <c:v>6.01</c:v>
                </c:pt>
                <c:pt idx="39">
                  <c:v>5.58</c:v>
                </c:pt>
                <c:pt idx="40">
                  <c:v>6.4049100000000001</c:v>
                </c:pt>
                <c:pt idx="41">
                  <c:v>6.1450300000000002</c:v>
                </c:pt>
                <c:pt idx="42">
                  <c:v>6.0116399999999999</c:v>
                </c:pt>
              </c:numCache>
            </c:numRef>
          </c:val>
          <c:smooth val="1"/>
        </c:ser>
        <c:ser>
          <c:idx val="2"/>
          <c:order val="2"/>
          <c:tx>
            <c:v>Fishing Calss Standard</c:v>
          </c:tx>
          <c:spPr>
            <a:ln w="25400">
              <a:solidFill>
                <a:srgbClr val="FF0000"/>
              </a:solidFill>
              <a:prstDash val="solid"/>
            </a:ln>
          </c:spPr>
          <c:marker>
            <c:symbol val="none"/>
          </c:marker>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'4'!$D$10:$D$52</c:f>
              <c:numCache>
                <c:formatCode>General</c:formatCode>
                <c:ptCount val="43"/>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numCache>
            </c:numRef>
          </c:val>
          <c:smooth val="1"/>
        </c:ser>
        <c:ser>
          <c:idx val="3"/>
          <c:order val="3"/>
          <c:tx>
            <c:v>Bathing Class Standard</c:v>
          </c:tx>
          <c:spPr>
            <a:ln w="25400">
              <a:solidFill>
                <a:srgbClr val="FF0000"/>
              </a:solidFill>
              <a:prstDash val="solid"/>
            </a:ln>
          </c:spPr>
          <c:marker>
            <c:symbol val="none"/>
          </c:marker>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'4'!$E$10:$E$52</c:f>
              <c:numCache>
                <c:formatCode>General</c:formatCode>
                <c:ptCount val="43"/>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numCache>
            </c:numRef>
          </c:val>
          <c:smooth val="1"/>
        </c:ser>
        <c:marker val="1"/>
        <c:axId val="77247616"/>
        <c:axId val="77249920"/>
      </c:lineChart>
      <c:catAx>
        <c:axId val="77247616"/>
        <c:scaling>
          <c:orientation val="minMax"/>
        </c:scaling>
        <c:axPos val="b"/>
        <c:title>
          <c:tx>
            <c:rich>
              <a:bodyPr/>
              <a:lstStyle/>
              <a:p>
                <a:pPr>
                  <a:defRPr sz="875" b="1" i="0" u="none" strike="noStrike" baseline="0">
                    <a:solidFill>
                      <a:srgbClr val="000000"/>
                    </a:solidFill>
                    <a:latin typeface="Arial"/>
                    <a:ea typeface="Arial"/>
                    <a:cs typeface="Arial"/>
                  </a:defRPr>
                </a:pPr>
                <a:r>
                  <a:rPr lang="en-US"/>
                  <a:t>Year</a:t>
                </a:r>
              </a:p>
            </c:rich>
          </c:tx>
          <c:layout>
            <c:manualLayout>
              <c:xMode val="edge"/>
              <c:yMode val="edge"/>
              <c:x val="0.49805488321742158"/>
              <c:y val="0.91036649830535632"/>
            </c:manualLayout>
          </c:layout>
          <c:spPr>
            <a:noFill/>
            <a:ln w="25400">
              <a:noFill/>
            </a:ln>
          </c:spPr>
        </c:title>
        <c:numFmt formatCode="General" sourceLinked="1"/>
        <c:minorTickMark val="out"/>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77249920"/>
        <c:crosses val="autoZero"/>
        <c:auto val="1"/>
        <c:lblAlgn val="ctr"/>
        <c:lblOffset val="100"/>
        <c:tickLblSkip val="3"/>
        <c:tickMarkSkip val="2"/>
      </c:catAx>
      <c:valAx>
        <c:axId val="77249920"/>
        <c:scaling>
          <c:orientation val="minMax"/>
          <c:max val="10"/>
        </c:scaling>
        <c:axPos val="l"/>
        <c:majorGridlines>
          <c:spPr>
            <a:ln w="12700">
              <a:solidFill>
                <a:srgbClr val="000000"/>
              </a:solidFill>
              <a:prstDash val="sysDash"/>
            </a:ln>
          </c:spPr>
        </c:majorGridlines>
        <c:title>
          <c:tx>
            <c:rich>
              <a:bodyPr/>
              <a:lstStyle/>
              <a:p>
                <a:pPr>
                  <a:defRPr sz="875" b="1" i="0" u="none" strike="noStrike" baseline="0">
                    <a:solidFill>
                      <a:srgbClr val="000000"/>
                    </a:solidFill>
                    <a:latin typeface="Arial"/>
                    <a:ea typeface="Arial"/>
                    <a:cs typeface="Arial"/>
                  </a:defRPr>
                </a:pPr>
                <a:r>
                  <a:rPr lang="en-US"/>
                  <a:t>Dissolved Oxygen (mg/L)</a:t>
                </a:r>
              </a:p>
            </c:rich>
          </c:tx>
          <c:layout>
            <c:manualLayout>
              <c:xMode val="edge"/>
              <c:yMode val="edge"/>
              <c:x val="3.8910505836575876E-2"/>
              <c:y val="0.29691964974966611"/>
            </c:manualLayout>
          </c:layout>
          <c:spPr>
            <a:noFill/>
            <a:ln w="25400">
              <a:noFill/>
            </a:ln>
          </c:spPr>
        </c:title>
        <c:numFmt formatCode="0.00" sourceLinked="1"/>
        <c:minorTickMark val="out"/>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77247616"/>
        <c:crosses val="autoZero"/>
        <c:crossBetween val="between"/>
        <c:majorUnit val="2"/>
        <c:minorUnit val="1"/>
      </c:valAx>
      <c:spPr>
        <a:solidFill>
          <a:srgbClr val="CCFFFF"/>
        </a:solidFill>
        <a:ln w="12700">
          <a:solidFill>
            <a:srgbClr val="000000"/>
          </a:solidFill>
          <a:prstDash val="solid"/>
        </a:ln>
      </c:spPr>
    </c:plotArea>
    <c:legend>
      <c:legendPos val="r"/>
      <c:legendEntry>
        <c:idx val="2"/>
        <c:delete val="1"/>
      </c:legendEntry>
      <c:legendEntry>
        <c:idx val="3"/>
        <c:delete val="1"/>
      </c:legendEntry>
      <c:layout>
        <c:manualLayout>
          <c:xMode val="edge"/>
          <c:yMode val="edge"/>
          <c:x val="0.15369670230909854"/>
          <c:y val="0.21568686267157783"/>
          <c:w val="0.23346323927407941"/>
          <c:h val="0.10364175066352067"/>
        </c:manualLayout>
      </c:layout>
      <c:spPr>
        <a:noFill/>
        <a:ln w="25400">
          <a:noFill/>
        </a:ln>
      </c:spPr>
      <c:txPr>
        <a:bodyPr/>
        <a:lstStyle/>
        <a:p>
          <a:pPr>
            <a:defRPr sz="735" b="1" i="0" u="none" strike="noStrike" baseline="0">
              <a:solidFill>
                <a:srgbClr val="000000"/>
              </a:solidFill>
              <a:latin typeface="Arial"/>
              <a:ea typeface="Arial"/>
              <a:cs typeface="Arial"/>
            </a:defRPr>
          </a:pPr>
          <a:endParaRPr lang="en-US"/>
        </a:p>
      </c:txPr>
    </c:legend>
    <c:plotVisOnly val="1"/>
    <c:dispBlanksAs val="gap"/>
  </c:chart>
  <c:spPr>
    <a:solidFill>
      <a:srgbClr val="99CC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325" b="1" i="0" u="none" strike="noStrike" baseline="0">
                <a:solidFill>
                  <a:srgbClr val="FFFFFF"/>
                </a:solidFill>
                <a:latin typeface="Arial"/>
                <a:ea typeface="Arial"/>
                <a:cs typeface="Arial"/>
              </a:defRPr>
            </a:pPr>
            <a:r>
              <a:rPr lang="en-US"/>
              <a:t>Harbor - Wide
Bacteria</a:t>
            </a:r>
          </a:p>
        </c:rich>
      </c:tx>
      <c:layout>
        <c:manualLayout>
          <c:xMode val="edge"/>
          <c:yMode val="edge"/>
          <c:x val="0.37890625000000111"/>
          <c:y val="3.3613445378151259E-2"/>
        </c:manualLayout>
      </c:layout>
      <c:spPr>
        <a:noFill/>
        <a:ln w="25400">
          <a:noFill/>
        </a:ln>
      </c:spPr>
    </c:title>
    <c:plotArea>
      <c:layout>
        <c:manualLayout>
          <c:layoutTarget val="inner"/>
          <c:xMode val="edge"/>
          <c:yMode val="edge"/>
          <c:x val="0.173828125"/>
          <c:y val="0.19888009585110294"/>
          <c:w val="0.74804687500000233"/>
          <c:h val="0.62465156865910076"/>
        </c:manualLayout>
      </c:layout>
      <c:lineChart>
        <c:grouping val="standard"/>
        <c:ser>
          <c:idx val="0"/>
          <c:order val="0"/>
          <c:tx>
            <c:v>Fecal Coliform</c:v>
          </c:tx>
          <c:spPr>
            <a:ln w="28575">
              <a:noFill/>
            </a:ln>
          </c:spPr>
          <c:marker>
            <c:symbol val="square"/>
            <c:size val="5"/>
            <c:spPr>
              <a:solidFill>
                <a:srgbClr val="FF0000"/>
              </a:solidFill>
              <a:ln>
                <a:solidFill>
                  <a:srgbClr val="FF0000"/>
                </a:solidFill>
                <a:prstDash val="solid"/>
              </a:ln>
            </c:spPr>
          </c:marker>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'4'!$H$10:$H$52</c:f>
              <c:numCache>
                <c:formatCode>0</c:formatCode>
                <c:ptCount val="43"/>
                <c:pt idx="6">
                  <c:v>1896.7</c:v>
                </c:pt>
                <c:pt idx="7">
                  <c:v>1742.8</c:v>
                </c:pt>
                <c:pt idx="8">
                  <c:v>1764.9</c:v>
                </c:pt>
                <c:pt idx="9">
                  <c:v>1592.7</c:v>
                </c:pt>
                <c:pt idx="10">
                  <c:v>1561.3</c:v>
                </c:pt>
                <c:pt idx="11">
                  <c:v>887.4</c:v>
                </c:pt>
                <c:pt idx="12">
                  <c:v>824.9</c:v>
                </c:pt>
                <c:pt idx="13">
                  <c:v>1013.1</c:v>
                </c:pt>
                <c:pt idx="14">
                  <c:v>539</c:v>
                </c:pt>
                <c:pt idx="15">
                  <c:v>305</c:v>
                </c:pt>
                <c:pt idx="16">
                  <c:v>408.6</c:v>
                </c:pt>
                <c:pt idx="17">
                  <c:v>349.9</c:v>
                </c:pt>
                <c:pt idx="18">
                  <c:v>206.9</c:v>
                </c:pt>
                <c:pt idx="19">
                  <c:v>247.4</c:v>
                </c:pt>
                <c:pt idx="20">
                  <c:v>152.30000000000001</c:v>
                </c:pt>
                <c:pt idx="21">
                  <c:v>230.8</c:v>
                </c:pt>
                <c:pt idx="22">
                  <c:v>148.69999999999999</c:v>
                </c:pt>
                <c:pt idx="23">
                  <c:v>141.30000000000001</c:v>
                </c:pt>
                <c:pt idx="24">
                  <c:v>77.099999999999994</c:v>
                </c:pt>
                <c:pt idx="25">
                  <c:v>51.9</c:v>
                </c:pt>
                <c:pt idx="26">
                  <c:v>79.900000000000006</c:v>
                </c:pt>
                <c:pt idx="27">
                  <c:v>33</c:v>
                </c:pt>
                <c:pt idx="28">
                  <c:v>62</c:v>
                </c:pt>
                <c:pt idx="29">
                  <c:v>29.6</c:v>
                </c:pt>
                <c:pt idx="30">
                  <c:v>33.1</c:v>
                </c:pt>
                <c:pt idx="31">
                  <c:v>17.5</c:v>
                </c:pt>
                <c:pt idx="32">
                  <c:v>23.4</c:v>
                </c:pt>
                <c:pt idx="33">
                  <c:v>33.9</c:v>
                </c:pt>
                <c:pt idx="34">
                  <c:v>35.299999999999997</c:v>
                </c:pt>
                <c:pt idx="35">
                  <c:v>39.5</c:v>
                </c:pt>
                <c:pt idx="36">
                  <c:v>45.6</c:v>
                </c:pt>
                <c:pt idx="37">
                  <c:v>15.6</c:v>
                </c:pt>
                <c:pt idx="38">
                  <c:v>24.3</c:v>
                </c:pt>
                <c:pt idx="39">
                  <c:v>15.6</c:v>
                </c:pt>
                <c:pt idx="40">
                  <c:v>13.3</c:v>
                </c:pt>
                <c:pt idx="41">
                  <c:v>27.3</c:v>
                </c:pt>
                <c:pt idx="42">
                  <c:v>24.8</c:v>
                </c:pt>
              </c:numCache>
            </c:numRef>
          </c:val>
        </c:ser>
        <c:ser>
          <c:idx val="1"/>
          <c:order val="1"/>
          <c:tx>
            <c:v>Bathing Standard</c:v>
          </c:tx>
          <c:spPr>
            <a:ln w="25400">
              <a:solidFill>
                <a:srgbClr val="FF0000"/>
              </a:solidFill>
              <a:prstDash val="solid"/>
            </a:ln>
          </c:spPr>
          <c:marker>
            <c:symbol val="none"/>
          </c:marker>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'4'!$K$10:$K$52</c:f>
              <c:numCache>
                <c:formatCode>0</c:formatCode>
                <c:ptCount val="43"/>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200</c:v>
                </c:pt>
                <c:pt idx="16">
                  <c:v>200</c:v>
                </c:pt>
                <c:pt idx="17">
                  <c:v>200</c:v>
                </c:pt>
                <c:pt idx="18">
                  <c:v>200</c:v>
                </c:pt>
                <c:pt idx="19">
                  <c:v>200</c:v>
                </c:pt>
                <c:pt idx="20">
                  <c:v>200</c:v>
                </c:pt>
                <c:pt idx="21">
                  <c:v>200</c:v>
                </c:pt>
                <c:pt idx="22">
                  <c:v>200</c:v>
                </c:pt>
                <c:pt idx="23">
                  <c:v>200</c:v>
                </c:pt>
                <c:pt idx="24">
                  <c:v>200</c:v>
                </c:pt>
                <c:pt idx="25">
                  <c:v>200</c:v>
                </c:pt>
                <c:pt idx="26">
                  <c:v>200</c:v>
                </c:pt>
                <c:pt idx="27">
                  <c:v>200</c:v>
                </c:pt>
                <c:pt idx="28">
                  <c:v>200</c:v>
                </c:pt>
                <c:pt idx="29">
                  <c:v>200</c:v>
                </c:pt>
                <c:pt idx="30">
                  <c:v>200</c:v>
                </c:pt>
                <c:pt idx="31">
                  <c:v>200</c:v>
                </c:pt>
                <c:pt idx="32">
                  <c:v>200</c:v>
                </c:pt>
                <c:pt idx="33">
                  <c:v>200</c:v>
                </c:pt>
                <c:pt idx="34">
                  <c:v>200</c:v>
                </c:pt>
                <c:pt idx="35">
                  <c:v>200</c:v>
                </c:pt>
                <c:pt idx="36">
                  <c:v>200</c:v>
                </c:pt>
                <c:pt idx="37">
                  <c:v>200</c:v>
                </c:pt>
                <c:pt idx="38">
                  <c:v>200</c:v>
                </c:pt>
                <c:pt idx="39">
                  <c:v>200</c:v>
                </c:pt>
                <c:pt idx="40">
                  <c:v>200</c:v>
                </c:pt>
                <c:pt idx="41">
                  <c:v>200</c:v>
                </c:pt>
                <c:pt idx="42">
                  <c:v>200</c:v>
                </c:pt>
              </c:numCache>
            </c:numRef>
          </c:val>
          <c:smooth val="1"/>
        </c:ser>
        <c:ser>
          <c:idx val="2"/>
          <c:order val="2"/>
          <c:tx>
            <c:v>Fishing Standard</c:v>
          </c:tx>
          <c:spPr>
            <a:ln w="25400">
              <a:solidFill>
                <a:srgbClr val="FF0000"/>
              </a:solidFill>
              <a:prstDash val="solid"/>
            </a:ln>
          </c:spPr>
          <c:marker>
            <c:symbol val="none"/>
          </c:marker>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'4'!$L$10:$L$52</c:f>
              <c:numCache>
                <c:formatCode>0</c:formatCode>
                <c:ptCount val="43"/>
                <c:pt idx="0">
                  <c:v>2000</c:v>
                </c:pt>
                <c:pt idx="1">
                  <c:v>2000</c:v>
                </c:pt>
                <c:pt idx="2">
                  <c:v>2000</c:v>
                </c:pt>
                <c:pt idx="3">
                  <c:v>2000</c:v>
                </c:pt>
                <c:pt idx="4">
                  <c:v>2000</c:v>
                </c:pt>
                <c:pt idx="5">
                  <c:v>2000</c:v>
                </c:pt>
                <c:pt idx="6">
                  <c:v>2000</c:v>
                </c:pt>
                <c:pt idx="7">
                  <c:v>2000</c:v>
                </c:pt>
                <c:pt idx="8">
                  <c:v>2000</c:v>
                </c:pt>
                <c:pt idx="9">
                  <c:v>2000</c:v>
                </c:pt>
                <c:pt idx="10">
                  <c:v>2000</c:v>
                </c:pt>
                <c:pt idx="11">
                  <c:v>2000</c:v>
                </c:pt>
                <c:pt idx="12">
                  <c:v>2000</c:v>
                </c:pt>
                <c:pt idx="13">
                  <c:v>2000</c:v>
                </c:pt>
                <c:pt idx="14">
                  <c:v>2000</c:v>
                </c:pt>
                <c:pt idx="15">
                  <c:v>2000</c:v>
                </c:pt>
                <c:pt idx="16">
                  <c:v>2000</c:v>
                </c:pt>
                <c:pt idx="17">
                  <c:v>2000</c:v>
                </c:pt>
                <c:pt idx="18">
                  <c:v>2000</c:v>
                </c:pt>
                <c:pt idx="19">
                  <c:v>2000</c:v>
                </c:pt>
                <c:pt idx="20">
                  <c:v>2000</c:v>
                </c:pt>
                <c:pt idx="21">
                  <c:v>2000</c:v>
                </c:pt>
                <c:pt idx="22">
                  <c:v>2000</c:v>
                </c:pt>
                <c:pt idx="23">
                  <c:v>2000</c:v>
                </c:pt>
                <c:pt idx="24">
                  <c:v>2000</c:v>
                </c:pt>
                <c:pt idx="25">
                  <c:v>2000</c:v>
                </c:pt>
                <c:pt idx="26">
                  <c:v>2000</c:v>
                </c:pt>
                <c:pt idx="27">
                  <c:v>2000</c:v>
                </c:pt>
                <c:pt idx="28">
                  <c:v>2000</c:v>
                </c:pt>
                <c:pt idx="29">
                  <c:v>2000</c:v>
                </c:pt>
                <c:pt idx="30">
                  <c:v>2000</c:v>
                </c:pt>
                <c:pt idx="31">
                  <c:v>2000</c:v>
                </c:pt>
                <c:pt idx="32">
                  <c:v>2000</c:v>
                </c:pt>
                <c:pt idx="33">
                  <c:v>2000</c:v>
                </c:pt>
                <c:pt idx="34">
                  <c:v>2000</c:v>
                </c:pt>
                <c:pt idx="35">
                  <c:v>2000</c:v>
                </c:pt>
                <c:pt idx="36">
                  <c:v>2000</c:v>
                </c:pt>
                <c:pt idx="37">
                  <c:v>2000</c:v>
                </c:pt>
                <c:pt idx="38">
                  <c:v>2000</c:v>
                </c:pt>
                <c:pt idx="39">
                  <c:v>2000</c:v>
                </c:pt>
                <c:pt idx="40">
                  <c:v>2000</c:v>
                </c:pt>
                <c:pt idx="41">
                  <c:v>2000</c:v>
                </c:pt>
                <c:pt idx="42">
                  <c:v>2000</c:v>
                </c:pt>
              </c:numCache>
            </c:numRef>
          </c:val>
          <c:smooth val="1"/>
        </c:ser>
        <c:ser>
          <c:idx val="3"/>
          <c:order val="3"/>
          <c:tx>
            <c:v>Enterococci</c:v>
          </c:tx>
          <c:spPr>
            <a:ln w="28575">
              <a:noFill/>
            </a:ln>
          </c:spPr>
          <c:marker>
            <c:symbol val="triangle"/>
            <c:size val="5"/>
            <c:spPr>
              <a:solidFill>
                <a:srgbClr val="0000FF"/>
              </a:solidFill>
              <a:ln>
                <a:solidFill>
                  <a:srgbClr val="0000FF"/>
                </a:solidFill>
                <a:prstDash val="solid"/>
              </a:ln>
            </c:spPr>
          </c:marker>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'4'!$M$10:$M$52</c:f>
              <c:numCache>
                <c:formatCode>0</c:formatCode>
                <c:ptCount val="43"/>
                <c:pt idx="33">
                  <c:v>5.4</c:v>
                </c:pt>
                <c:pt idx="34">
                  <c:v>3.5</c:v>
                </c:pt>
                <c:pt idx="35">
                  <c:v>6</c:v>
                </c:pt>
                <c:pt idx="36">
                  <c:v>4.5999999999999996</c:v>
                </c:pt>
                <c:pt idx="37">
                  <c:v>2.7</c:v>
                </c:pt>
                <c:pt idx="38">
                  <c:v>4.2</c:v>
                </c:pt>
                <c:pt idx="39">
                  <c:v>4</c:v>
                </c:pt>
                <c:pt idx="40">
                  <c:v>2.9</c:v>
                </c:pt>
                <c:pt idx="41">
                  <c:v>3.9</c:v>
                </c:pt>
                <c:pt idx="42">
                  <c:v>3.9</c:v>
                </c:pt>
              </c:numCache>
            </c:numRef>
          </c:val>
          <c:smooth val="1"/>
        </c:ser>
        <c:ser>
          <c:idx val="4"/>
          <c:order val="4"/>
          <c:tx>
            <c:v>Entero Bathing Standard</c:v>
          </c:tx>
          <c:spPr>
            <a:ln w="25400">
              <a:solidFill>
                <a:srgbClr val="0000FF"/>
              </a:solidFill>
              <a:prstDash val="solid"/>
            </a:ln>
          </c:spPr>
          <c:marker>
            <c:symbol val="none"/>
          </c:marker>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'4'!$P$10:$P$52</c:f>
              <c:numCache>
                <c:formatCode>General</c:formatCode>
                <c:ptCount val="43"/>
                <c:pt idx="0">
                  <c:v>35</c:v>
                </c:pt>
                <c:pt idx="1">
                  <c:v>35</c:v>
                </c:pt>
                <c:pt idx="2">
                  <c:v>35</c:v>
                </c:pt>
                <c:pt idx="3">
                  <c:v>35</c:v>
                </c:pt>
                <c:pt idx="4">
                  <c:v>35</c:v>
                </c:pt>
                <c:pt idx="5">
                  <c:v>35</c:v>
                </c:pt>
                <c:pt idx="6">
                  <c:v>35</c:v>
                </c:pt>
                <c:pt idx="7">
                  <c:v>35</c:v>
                </c:pt>
                <c:pt idx="8">
                  <c:v>35</c:v>
                </c:pt>
                <c:pt idx="9">
                  <c:v>35</c:v>
                </c:pt>
                <c:pt idx="10">
                  <c:v>35</c:v>
                </c:pt>
                <c:pt idx="11">
                  <c:v>35</c:v>
                </c:pt>
                <c:pt idx="12">
                  <c:v>35</c:v>
                </c:pt>
                <c:pt idx="13">
                  <c:v>35</c:v>
                </c:pt>
                <c:pt idx="14">
                  <c:v>35</c:v>
                </c:pt>
                <c:pt idx="15">
                  <c:v>35</c:v>
                </c:pt>
                <c:pt idx="16">
                  <c:v>35</c:v>
                </c:pt>
                <c:pt idx="17">
                  <c:v>35</c:v>
                </c:pt>
                <c:pt idx="18">
                  <c:v>35</c:v>
                </c:pt>
                <c:pt idx="19">
                  <c:v>35</c:v>
                </c:pt>
                <c:pt idx="20">
                  <c:v>35</c:v>
                </c:pt>
                <c:pt idx="21">
                  <c:v>35</c:v>
                </c:pt>
                <c:pt idx="22">
                  <c:v>35</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35</c:v>
                </c:pt>
                <c:pt idx="37">
                  <c:v>35</c:v>
                </c:pt>
                <c:pt idx="38">
                  <c:v>35</c:v>
                </c:pt>
                <c:pt idx="39">
                  <c:v>35</c:v>
                </c:pt>
                <c:pt idx="40">
                  <c:v>35</c:v>
                </c:pt>
                <c:pt idx="41">
                  <c:v>35</c:v>
                </c:pt>
                <c:pt idx="42">
                  <c:v>35</c:v>
                </c:pt>
              </c:numCache>
            </c:numRef>
          </c:val>
          <c:smooth val="1"/>
        </c:ser>
        <c:marker val="1"/>
        <c:axId val="77475840"/>
        <c:axId val="77477760"/>
      </c:lineChart>
      <c:catAx>
        <c:axId val="77475840"/>
        <c:scaling>
          <c:orientation val="minMax"/>
        </c:scaling>
        <c:axPos val="b"/>
        <c:title>
          <c:tx>
            <c:rich>
              <a:bodyPr/>
              <a:lstStyle/>
              <a:p>
                <a:pPr>
                  <a:defRPr sz="825" b="1" i="0" u="none" strike="noStrike" baseline="0">
                    <a:solidFill>
                      <a:srgbClr val="000000"/>
                    </a:solidFill>
                    <a:latin typeface="Arial"/>
                    <a:ea typeface="Arial"/>
                    <a:cs typeface="Arial"/>
                  </a:defRPr>
                </a:pPr>
                <a:r>
                  <a:rPr lang="en-US"/>
                  <a:t>Year</a:t>
                </a:r>
              </a:p>
            </c:rich>
          </c:tx>
          <c:layout>
            <c:manualLayout>
              <c:xMode val="edge"/>
              <c:yMode val="edge"/>
              <c:x val="0.51953125"/>
              <c:y val="0.92997463552350557"/>
            </c:manualLayout>
          </c:layout>
          <c:spPr>
            <a:noFill/>
            <a:ln w="25400">
              <a:noFill/>
            </a:ln>
          </c:spPr>
        </c:title>
        <c:numFmt formatCode="General" sourceLinked="1"/>
        <c:minorTickMark val="out"/>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77477760"/>
        <c:crossesAt val="1"/>
        <c:auto val="1"/>
        <c:lblAlgn val="ctr"/>
        <c:lblOffset val="100"/>
        <c:tickLblSkip val="3"/>
        <c:tickMarkSkip val="2"/>
      </c:catAx>
      <c:valAx>
        <c:axId val="77477760"/>
        <c:scaling>
          <c:logBase val="10"/>
          <c:orientation val="minMax"/>
          <c:min val="1"/>
        </c:scaling>
        <c:axPos val="l"/>
        <c:majorGridlines>
          <c:spPr>
            <a:ln w="3175">
              <a:solidFill>
                <a:srgbClr val="000000"/>
              </a:solidFill>
              <a:prstDash val="sysDash"/>
            </a:ln>
          </c:spPr>
        </c:majorGridlines>
        <c:title>
          <c:tx>
            <c:rich>
              <a:bodyPr/>
              <a:lstStyle/>
              <a:p>
                <a:pPr>
                  <a:defRPr sz="825" b="1" i="0" u="none" strike="noStrike" baseline="0">
                    <a:solidFill>
                      <a:srgbClr val="000000"/>
                    </a:solidFill>
                    <a:latin typeface="Arial"/>
                    <a:ea typeface="Arial"/>
                    <a:cs typeface="Arial"/>
                  </a:defRPr>
                </a:pPr>
                <a:r>
                  <a:rPr lang="en-US"/>
                  <a:t>Bacterial Counts (Cells/100mL)</a:t>
                </a:r>
              </a:p>
            </c:rich>
          </c:tx>
          <c:layout>
            <c:manualLayout>
              <c:xMode val="edge"/>
              <c:yMode val="edge"/>
              <c:x val="5.4687500000000014E-2"/>
              <c:y val="0.26890844526787316"/>
            </c:manualLayout>
          </c:layout>
          <c:spPr>
            <a:noFill/>
            <a:ln w="25400">
              <a:noFill/>
            </a:ln>
          </c:spPr>
        </c:title>
        <c:numFmt formatCode="0" sourceLinked="0"/>
        <c:minorTickMark val="out"/>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7475840"/>
        <c:crosses val="autoZero"/>
        <c:crossBetween val="between"/>
      </c:valAx>
      <c:spPr>
        <a:solidFill>
          <a:srgbClr val="CCFFFF"/>
        </a:solidFill>
        <a:ln w="12700">
          <a:solidFill>
            <a:srgbClr val="000000"/>
          </a:solidFill>
          <a:prstDash val="solid"/>
        </a:ln>
      </c:spPr>
    </c:plotArea>
    <c:legend>
      <c:legendPos val="r"/>
      <c:legendEntry>
        <c:idx val="0"/>
        <c:txPr>
          <a:bodyPr/>
          <a:lstStyle/>
          <a:p>
            <a:pPr>
              <a:defRPr sz="735" b="1" i="0" u="none" strike="noStrike" baseline="0">
                <a:solidFill>
                  <a:srgbClr val="FF0000"/>
                </a:solidFill>
                <a:latin typeface="Arial"/>
                <a:ea typeface="Arial"/>
                <a:cs typeface="Arial"/>
              </a:defRPr>
            </a:pPr>
            <a:endParaRPr lang="en-US"/>
          </a:p>
        </c:txPr>
      </c:legendEntry>
      <c:legendEntry>
        <c:idx val="1"/>
        <c:delete val="1"/>
      </c:legendEntry>
      <c:legendEntry>
        <c:idx val="2"/>
        <c:delete val="1"/>
      </c:legendEntry>
      <c:legendEntry>
        <c:idx val="3"/>
        <c:txPr>
          <a:bodyPr/>
          <a:lstStyle/>
          <a:p>
            <a:pPr>
              <a:defRPr sz="735" b="1" i="0" u="none" strike="noStrike" baseline="0">
                <a:solidFill>
                  <a:srgbClr val="0000FF"/>
                </a:solidFill>
                <a:latin typeface="Arial"/>
                <a:ea typeface="Arial"/>
                <a:cs typeface="Arial"/>
              </a:defRPr>
            </a:pPr>
            <a:endParaRPr lang="en-US"/>
          </a:p>
        </c:txPr>
      </c:legendEntry>
      <c:legendEntry>
        <c:idx val="4"/>
        <c:delete val="1"/>
      </c:legendEntry>
      <c:layout>
        <c:manualLayout>
          <c:xMode val="edge"/>
          <c:yMode val="edge"/>
          <c:x val="0.18750000000000044"/>
          <c:y val="0.73109449554100137"/>
          <c:w val="0.25585937500000105"/>
          <c:h val="0.1036417506635203"/>
        </c:manualLayout>
      </c:layout>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solidFill>
      <a:srgbClr val="99CC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0" i="0" u="none" strike="noStrike" baseline="0">
                <a:solidFill>
                  <a:srgbClr val="000000"/>
                </a:solidFill>
                <a:latin typeface="Arial"/>
                <a:ea typeface="Arial"/>
                <a:cs typeface="Arial"/>
              </a:defRPr>
            </a:pPr>
            <a:r>
              <a:rPr lang="en-US" sz="1300" b="1" i="0" u="none" strike="noStrike" baseline="0">
                <a:solidFill>
                  <a:srgbClr val="FFFFFF"/>
                </a:solidFill>
                <a:latin typeface="Arial"/>
                <a:cs typeface="Arial"/>
              </a:rPr>
              <a:t>Harbor - Wide</a:t>
            </a:r>
            <a:endParaRPr lang="en-US" sz="1150" b="1" i="0" u="none" strike="noStrike" baseline="0">
              <a:solidFill>
                <a:srgbClr val="FFFFFF"/>
              </a:solidFill>
              <a:latin typeface="Arial"/>
              <a:cs typeface="Arial"/>
            </a:endParaRPr>
          </a:p>
          <a:p>
            <a:pPr>
              <a:defRPr sz="1200" b="0" i="0" u="none" strike="noStrike" baseline="0">
                <a:solidFill>
                  <a:srgbClr val="000000"/>
                </a:solidFill>
                <a:latin typeface="Arial"/>
                <a:ea typeface="Arial"/>
                <a:cs typeface="Arial"/>
              </a:defRPr>
            </a:pPr>
            <a:r>
              <a:rPr lang="en-US" sz="1150" b="1" i="0" u="none" strike="noStrike" baseline="0">
                <a:solidFill>
                  <a:srgbClr val="FFFFFF"/>
                </a:solidFill>
                <a:latin typeface="Arial"/>
                <a:cs typeface="Arial"/>
              </a:rPr>
              <a:t>Chlorophyll A and Secchi vs. Total Suspended Solid</a:t>
            </a:r>
          </a:p>
        </c:rich>
      </c:tx>
      <c:layout>
        <c:manualLayout>
          <c:xMode val="edge"/>
          <c:yMode val="edge"/>
          <c:x val="0.13671875000000044"/>
          <c:y val="3.3613445378151259E-2"/>
        </c:manualLayout>
      </c:layout>
      <c:spPr>
        <a:noFill/>
        <a:ln w="25400">
          <a:noFill/>
        </a:ln>
      </c:spPr>
    </c:title>
    <c:plotArea>
      <c:layout>
        <c:manualLayout>
          <c:layoutTarget val="inner"/>
          <c:xMode val="edge"/>
          <c:yMode val="edge"/>
          <c:x val="0.15625000000000044"/>
          <c:y val="0.20168122396168137"/>
          <c:w val="0.71484375000000233"/>
          <c:h val="0.62745269676967563"/>
        </c:manualLayout>
      </c:layout>
      <c:lineChart>
        <c:grouping val="standard"/>
        <c:ser>
          <c:idx val="0"/>
          <c:order val="0"/>
          <c:tx>
            <c:v>Chl a Surface</c:v>
          </c:tx>
          <c:spPr>
            <a:ln w="12700">
              <a:solidFill>
                <a:srgbClr val="008080"/>
              </a:solidFill>
              <a:prstDash val="solid"/>
            </a:ln>
          </c:spPr>
          <c:marker>
            <c:symbol val="square"/>
            <c:size val="5"/>
            <c:spPr>
              <a:solidFill>
                <a:srgbClr val="FFFFFF"/>
              </a:solidFill>
              <a:ln>
                <a:solidFill>
                  <a:srgbClr val="339966"/>
                </a:solidFill>
                <a:prstDash val="solid"/>
              </a:ln>
            </c:spPr>
          </c:marker>
          <c:cat>
            <c:numRef>
              <c:f>'4'!$A$28:$A$52</c:f>
              <c:numCache>
                <c:formatCode>General</c:formatCode>
                <c:ptCount val="2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numCache>
            </c:numRef>
          </c:cat>
          <c:val>
            <c:numRef>
              <c:f>'4'!$R$28:$R$52</c:f>
              <c:numCache>
                <c:formatCode>0.00</c:formatCode>
                <c:ptCount val="25"/>
                <c:pt idx="0">
                  <c:v>5.0999999999999996</c:v>
                </c:pt>
                <c:pt idx="1">
                  <c:v>7.2</c:v>
                </c:pt>
                <c:pt idx="2">
                  <c:v>10.8</c:v>
                </c:pt>
                <c:pt idx="3">
                  <c:v>9.6</c:v>
                </c:pt>
                <c:pt idx="4">
                  <c:v>6.3</c:v>
                </c:pt>
                <c:pt idx="5">
                  <c:v>14.6</c:v>
                </c:pt>
                <c:pt idx="6">
                  <c:v>15.5</c:v>
                </c:pt>
                <c:pt idx="7">
                  <c:v>16</c:v>
                </c:pt>
                <c:pt idx="8">
                  <c:v>14.2</c:v>
                </c:pt>
                <c:pt idx="9">
                  <c:v>26.1</c:v>
                </c:pt>
                <c:pt idx="10">
                  <c:v>19</c:v>
                </c:pt>
                <c:pt idx="11">
                  <c:v>18.5</c:v>
                </c:pt>
                <c:pt idx="12">
                  <c:v>15.4</c:v>
                </c:pt>
                <c:pt idx="13">
                  <c:v>16.2</c:v>
                </c:pt>
                <c:pt idx="14">
                  <c:v>13.5</c:v>
                </c:pt>
                <c:pt idx="15">
                  <c:v>19.3</c:v>
                </c:pt>
                <c:pt idx="16">
                  <c:v>17.8</c:v>
                </c:pt>
                <c:pt idx="17">
                  <c:v>13.9</c:v>
                </c:pt>
                <c:pt idx="18">
                  <c:v>13.1</c:v>
                </c:pt>
                <c:pt idx="19">
                  <c:v>15.1</c:v>
                </c:pt>
                <c:pt idx="20">
                  <c:v>13.14</c:v>
                </c:pt>
                <c:pt idx="21">
                  <c:v>9.1999999999999993</c:v>
                </c:pt>
                <c:pt idx="22">
                  <c:v>12.672800000000001</c:v>
                </c:pt>
                <c:pt idx="23">
                  <c:v>12.8431</c:v>
                </c:pt>
                <c:pt idx="24">
                  <c:v>14.730399999999999</c:v>
                </c:pt>
              </c:numCache>
            </c:numRef>
          </c:val>
        </c:ser>
        <c:ser>
          <c:idx val="2"/>
          <c:order val="2"/>
          <c:tx>
            <c:v>TSS Top</c:v>
          </c:tx>
          <c:spPr>
            <a:ln w="3175">
              <a:solidFill>
                <a:srgbClr val="FF0000"/>
              </a:solidFill>
              <a:prstDash val="sysDash"/>
            </a:ln>
          </c:spPr>
          <c:marker>
            <c:symbol val="triangle"/>
            <c:size val="5"/>
            <c:spPr>
              <a:solidFill>
                <a:srgbClr val="FF0000"/>
              </a:solidFill>
              <a:ln>
                <a:solidFill>
                  <a:srgbClr val="FF0000"/>
                </a:solidFill>
                <a:prstDash val="solid"/>
              </a:ln>
            </c:spPr>
          </c:marker>
          <c:cat>
            <c:numRef>
              <c:f>'4'!$A$28:$A$52</c:f>
              <c:numCache>
                <c:formatCode>General</c:formatCode>
                <c:ptCount val="2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numCache>
            </c:numRef>
          </c:cat>
          <c:val>
            <c:numRef>
              <c:f>'4'!$S$28:$S$52</c:f>
              <c:numCache>
                <c:formatCode>0.00</c:formatCode>
                <c:ptCount val="25"/>
                <c:pt idx="4">
                  <c:v>11</c:v>
                </c:pt>
                <c:pt idx="5">
                  <c:v>31.794304</c:v>
                </c:pt>
                <c:pt idx="6">
                  <c:v>23.043589999999998</c:v>
                </c:pt>
                <c:pt idx="7">
                  <c:v>25.254716999999999</c:v>
                </c:pt>
                <c:pt idx="8">
                  <c:v>16.35942</c:v>
                </c:pt>
                <c:pt idx="9">
                  <c:v>28.333333</c:v>
                </c:pt>
                <c:pt idx="10">
                  <c:v>34.680905000000003</c:v>
                </c:pt>
                <c:pt idx="11">
                  <c:v>16.934090999999999</c:v>
                </c:pt>
                <c:pt idx="12">
                  <c:v>12.697155</c:v>
                </c:pt>
                <c:pt idx="13">
                  <c:v>10.692157</c:v>
                </c:pt>
                <c:pt idx="14">
                  <c:v>8.5727890999999996</c:v>
                </c:pt>
                <c:pt idx="15">
                  <c:v>7.9310638000000004</c:v>
                </c:pt>
                <c:pt idx="16">
                  <c:v>22.162398</c:v>
                </c:pt>
                <c:pt idx="17">
                  <c:v>10.329469</c:v>
                </c:pt>
                <c:pt idx="18">
                  <c:v>15.228332999999999</c:v>
                </c:pt>
                <c:pt idx="19">
                  <c:v>15.806322</c:v>
                </c:pt>
                <c:pt idx="20">
                  <c:v>13.4</c:v>
                </c:pt>
                <c:pt idx="21">
                  <c:v>9.4</c:v>
                </c:pt>
                <c:pt idx="22">
                  <c:v>13.598100000000001</c:v>
                </c:pt>
                <c:pt idx="23">
                  <c:v>7.4771599999999996</c:v>
                </c:pt>
                <c:pt idx="24">
                  <c:v>7.7652799999999997</c:v>
                </c:pt>
              </c:numCache>
            </c:numRef>
          </c:val>
        </c:ser>
        <c:ser>
          <c:idx val="3"/>
          <c:order val="3"/>
          <c:tx>
            <c:v>TSS Bottom</c:v>
          </c:tx>
          <c:spPr>
            <a:ln w="3175">
              <a:solidFill>
                <a:srgbClr val="FF0000"/>
              </a:solidFill>
              <a:prstDash val="sysDash"/>
            </a:ln>
          </c:spPr>
          <c:marker>
            <c:symbol val="square"/>
            <c:size val="5"/>
            <c:spPr>
              <a:solidFill>
                <a:srgbClr val="FF0000"/>
              </a:solidFill>
              <a:ln>
                <a:solidFill>
                  <a:srgbClr val="FF0000"/>
                </a:solidFill>
                <a:prstDash val="solid"/>
              </a:ln>
            </c:spPr>
          </c:marker>
          <c:cat>
            <c:numRef>
              <c:f>'4'!$A$28:$A$52</c:f>
              <c:numCache>
                <c:formatCode>General</c:formatCode>
                <c:ptCount val="2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numCache>
            </c:numRef>
          </c:cat>
          <c:val>
            <c:numRef>
              <c:f>'4'!$T$28:$T$52</c:f>
              <c:numCache>
                <c:formatCode>0.00</c:formatCode>
                <c:ptCount val="25"/>
                <c:pt idx="5">
                  <c:v>35.1</c:v>
                </c:pt>
                <c:pt idx="6">
                  <c:v>32.200000000000003</c:v>
                </c:pt>
                <c:pt idx="7">
                  <c:v>32.4</c:v>
                </c:pt>
                <c:pt idx="8">
                  <c:v>18.100000000000001</c:v>
                </c:pt>
                <c:pt idx="9">
                  <c:v>28.1</c:v>
                </c:pt>
                <c:pt idx="10">
                  <c:v>44.1</c:v>
                </c:pt>
                <c:pt idx="11">
                  <c:v>25.1</c:v>
                </c:pt>
                <c:pt idx="12">
                  <c:v>20.2</c:v>
                </c:pt>
                <c:pt idx="13">
                  <c:v>19.3</c:v>
                </c:pt>
                <c:pt idx="14">
                  <c:v>18.3</c:v>
                </c:pt>
                <c:pt idx="15">
                  <c:v>11.5</c:v>
                </c:pt>
                <c:pt idx="16">
                  <c:v>28.1</c:v>
                </c:pt>
                <c:pt idx="17">
                  <c:v>17.7</c:v>
                </c:pt>
                <c:pt idx="18">
                  <c:v>22.5</c:v>
                </c:pt>
                <c:pt idx="19">
                  <c:v>19.399999999999999</c:v>
                </c:pt>
                <c:pt idx="20">
                  <c:v>17.190000000000001</c:v>
                </c:pt>
                <c:pt idx="21">
                  <c:v>11.1</c:v>
                </c:pt>
                <c:pt idx="22">
                  <c:v>17.439</c:v>
                </c:pt>
                <c:pt idx="23">
                  <c:v>12.6798</c:v>
                </c:pt>
                <c:pt idx="24">
                  <c:v>11.322900000000001</c:v>
                </c:pt>
              </c:numCache>
            </c:numRef>
          </c:val>
        </c:ser>
        <c:marker val="1"/>
        <c:axId val="77614080"/>
        <c:axId val="77633024"/>
      </c:lineChart>
      <c:lineChart>
        <c:grouping val="standard"/>
        <c:ser>
          <c:idx val="1"/>
          <c:order val="1"/>
          <c:tx>
            <c:v>Secchi Depth</c:v>
          </c:tx>
          <c:spPr>
            <a:ln w="12700">
              <a:solidFill>
                <a:srgbClr val="0000FF"/>
              </a:solidFill>
              <a:prstDash val="solid"/>
            </a:ln>
          </c:spPr>
          <c:marker>
            <c:symbol val="circle"/>
            <c:size val="5"/>
            <c:spPr>
              <a:solidFill>
                <a:srgbClr val="FFFFFF"/>
              </a:solidFill>
              <a:ln>
                <a:solidFill>
                  <a:srgbClr val="0000FF"/>
                </a:solidFill>
                <a:prstDash val="solid"/>
              </a:ln>
            </c:spPr>
          </c:marker>
          <c:cat>
            <c:numRef>
              <c:f>'4'!$A$28:$A$52</c:f>
              <c:numCache>
                <c:formatCode>General</c:formatCode>
                <c:ptCount val="2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numCache>
            </c:numRef>
          </c:cat>
          <c:val>
            <c:numRef>
              <c:f>'4'!$Q$28:$Q$52</c:f>
              <c:numCache>
                <c:formatCode>0.0</c:formatCode>
                <c:ptCount val="25"/>
                <c:pt idx="0">
                  <c:v>5.8</c:v>
                </c:pt>
                <c:pt idx="1">
                  <c:v>5.3</c:v>
                </c:pt>
                <c:pt idx="2">
                  <c:v>5.0999999999999996</c:v>
                </c:pt>
                <c:pt idx="3">
                  <c:v>4.3</c:v>
                </c:pt>
                <c:pt idx="4">
                  <c:v>5.3</c:v>
                </c:pt>
                <c:pt idx="5">
                  <c:v>5.2</c:v>
                </c:pt>
                <c:pt idx="6">
                  <c:v>4.8</c:v>
                </c:pt>
                <c:pt idx="7">
                  <c:v>5.6</c:v>
                </c:pt>
                <c:pt idx="8">
                  <c:v>4.5</c:v>
                </c:pt>
                <c:pt idx="9">
                  <c:v>4</c:v>
                </c:pt>
                <c:pt idx="10">
                  <c:v>3.5</c:v>
                </c:pt>
                <c:pt idx="11">
                  <c:v>4</c:v>
                </c:pt>
                <c:pt idx="12">
                  <c:v>4.5999999999999996</c:v>
                </c:pt>
                <c:pt idx="13">
                  <c:v>5</c:v>
                </c:pt>
                <c:pt idx="14">
                  <c:v>4.7</c:v>
                </c:pt>
                <c:pt idx="15">
                  <c:v>4.5</c:v>
                </c:pt>
                <c:pt idx="16">
                  <c:v>4.8</c:v>
                </c:pt>
                <c:pt idx="17">
                  <c:v>4.5</c:v>
                </c:pt>
                <c:pt idx="18">
                  <c:v>4.7</c:v>
                </c:pt>
                <c:pt idx="19">
                  <c:v>5.2</c:v>
                </c:pt>
                <c:pt idx="20">
                  <c:v>5</c:v>
                </c:pt>
                <c:pt idx="21">
                  <c:v>5.0999999999999996</c:v>
                </c:pt>
                <c:pt idx="22">
                  <c:v>4.7731599999999998</c:v>
                </c:pt>
                <c:pt idx="23">
                  <c:v>4.3354699999999999</c:v>
                </c:pt>
                <c:pt idx="24">
                  <c:v>4.0154199999999998</c:v>
                </c:pt>
              </c:numCache>
            </c:numRef>
          </c:val>
        </c:ser>
        <c:marker val="1"/>
        <c:axId val="77634944"/>
        <c:axId val="77636736"/>
      </c:lineChart>
      <c:catAx>
        <c:axId val="77614080"/>
        <c:scaling>
          <c:orientation val="minMax"/>
        </c:scaling>
        <c:axPos val="b"/>
        <c:title>
          <c:tx>
            <c:rich>
              <a:bodyPr/>
              <a:lstStyle/>
              <a:p>
                <a:pPr>
                  <a:defRPr sz="800" b="1" i="0" u="none" strike="noStrike" baseline="0">
                    <a:solidFill>
                      <a:srgbClr val="000000"/>
                    </a:solidFill>
                    <a:latin typeface="Arial"/>
                    <a:ea typeface="Arial"/>
                    <a:cs typeface="Arial"/>
                  </a:defRPr>
                </a:pPr>
                <a:r>
                  <a:rPr lang="en-US"/>
                  <a:t>Year</a:t>
                </a:r>
              </a:p>
            </c:rich>
          </c:tx>
          <c:layout>
            <c:manualLayout>
              <c:xMode val="edge"/>
              <c:yMode val="edge"/>
              <c:x val="0.48632812500000222"/>
              <c:y val="0.9047642574090029"/>
            </c:manualLayout>
          </c:layout>
          <c:spPr>
            <a:noFill/>
            <a:ln w="25400">
              <a:noFill/>
            </a:ln>
          </c:spPr>
        </c:title>
        <c:numFmt formatCode="General" sourceLinked="0"/>
        <c:minorTickMark val="out"/>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77633024"/>
        <c:crossesAt val="0"/>
        <c:auto val="1"/>
        <c:lblAlgn val="ctr"/>
        <c:lblOffset val="100"/>
        <c:tickLblSkip val="3"/>
        <c:tickMarkSkip val="2"/>
      </c:catAx>
      <c:valAx>
        <c:axId val="77633024"/>
        <c:scaling>
          <c:orientation val="minMax"/>
          <c:min val="0"/>
        </c:scaling>
        <c:axPos val="l"/>
        <c:title>
          <c:tx>
            <c:rich>
              <a:bodyPr/>
              <a:lstStyle/>
              <a:p>
                <a:pPr>
                  <a:defRPr sz="800" b="1" i="0" u="none" strike="noStrike" baseline="0">
                    <a:solidFill>
                      <a:srgbClr val="000000"/>
                    </a:solidFill>
                    <a:latin typeface="Arial"/>
                    <a:ea typeface="Arial"/>
                    <a:cs typeface="Arial"/>
                  </a:defRPr>
                </a:pPr>
                <a:r>
                  <a:rPr lang="en-US"/>
                  <a:t>TSS (mg/L)
Chlorophyll a (ug/L)</a:t>
                </a:r>
              </a:p>
            </c:rich>
          </c:tx>
          <c:layout>
            <c:manualLayout>
              <c:xMode val="edge"/>
              <c:yMode val="edge"/>
              <c:x val="4.6874999999999986E-2"/>
              <c:y val="0.31092525199056187"/>
            </c:manualLayout>
          </c:layout>
          <c:spPr>
            <a:noFill/>
            <a:ln w="25400">
              <a:noFill/>
            </a:ln>
          </c:spPr>
        </c:title>
        <c:numFmt formatCode="General" sourceLinked="0"/>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77614080"/>
        <c:crosses val="autoZero"/>
        <c:crossBetween val="between"/>
        <c:majorUnit val="5"/>
        <c:minorUnit val="5"/>
      </c:valAx>
      <c:catAx>
        <c:axId val="77634944"/>
        <c:scaling>
          <c:orientation val="minMax"/>
        </c:scaling>
        <c:delete val="1"/>
        <c:axPos val="b"/>
        <c:numFmt formatCode="General" sourceLinked="1"/>
        <c:tickLblPos val="none"/>
        <c:crossAx val="77636736"/>
        <c:crosses val="autoZero"/>
        <c:auto val="1"/>
        <c:lblAlgn val="ctr"/>
        <c:lblOffset val="100"/>
      </c:catAx>
      <c:valAx>
        <c:axId val="77636736"/>
        <c:scaling>
          <c:orientation val="minMax"/>
          <c:max val="7"/>
        </c:scaling>
        <c:axPos val="r"/>
        <c:title>
          <c:tx>
            <c:rich>
              <a:bodyPr/>
              <a:lstStyle/>
              <a:p>
                <a:pPr>
                  <a:defRPr sz="800" b="1" i="0" u="none" strike="noStrike" baseline="0">
                    <a:solidFill>
                      <a:srgbClr val="000000"/>
                    </a:solidFill>
                    <a:latin typeface="Arial"/>
                    <a:ea typeface="Arial"/>
                    <a:cs typeface="Arial"/>
                  </a:defRPr>
                </a:pPr>
                <a:r>
                  <a:rPr lang="en-US"/>
                  <a:t>Secchi Depth (ft)</a:t>
                </a:r>
              </a:p>
            </c:rich>
          </c:tx>
          <c:layout>
            <c:manualLayout>
              <c:xMode val="edge"/>
              <c:yMode val="edge"/>
              <c:x val="0.90234375"/>
              <c:y val="0.38375467772411004"/>
            </c:manualLayout>
          </c:layout>
          <c:spPr>
            <a:noFill/>
            <a:ln w="25400">
              <a:noFill/>
            </a:ln>
          </c:spPr>
        </c:title>
        <c:numFmt formatCode="0.0" sourceLinked="1"/>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77634944"/>
        <c:crosses val="max"/>
        <c:crossBetween val="between"/>
        <c:majorUnit val="1"/>
        <c:minorUnit val="1"/>
      </c:valAx>
      <c:spPr>
        <a:solidFill>
          <a:srgbClr val="CCFFFF"/>
        </a:solidFill>
        <a:ln w="12700">
          <a:solidFill>
            <a:srgbClr val="808080"/>
          </a:solidFill>
          <a:prstDash val="solid"/>
        </a:ln>
      </c:spPr>
    </c:plotArea>
    <c:legend>
      <c:legendPos val="r"/>
      <c:layout>
        <c:manualLayout>
          <c:xMode val="edge"/>
          <c:yMode val="edge"/>
          <c:x val="0.54687500000000233"/>
          <c:y val="0.21568686267157783"/>
          <c:w val="0.279296875000001"/>
          <c:h val="0.14005631648985051"/>
        </c:manualLayout>
      </c:layout>
      <c:spPr>
        <a:noFill/>
        <a:ln w="25400">
          <a:noFill/>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chart>
  <c:spPr>
    <a:solidFill>
      <a:srgbClr val="99CC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1" i="0" u="none" strike="noStrike" baseline="0">
                <a:solidFill>
                  <a:srgbClr val="FFFFFF"/>
                </a:solidFill>
                <a:latin typeface="Arial"/>
                <a:ea typeface="Arial"/>
                <a:cs typeface="Arial"/>
              </a:defRPr>
            </a:pPr>
            <a:r>
              <a:rPr lang="en-US"/>
              <a:t>Harbor - Wide
Temperature</a:t>
            </a:r>
          </a:p>
        </c:rich>
      </c:tx>
      <c:layout>
        <c:manualLayout>
          <c:xMode val="edge"/>
          <c:yMode val="edge"/>
          <c:x val="0.37304687500000222"/>
          <c:y val="3.3613445378151259E-2"/>
        </c:manualLayout>
      </c:layout>
      <c:spPr>
        <a:noFill/>
        <a:ln w="25400">
          <a:noFill/>
        </a:ln>
      </c:spPr>
    </c:title>
    <c:plotArea>
      <c:layout>
        <c:manualLayout>
          <c:layoutTarget val="inner"/>
          <c:xMode val="edge"/>
          <c:yMode val="edge"/>
          <c:x val="0.134765625"/>
          <c:y val="0.20168122396168137"/>
          <c:w val="0.787109375"/>
          <c:h val="0.59664028755331011"/>
        </c:manualLayout>
      </c:layout>
      <c:lineChart>
        <c:grouping val="standard"/>
        <c:ser>
          <c:idx val="0"/>
          <c:order val="0"/>
          <c:tx>
            <c:v>Temp Surface</c:v>
          </c:tx>
          <c:spPr>
            <a:ln w="28575">
              <a:noFill/>
            </a:ln>
          </c:spPr>
          <c:marker>
            <c:symbol val="circle"/>
            <c:size val="5"/>
            <c:spPr>
              <a:solidFill>
                <a:srgbClr val="FFFFFF"/>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 val="-0.10540477362204721"/>
                  <c:y val="-9.2889737824123422E-2"/>
                </c:manualLayout>
              </c:layout>
              <c:numFmt formatCode="General"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trendlineLbl>
          </c:trendline>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'4'!$F$10:$F$52</c:f>
              <c:numCache>
                <c:formatCode>0.00</c:formatCode>
                <c:ptCount val="43"/>
                <c:pt idx="0">
                  <c:v>21.48</c:v>
                </c:pt>
                <c:pt idx="1">
                  <c:v>21.6</c:v>
                </c:pt>
                <c:pt idx="2">
                  <c:v>21.86</c:v>
                </c:pt>
                <c:pt idx="3">
                  <c:v>21.68</c:v>
                </c:pt>
                <c:pt idx="4">
                  <c:v>21.19</c:v>
                </c:pt>
                <c:pt idx="5">
                  <c:v>22.21</c:v>
                </c:pt>
                <c:pt idx="6">
                  <c:v>21.82</c:v>
                </c:pt>
                <c:pt idx="7">
                  <c:v>22.49</c:v>
                </c:pt>
                <c:pt idx="8">
                  <c:v>22.08</c:v>
                </c:pt>
                <c:pt idx="9">
                  <c:v>22.92</c:v>
                </c:pt>
                <c:pt idx="10">
                  <c:v>22.75</c:v>
                </c:pt>
                <c:pt idx="11">
                  <c:v>21.63</c:v>
                </c:pt>
                <c:pt idx="12">
                  <c:v>22.27</c:v>
                </c:pt>
                <c:pt idx="13">
                  <c:v>21.76</c:v>
                </c:pt>
                <c:pt idx="14">
                  <c:v>21.62</c:v>
                </c:pt>
                <c:pt idx="15">
                  <c:v>22.06</c:v>
                </c:pt>
                <c:pt idx="16">
                  <c:v>21.94</c:v>
                </c:pt>
                <c:pt idx="17">
                  <c:v>22.45</c:v>
                </c:pt>
                <c:pt idx="18">
                  <c:v>21.86</c:v>
                </c:pt>
                <c:pt idx="19">
                  <c:v>22.88</c:v>
                </c:pt>
                <c:pt idx="20">
                  <c:v>21.45</c:v>
                </c:pt>
                <c:pt idx="21">
                  <c:v>22.17</c:v>
                </c:pt>
                <c:pt idx="22">
                  <c:v>21.74</c:v>
                </c:pt>
                <c:pt idx="23">
                  <c:v>22.96</c:v>
                </c:pt>
                <c:pt idx="24">
                  <c:v>21.06</c:v>
                </c:pt>
                <c:pt idx="25">
                  <c:v>21.71</c:v>
                </c:pt>
                <c:pt idx="26">
                  <c:v>21.74</c:v>
                </c:pt>
                <c:pt idx="27">
                  <c:v>22.18</c:v>
                </c:pt>
                <c:pt idx="28">
                  <c:v>21.42</c:v>
                </c:pt>
                <c:pt idx="29">
                  <c:v>21.32</c:v>
                </c:pt>
                <c:pt idx="30">
                  <c:v>21.8</c:v>
                </c:pt>
                <c:pt idx="31">
                  <c:v>22.3</c:v>
                </c:pt>
                <c:pt idx="32">
                  <c:v>22.06</c:v>
                </c:pt>
                <c:pt idx="33">
                  <c:v>22.48</c:v>
                </c:pt>
                <c:pt idx="34">
                  <c:v>22.81</c:v>
                </c:pt>
                <c:pt idx="35">
                  <c:v>20.9</c:v>
                </c:pt>
                <c:pt idx="36">
                  <c:v>21.74</c:v>
                </c:pt>
                <c:pt idx="37">
                  <c:v>22.86</c:v>
                </c:pt>
                <c:pt idx="38">
                  <c:v>21.74</c:v>
                </c:pt>
                <c:pt idx="39">
                  <c:v>22.34</c:v>
                </c:pt>
                <c:pt idx="40">
                  <c:v>22.351500000000001</c:v>
                </c:pt>
                <c:pt idx="41">
                  <c:v>21.788900000000002</c:v>
                </c:pt>
                <c:pt idx="42">
                  <c:v>22.589200000000002</c:v>
                </c:pt>
              </c:numCache>
            </c:numRef>
          </c:val>
          <c:smooth val="1"/>
        </c:ser>
        <c:ser>
          <c:idx val="1"/>
          <c:order val="1"/>
          <c:tx>
            <c:v>Temp Bottom</c:v>
          </c:tx>
          <c:spPr>
            <a:ln w="28575">
              <a:noFill/>
            </a:ln>
          </c:spPr>
          <c:marker>
            <c:symbol val="circle"/>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 val="-8.7618315288713874E-2"/>
                  <c:y val="0.13674151888516461"/>
                </c:manualLayout>
              </c:layout>
              <c:numFmt formatCode="General"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trendlineLbl>
          </c:trendline>
          <c:cat>
            <c:numRef>
              <c:f>'4'!$A$10:$A$52</c:f>
              <c:numCache>
                <c:formatCode>General</c:formatCode>
                <c:ptCount val="43"/>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numCache>
            </c:numRef>
          </c:cat>
          <c:val>
            <c:numRef>
              <c:f>'4'!$G$10:$G$52</c:f>
              <c:numCache>
                <c:formatCode>0.00</c:formatCode>
                <c:ptCount val="43"/>
                <c:pt idx="0">
                  <c:v>21.22</c:v>
                </c:pt>
                <c:pt idx="1">
                  <c:v>21.43</c:v>
                </c:pt>
                <c:pt idx="2">
                  <c:v>21.55</c:v>
                </c:pt>
                <c:pt idx="3">
                  <c:v>21.18</c:v>
                </c:pt>
                <c:pt idx="4">
                  <c:v>20.5</c:v>
                </c:pt>
                <c:pt idx="5">
                  <c:v>21.48</c:v>
                </c:pt>
                <c:pt idx="6">
                  <c:v>21.23</c:v>
                </c:pt>
                <c:pt idx="7">
                  <c:v>21.98</c:v>
                </c:pt>
                <c:pt idx="8">
                  <c:v>21.49</c:v>
                </c:pt>
                <c:pt idx="9">
                  <c:v>22.52</c:v>
                </c:pt>
                <c:pt idx="10">
                  <c:v>22.33</c:v>
                </c:pt>
                <c:pt idx="11">
                  <c:v>21.14</c:v>
                </c:pt>
                <c:pt idx="12">
                  <c:v>21.62</c:v>
                </c:pt>
                <c:pt idx="13">
                  <c:v>21.18</c:v>
                </c:pt>
                <c:pt idx="14">
                  <c:v>20.99</c:v>
                </c:pt>
                <c:pt idx="15">
                  <c:v>21.49</c:v>
                </c:pt>
                <c:pt idx="16">
                  <c:v>21.42</c:v>
                </c:pt>
                <c:pt idx="17">
                  <c:v>21.94</c:v>
                </c:pt>
                <c:pt idx="18">
                  <c:v>21.43</c:v>
                </c:pt>
                <c:pt idx="19">
                  <c:v>22.35</c:v>
                </c:pt>
                <c:pt idx="20">
                  <c:v>20.25</c:v>
                </c:pt>
                <c:pt idx="21">
                  <c:v>21.5</c:v>
                </c:pt>
                <c:pt idx="22">
                  <c:v>21.08</c:v>
                </c:pt>
                <c:pt idx="23">
                  <c:v>22.22</c:v>
                </c:pt>
                <c:pt idx="24">
                  <c:v>20.25</c:v>
                </c:pt>
                <c:pt idx="25">
                  <c:v>20.85</c:v>
                </c:pt>
                <c:pt idx="26">
                  <c:v>20.96</c:v>
                </c:pt>
                <c:pt idx="27">
                  <c:v>21.54</c:v>
                </c:pt>
                <c:pt idx="28">
                  <c:v>20.55</c:v>
                </c:pt>
                <c:pt idx="29">
                  <c:v>20.399999999999999</c:v>
                </c:pt>
                <c:pt idx="30">
                  <c:v>20.9</c:v>
                </c:pt>
                <c:pt idx="31">
                  <c:v>21.49</c:v>
                </c:pt>
                <c:pt idx="32">
                  <c:v>21.48</c:v>
                </c:pt>
                <c:pt idx="33">
                  <c:v>21.63</c:v>
                </c:pt>
                <c:pt idx="34">
                  <c:v>22.04</c:v>
                </c:pt>
                <c:pt idx="35">
                  <c:v>20.079999999999998</c:v>
                </c:pt>
                <c:pt idx="36">
                  <c:v>20.74</c:v>
                </c:pt>
                <c:pt idx="37">
                  <c:v>21.76</c:v>
                </c:pt>
                <c:pt idx="38">
                  <c:v>20.59</c:v>
                </c:pt>
                <c:pt idx="39">
                  <c:v>21.27</c:v>
                </c:pt>
                <c:pt idx="40">
                  <c:v>21.185600000000001</c:v>
                </c:pt>
                <c:pt idx="41">
                  <c:v>20.761900000000001</c:v>
                </c:pt>
                <c:pt idx="42">
                  <c:v>21.517900000000001</c:v>
                </c:pt>
              </c:numCache>
            </c:numRef>
          </c:val>
          <c:smooth val="1"/>
        </c:ser>
        <c:marker val="1"/>
        <c:axId val="77538432"/>
        <c:axId val="77540352"/>
      </c:lineChart>
      <c:catAx>
        <c:axId val="77538432"/>
        <c:scaling>
          <c:orientation val="minMax"/>
        </c:scaling>
        <c:axPos val="b"/>
        <c:title>
          <c:tx>
            <c:rich>
              <a:bodyPr/>
              <a:lstStyle/>
              <a:p>
                <a:pPr>
                  <a:defRPr sz="875" b="1" i="0" u="none" strike="noStrike" baseline="0">
                    <a:solidFill>
                      <a:srgbClr val="000000"/>
                    </a:solidFill>
                    <a:latin typeface="Arial"/>
                    <a:ea typeface="Arial"/>
                    <a:cs typeface="Arial"/>
                  </a:defRPr>
                </a:pPr>
                <a:r>
                  <a:rPr lang="en-US"/>
                  <a:t>Year</a:t>
                </a:r>
              </a:p>
            </c:rich>
          </c:tx>
          <c:layout>
            <c:manualLayout>
              <c:xMode val="edge"/>
              <c:yMode val="edge"/>
              <c:x val="0.49804687500000222"/>
              <c:y val="0.91036649830535632"/>
            </c:manualLayout>
          </c:layout>
          <c:spPr>
            <a:noFill/>
            <a:ln w="25400">
              <a:noFill/>
            </a:ln>
          </c:spPr>
        </c:title>
        <c:numFmt formatCode="General" sourceLinked="1"/>
        <c:minorTickMark val="out"/>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77540352"/>
        <c:crosses val="autoZero"/>
        <c:auto val="1"/>
        <c:lblAlgn val="ctr"/>
        <c:lblOffset val="100"/>
        <c:tickLblSkip val="3"/>
        <c:tickMarkSkip val="2"/>
      </c:catAx>
      <c:valAx>
        <c:axId val="77540352"/>
        <c:scaling>
          <c:orientation val="minMax"/>
          <c:max val="26"/>
          <c:min val="18"/>
        </c:scaling>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Temperature(°C)</a:t>
                </a:r>
              </a:p>
            </c:rich>
          </c:tx>
          <c:layout>
            <c:manualLayout>
              <c:xMode val="edge"/>
              <c:yMode val="edge"/>
              <c:x val="3.90625E-2"/>
              <c:y val="0.36134542005778691"/>
            </c:manualLayout>
          </c:layout>
          <c:spPr>
            <a:noFill/>
            <a:ln w="25400">
              <a:noFill/>
            </a:ln>
          </c:spPr>
        </c:title>
        <c:numFmt formatCode="0.00" sourceLinked="1"/>
        <c:minorTickMark val="out"/>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77538432"/>
        <c:crosses val="autoZero"/>
        <c:crossBetween val="between"/>
        <c:majorUnit val="2"/>
        <c:minorUnit val="1"/>
      </c:valAx>
      <c:spPr>
        <a:solidFill>
          <a:srgbClr val="CCFFFF"/>
        </a:solidFill>
        <a:ln w="12700">
          <a:solidFill>
            <a:srgbClr val="000000"/>
          </a:solidFill>
          <a:prstDash val="solid"/>
        </a:ln>
      </c:spPr>
    </c:plotArea>
    <c:legend>
      <c:legendPos val="r"/>
      <c:layout>
        <c:manualLayout>
          <c:xMode val="edge"/>
          <c:yMode val="edge"/>
          <c:x val="0.142578125"/>
          <c:y val="0.21848798311975778"/>
          <c:w val="0.24804687500000044"/>
          <c:h val="0.12605071424895334"/>
        </c:manualLayout>
      </c:layout>
      <c:spPr>
        <a:noFill/>
        <a:ln w="25400">
          <a:noFill/>
        </a:ln>
      </c:spPr>
      <c:txPr>
        <a:bodyPr/>
        <a:lstStyle/>
        <a:p>
          <a:pPr>
            <a:defRPr sz="735" b="1" i="0" u="none" strike="noStrike" baseline="0">
              <a:solidFill>
                <a:srgbClr val="000000"/>
              </a:solidFill>
              <a:latin typeface="Arial"/>
              <a:ea typeface="Arial"/>
              <a:cs typeface="Arial"/>
            </a:defRPr>
          </a:pPr>
          <a:endParaRPr lang="en-US"/>
        </a:p>
      </c:txPr>
    </c:legend>
    <c:plotVisOnly val="1"/>
    <c:dispBlanksAs val="gap"/>
  </c:chart>
  <c:spPr>
    <a:solidFill>
      <a:srgbClr val="99CC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NYC Average Daily Water Consumption</a:t>
            </a:r>
          </a:p>
        </c:rich>
      </c:tx>
      <c:layout>
        <c:manualLayout>
          <c:xMode val="edge"/>
          <c:yMode val="edge"/>
          <c:x val="0.34236807727801355"/>
          <c:y val="3.132537608274661E-2"/>
        </c:manualLayout>
      </c:layout>
    </c:title>
    <c:plotArea>
      <c:layout>
        <c:manualLayout>
          <c:layoutTarget val="inner"/>
          <c:xMode val="edge"/>
          <c:yMode val="edge"/>
          <c:x val="0.10128388017118432"/>
          <c:y val="0.11084350391037261"/>
          <c:w val="0.8787446504992924"/>
          <c:h val="0.77349488598325267"/>
        </c:manualLayout>
      </c:layout>
      <c:lineChart>
        <c:grouping val="standard"/>
        <c:ser>
          <c:idx val="0"/>
          <c:order val="0"/>
          <c:tx>
            <c:strRef>
              <c:f>'5'!$A$5</c:f>
              <c:strCache>
                <c:ptCount val="1"/>
                <c:pt idx="0">
                  <c:v>Millions of Gallons per Day </c:v>
                </c:pt>
              </c:strCache>
            </c:strRef>
          </c:tx>
          <c:cat>
            <c:numRef>
              <c:f>('5'!$B$4:$AV$4,'5'!$AW$4:$BA$4)</c:f>
              <c:numCache>
                <c:formatCode>General</c:formatCode>
                <c:ptCount val="52"/>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numCache>
            </c:numRef>
          </c:cat>
          <c:val>
            <c:numRef>
              <c:f>('5'!$B$5:$AV$5,'5'!$AW$5:$BA$5)</c:f>
              <c:numCache>
                <c:formatCode>General</c:formatCode>
                <c:ptCount val="52"/>
                <c:pt idx="0">
                  <c:v>1109.9000000000001</c:v>
                </c:pt>
                <c:pt idx="1">
                  <c:v>1111</c:v>
                </c:pt>
                <c:pt idx="2">
                  <c:v>1169</c:v>
                </c:pt>
                <c:pt idx="3">
                  <c:v>1152.9000000000001</c:v>
                </c:pt>
                <c:pt idx="4">
                  <c:v>1204.3</c:v>
                </c:pt>
                <c:pt idx="5">
                  <c:v>1199.4000000000001</c:v>
                </c:pt>
                <c:pt idx="6">
                  <c:v>1221</c:v>
                </c:pt>
                <c:pt idx="7">
                  <c:v>1207.5999999999999</c:v>
                </c:pt>
                <c:pt idx="8">
                  <c:v>1217.4000000000001</c:v>
                </c:pt>
                <c:pt idx="9">
                  <c:v>1189.2</c:v>
                </c:pt>
                <c:pt idx="10">
                  <c:v>1052.0999999999999</c:v>
                </c:pt>
                <c:pt idx="11">
                  <c:v>1044.9000000000001</c:v>
                </c:pt>
                <c:pt idx="12">
                  <c:v>1135.0999999999999</c:v>
                </c:pt>
                <c:pt idx="13">
                  <c:v>1241.9000000000001</c:v>
                </c:pt>
                <c:pt idx="14">
                  <c:v>1328.7</c:v>
                </c:pt>
                <c:pt idx="15">
                  <c:v>1400.3</c:v>
                </c:pt>
                <c:pt idx="16">
                  <c:v>1423.6</c:v>
                </c:pt>
                <c:pt idx="17">
                  <c:v>1412.4</c:v>
                </c:pt>
                <c:pt idx="18">
                  <c:v>1448.9</c:v>
                </c:pt>
                <c:pt idx="19">
                  <c:v>1441.8</c:v>
                </c:pt>
                <c:pt idx="20">
                  <c:v>1512.4</c:v>
                </c:pt>
                <c:pt idx="21">
                  <c:v>1505.9</c:v>
                </c:pt>
                <c:pt idx="22">
                  <c:v>1309.3</c:v>
                </c:pt>
                <c:pt idx="23">
                  <c:v>1382.4</c:v>
                </c:pt>
                <c:pt idx="24">
                  <c:v>1423.8</c:v>
                </c:pt>
                <c:pt idx="25">
                  <c:v>1465</c:v>
                </c:pt>
                <c:pt idx="26">
                  <c:v>1325.8</c:v>
                </c:pt>
                <c:pt idx="27">
                  <c:v>1350.7</c:v>
                </c:pt>
                <c:pt idx="28">
                  <c:v>1446.5</c:v>
                </c:pt>
                <c:pt idx="29">
                  <c:v>1483.9</c:v>
                </c:pt>
                <c:pt idx="30">
                  <c:v>1401.7</c:v>
                </c:pt>
                <c:pt idx="31">
                  <c:v>1423.8</c:v>
                </c:pt>
                <c:pt idx="32">
                  <c:v>1469.3</c:v>
                </c:pt>
                <c:pt idx="33">
                  <c:v>1368.6</c:v>
                </c:pt>
                <c:pt idx="34">
                  <c:v>1368.5</c:v>
                </c:pt>
                <c:pt idx="35">
                  <c:v>1357.7</c:v>
                </c:pt>
                <c:pt idx="36">
                  <c:v>1325.7</c:v>
                </c:pt>
                <c:pt idx="37">
                  <c:v>1297.9000000000001</c:v>
                </c:pt>
                <c:pt idx="38">
                  <c:v>1205.5</c:v>
                </c:pt>
                <c:pt idx="39">
                  <c:v>1219.5</c:v>
                </c:pt>
                <c:pt idx="40">
                  <c:v>1237.2</c:v>
                </c:pt>
                <c:pt idx="41">
                  <c:v>1240.4000000000001</c:v>
                </c:pt>
                <c:pt idx="42">
                  <c:v>1184</c:v>
                </c:pt>
                <c:pt idx="43">
                  <c:v>1135.5999999999999</c:v>
                </c:pt>
                <c:pt idx="44">
                  <c:v>1093.7</c:v>
                </c:pt>
                <c:pt idx="45">
                  <c:v>1099.5</c:v>
                </c:pt>
                <c:pt idx="46">
                  <c:v>1107.5999999999999</c:v>
                </c:pt>
                <c:pt idx="47">
                  <c:v>1067.9408219178099</c:v>
                </c:pt>
                <c:pt idx="48">
                  <c:v>1114.0586301369899</c:v>
                </c:pt>
                <c:pt idx="49">
                  <c:v>1082.6420765027301</c:v>
                </c:pt>
                <c:pt idx="50">
                  <c:v>1013.2666666666699</c:v>
                </c:pt>
                <c:pt idx="51">
                  <c:v>1039</c:v>
                </c:pt>
              </c:numCache>
            </c:numRef>
          </c:val>
        </c:ser>
        <c:ser>
          <c:idx val="1"/>
          <c:order val="1"/>
          <c:tx>
            <c:strRef>
              <c:f>'5'!$A$6</c:f>
              <c:strCache>
                <c:ptCount val="1"/>
                <c:pt idx="0">
                  <c:v>Current level</c:v>
                </c:pt>
              </c:strCache>
            </c:strRef>
          </c:tx>
          <c:marker>
            <c:symbol val="none"/>
          </c:marker>
          <c:cat>
            <c:numRef>
              <c:f>('5'!$B$4:$AV$4,'5'!$AW$4:$BA$4)</c:f>
              <c:numCache>
                <c:formatCode>General</c:formatCode>
                <c:ptCount val="52"/>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numCache>
            </c:numRef>
          </c:cat>
          <c:val>
            <c:numRef>
              <c:f>('5'!$B$6:$AV$6,'5'!$AW$6:$BA$6)</c:f>
              <c:numCache>
                <c:formatCode>General</c:formatCode>
                <c:ptCount val="52"/>
                <c:pt idx="0">
                  <c:v>1013.2666666666699</c:v>
                </c:pt>
                <c:pt idx="1">
                  <c:v>1013.2666666666699</c:v>
                </c:pt>
                <c:pt idx="2">
                  <c:v>1013.2666666666699</c:v>
                </c:pt>
                <c:pt idx="3">
                  <c:v>1013.2666666666699</c:v>
                </c:pt>
                <c:pt idx="4">
                  <c:v>1013.2666666666699</c:v>
                </c:pt>
                <c:pt idx="5">
                  <c:v>1013.2666666666699</c:v>
                </c:pt>
                <c:pt idx="6">
                  <c:v>1013.2666666666699</c:v>
                </c:pt>
                <c:pt idx="7">
                  <c:v>1013.2666666666699</c:v>
                </c:pt>
                <c:pt idx="8">
                  <c:v>1013.2666666666699</c:v>
                </c:pt>
                <c:pt idx="9">
                  <c:v>1013.2666666666699</c:v>
                </c:pt>
                <c:pt idx="10">
                  <c:v>1013.2666666666699</c:v>
                </c:pt>
                <c:pt idx="11">
                  <c:v>1013.2666666666699</c:v>
                </c:pt>
                <c:pt idx="12">
                  <c:v>1013.2666666666699</c:v>
                </c:pt>
                <c:pt idx="13">
                  <c:v>1013.2666666666699</c:v>
                </c:pt>
                <c:pt idx="14">
                  <c:v>1013.2666666666699</c:v>
                </c:pt>
                <c:pt idx="15">
                  <c:v>1013.2666666666699</c:v>
                </c:pt>
                <c:pt idx="16">
                  <c:v>1013.2666666666699</c:v>
                </c:pt>
                <c:pt idx="17">
                  <c:v>1013.2666666666699</c:v>
                </c:pt>
                <c:pt idx="18">
                  <c:v>1013.2666666666699</c:v>
                </c:pt>
                <c:pt idx="19">
                  <c:v>1013.2666666666699</c:v>
                </c:pt>
                <c:pt idx="20">
                  <c:v>1013.2666666666699</c:v>
                </c:pt>
                <c:pt idx="21">
                  <c:v>1013.2666666666699</c:v>
                </c:pt>
                <c:pt idx="22">
                  <c:v>1013.2666666666699</c:v>
                </c:pt>
                <c:pt idx="23">
                  <c:v>1013.2666666666699</c:v>
                </c:pt>
                <c:pt idx="24">
                  <c:v>1013.2666666666699</c:v>
                </c:pt>
                <c:pt idx="25">
                  <c:v>1013.2666666666699</c:v>
                </c:pt>
                <c:pt idx="26">
                  <c:v>1013.2666666666699</c:v>
                </c:pt>
                <c:pt idx="27">
                  <c:v>1013.2666666666699</c:v>
                </c:pt>
                <c:pt idx="28">
                  <c:v>1013.2666666666699</c:v>
                </c:pt>
                <c:pt idx="29">
                  <c:v>1013.2666666666699</c:v>
                </c:pt>
                <c:pt idx="30">
                  <c:v>1013.2666666666699</c:v>
                </c:pt>
                <c:pt idx="31">
                  <c:v>1013.2666666666699</c:v>
                </c:pt>
                <c:pt idx="32">
                  <c:v>1013.2666666666699</c:v>
                </c:pt>
                <c:pt idx="33">
                  <c:v>1013.2666666666699</c:v>
                </c:pt>
                <c:pt idx="34">
                  <c:v>1013.2666666666699</c:v>
                </c:pt>
                <c:pt idx="35">
                  <c:v>1013.2666666666699</c:v>
                </c:pt>
                <c:pt idx="36">
                  <c:v>1013.2666666666699</c:v>
                </c:pt>
                <c:pt idx="37">
                  <c:v>1013.2666666666699</c:v>
                </c:pt>
                <c:pt idx="38">
                  <c:v>1013.2666666666699</c:v>
                </c:pt>
                <c:pt idx="39">
                  <c:v>1013.2666666666699</c:v>
                </c:pt>
                <c:pt idx="40">
                  <c:v>1013.2666666666699</c:v>
                </c:pt>
                <c:pt idx="41">
                  <c:v>1013.2666666666699</c:v>
                </c:pt>
                <c:pt idx="42">
                  <c:v>1013.2666666666699</c:v>
                </c:pt>
                <c:pt idx="43">
                  <c:v>1013.2666666666699</c:v>
                </c:pt>
                <c:pt idx="44">
                  <c:v>1013.2666666666699</c:v>
                </c:pt>
                <c:pt idx="45">
                  <c:v>1013.2666666666699</c:v>
                </c:pt>
                <c:pt idx="46">
                  <c:v>1013.2666666666699</c:v>
                </c:pt>
                <c:pt idx="47">
                  <c:v>1013.2666666666699</c:v>
                </c:pt>
                <c:pt idx="48">
                  <c:v>1013.2666666666699</c:v>
                </c:pt>
                <c:pt idx="49">
                  <c:v>1013.2666666666699</c:v>
                </c:pt>
                <c:pt idx="50" formatCode="0.0">
                  <c:v>1013.2666666666699</c:v>
                </c:pt>
                <c:pt idx="51" formatCode="0.0">
                  <c:v>1013.2666666666699</c:v>
                </c:pt>
              </c:numCache>
            </c:numRef>
          </c:val>
        </c:ser>
        <c:marker val="1"/>
        <c:axId val="77813632"/>
        <c:axId val="77815168"/>
      </c:lineChart>
      <c:catAx>
        <c:axId val="77813632"/>
        <c:scaling>
          <c:orientation val="minMax"/>
        </c:scaling>
        <c:axPos val="b"/>
        <c:numFmt formatCode="General" sourceLinked="1"/>
        <c:tickLblPos val="nextTo"/>
        <c:txPr>
          <a:bodyPr rot="-5400000" vert="horz"/>
          <a:lstStyle/>
          <a:p>
            <a:pPr>
              <a:defRPr/>
            </a:pPr>
            <a:endParaRPr lang="en-US"/>
          </a:p>
        </c:txPr>
        <c:crossAx val="77815168"/>
        <c:crosses val="autoZero"/>
        <c:auto val="1"/>
        <c:lblAlgn val="ctr"/>
        <c:lblOffset val="100"/>
        <c:tickLblSkip val="2"/>
        <c:tickMarkSkip val="1"/>
      </c:catAx>
      <c:valAx>
        <c:axId val="77815168"/>
        <c:scaling>
          <c:orientation val="minMax"/>
          <c:min val="800"/>
        </c:scaling>
        <c:axPos val="l"/>
        <c:majorGridlines/>
        <c:title>
          <c:tx>
            <c:rich>
              <a:bodyPr/>
              <a:lstStyle/>
              <a:p>
                <a:pPr>
                  <a:defRPr/>
                </a:pPr>
                <a:r>
                  <a:rPr lang="en-US"/>
                  <a:t>Millions of Gallons Per Day</a:t>
                </a:r>
              </a:p>
            </c:rich>
          </c:tx>
          <c:layout>
            <c:manualLayout>
              <c:xMode val="edge"/>
              <c:yMode val="edge"/>
              <c:x val="2.2824578434545002E-2"/>
              <c:y val="0.31566313196051338"/>
            </c:manualLayout>
          </c:layout>
        </c:title>
        <c:numFmt formatCode="General" sourceLinked="1"/>
        <c:tickLblPos val="nextTo"/>
        <c:txPr>
          <a:bodyPr rot="0" vert="horz"/>
          <a:lstStyle/>
          <a:p>
            <a:pPr>
              <a:defRPr/>
            </a:pPr>
            <a:endParaRPr lang="en-US"/>
          </a:p>
        </c:txPr>
        <c:crossAx val="77813632"/>
        <c:crosses val="autoZero"/>
        <c:crossBetween val="between"/>
      </c:valAx>
    </c:plotArea>
    <c:plotVisOnly val="1"/>
    <c:dispBlanksAs val="gap"/>
  </c:chart>
  <c:printSettings>
    <c:headerFooter alignWithMargins="0"/>
    <c:pageMargins b="1" l="0.75000000000000233" r="0.75000000000000233"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800" b="0" i="0" u="none" strike="noStrike" baseline="0">
                <a:solidFill>
                  <a:srgbClr val="000000"/>
                </a:solidFill>
                <a:latin typeface="Arial"/>
                <a:ea typeface="Arial"/>
                <a:cs typeface="Arial"/>
              </a:defRPr>
            </a:pPr>
            <a:r>
              <a:rPr lang="en-US" sz="975" b="1" i="0" u="none" strike="noStrike" baseline="0">
                <a:solidFill>
                  <a:srgbClr val="000000"/>
                </a:solidFill>
                <a:latin typeface="Arial"/>
                <a:cs typeface="Arial"/>
              </a:rPr>
              <a:t>3-Year Average Annual Average PM</a:t>
            </a:r>
            <a:r>
              <a:rPr lang="en-US" sz="975" b="1" i="0" u="none" strike="noStrike" baseline="-25000">
                <a:solidFill>
                  <a:srgbClr val="000000"/>
                </a:solidFill>
                <a:latin typeface="Arial"/>
                <a:cs typeface="Arial"/>
              </a:rPr>
              <a:t>2.5</a:t>
            </a:r>
            <a:endParaRPr lang="en-US"/>
          </a:p>
        </c:rich>
      </c:tx>
      <c:layout>
        <c:manualLayout>
          <c:xMode val="edge"/>
          <c:yMode val="edge"/>
          <c:x val="0.30573265125298832"/>
          <c:y val="2.9978586723768741E-2"/>
        </c:manualLayout>
      </c:layout>
      <c:spPr>
        <a:noFill/>
        <a:ln w="25400">
          <a:noFill/>
        </a:ln>
      </c:spPr>
    </c:title>
    <c:plotArea>
      <c:layout>
        <c:manualLayout>
          <c:layoutTarget val="inner"/>
          <c:xMode val="edge"/>
          <c:yMode val="edge"/>
          <c:x val="0.10828033896697362"/>
          <c:y val="0.14561027837259133"/>
          <c:w val="0.70382220328532674"/>
          <c:h val="0.73447537473233349"/>
        </c:manualLayout>
      </c:layout>
      <c:lineChart>
        <c:grouping val="standard"/>
        <c:ser>
          <c:idx val="0"/>
          <c:order val="0"/>
          <c:tx>
            <c:strRef>
              <c:f>'8'!$A$7</c:f>
              <c:strCache>
                <c:ptCount val="1"/>
                <c:pt idx="0">
                  <c:v>New York</c:v>
                </c:pt>
              </c:strCache>
            </c:strRef>
          </c:tx>
          <c:spPr>
            <a:ln w="25400">
              <a:solidFill>
                <a:srgbClr val="FF0000"/>
              </a:solidFill>
              <a:prstDash val="solid"/>
            </a:ln>
            <a:effectLst/>
          </c:spPr>
          <c:marker>
            <c:symbol val="diamond"/>
            <c:size val="5"/>
            <c:spPr>
              <a:solidFill>
                <a:srgbClr val="FF0000"/>
              </a:solidFill>
              <a:ln>
                <a:solidFill>
                  <a:srgbClr val="FF0000"/>
                </a:solidFill>
                <a:prstDash val="solid"/>
              </a:ln>
              <a:effectLst/>
            </c:spPr>
          </c:marke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'8'!$O$7:$X$7</c:f>
              <c:numCache>
                <c:formatCode>0.0</c:formatCode>
                <c:ptCount val="10"/>
                <c:pt idx="0">
                  <c:v>19.396666666666665</c:v>
                </c:pt>
                <c:pt idx="1">
                  <c:v>17.736666666666668</c:v>
                </c:pt>
                <c:pt idx="2">
                  <c:v>17.776666666666667</c:v>
                </c:pt>
                <c:pt idx="3">
                  <c:v>16.973333333333333</c:v>
                </c:pt>
                <c:pt idx="4">
                  <c:v>17.063333333333333</c:v>
                </c:pt>
                <c:pt idx="5">
                  <c:v>15.666666666666666</c:v>
                </c:pt>
                <c:pt idx="6">
                  <c:v>15.839999999999998</c:v>
                </c:pt>
                <c:pt idx="7">
                  <c:v>15.459999999999999</c:v>
                </c:pt>
                <c:pt idx="8">
                  <c:v>14.916363333333331</c:v>
                </c:pt>
                <c:pt idx="9">
                  <c:v>13.379696666666666</c:v>
                </c:pt>
              </c:numCache>
            </c:numRef>
          </c:val>
        </c:ser>
        <c:ser>
          <c:idx val="1"/>
          <c:order val="1"/>
          <c:tx>
            <c:strRef>
              <c:f>'8'!$A$8</c:f>
              <c:strCache>
                <c:ptCount val="1"/>
                <c:pt idx="0">
                  <c:v>Chicago</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'8'!$O$8:$X$8</c:f>
              <c:numCache>
                <c:formatCode>0.0</c:formatCode>
                <c:ptCount val="10"/>
                <c:pt idx="0">
                  <c:v>18.793333333333333</c:v>
                </c:pt>
                <c:pt idx="1">
                  <c:v>18.076666666666668</c:v>
                </c:pt>
                <c:pt idx="2">
                  <c:v>17.250000000000004</c:v>
                </c:pt>
                <c:pt idx="3">
                  <c:v>15.876666666666665</c:v>
                </c:pt>
                <c:pt idx="4">
                  <c:v>16.029999999999998</c:v>
                </c:pt>
                <c:pt idx="5">
                  <c:v>15.579999999999998</c:v>
                </c:pt>
                <c:pt idx="6">
                  <c:v>15.733333333333334</c:v>
                </c:pt>
                <c:pt idx="7">
                  <c:v>14.200000000000001</c:v>
                </c:pt>
                <c:pt idx="8">
                  <c:v>13.574143333333334</c:v>
                </c:pt>
                <c:pt idx="9">
                  <c:v>12.997476666666666</c:v>
                </c:pt>
              </c:numCache>
            </c:numRef>
          </c:val>
        </c:ser>
        <c:ser>
          <c:idx val="2"/>
          <c:order val="2"/>
          <c:tx>
            <c:strRef>
              <c:f>'8'!$A$9</c:f>
              <c:strCache>
                <c:ptCount val="1"/>
                <c:pt idx="0">
                  <c:v>Dallas</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'8'!$O$9:$X$9</c:f>
              <c:numCache>
                <c:formatCode>0.0</c:formatCode>
                <c:ptCount val="10"/>
                <c:pt idx="0">
                  <c:v>14.786666666666667</c:v>
                </c:pt>
                <c:pt idx="1">
                  <c:v>13.839999999999998</c:v>
                </c:pt>
                <c:pt idx="2">
                  <c:v>14.083333333333334</c:v>
                </c:pt>
                <c:pt idx="3">
                  <c:v>13.823333333333332</c:v>
                </c:pt>
                <c:pt idx="4">
                  <c:v>13.823333333333332</c:v>
                </c:pt>
                <c:pt idx="5">
                  <c:v>13.046666666666667</c:v>
                </c:pt>
                <c:pt idx="6">
                  <c:v>12.986666666666665</c:v>
                </c:pt>
                <c:pt idx="7">
                  <c:v>12.173333333333332</c:v>
                </c:pt>
                <c:pt idx="8">
                  <c:v>11.631120000000001</c:v>
                </c:pt>
                <c:pt idx="9">
                  <c:v>10.847786666666666</c:v>
                </c:pt>
              </c:numCache>
            </c:numRef>
          </c:val>
        </c:ser>
        <c:ser>
          <c:idx val="3"/>
          <c:order val="3"/>
          <c:tx>
            <c:strRef>
              <c:f>'8'!$A$10</c:f>
              <c:strCache>
                <c:ptCount val="1"/>
                <c:pt idx="0">
                  <c:v>Houston</c:v>
                </c:pt>
              </c:strCache>
            </c:strRef>
          </c:tx>
          <c:spPr>
            <a:ln w="12700">
              <a:solidFill>
                <a:srgbClr val="00FFFF"/>
              </a:solidFill>
              <a:prstDash val="solid"/>
            </a:ln>
          </c:spPr>
          <c:marker>
            <c:symbol val="x"/>
            <c:size val="5"/>
            <c:spPr>
              <a:noFill/>
              <a:ln>
                <a:solidFill>
                  <a:srgbClr val="00FFFF"/>
                </a:solidFill>
                <a:prstDash val="solid"/>
              </a:ln>
            </c:spPr>
          </c:marke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'8'!$O$10:$X$10</c:f>
              <c:numCache>
                <c:formatCode>0.0</c:formatCode>
                <c:ptCount val="10"/>
                <c:pt idx="0">
                  <c:v>15.396666666666667</c:v>
                </c:pt>
                <c:pt idx="1">
                  <c:v>14.516666666666666</c:v>
                </c:pt>
                <c:pt idx="2">
                  <c:v>14.676666666666668</c:v>
                </c:pt>
                <c:pt idx="3">
                  <c:v>14.736666666666666</c:v>
                </c:pt>
                <c:pt idx="4">
                  <c:v>15.37</c:v>
                </c:pt>
                <c:pt idx="5">
                  <c:v>15.886666666666665</c:v>
                </c:pt>
                <c:pt idx="6">
                  <c:v>16.093333333333334</c:v>
                </c:pt>
                <c:pt idx="7">
                  <c:v>15.393333333333333</c:v>
                </c:pt>
                <c:pt idx="8">
                  <c:v>14.175976666666665</c:v>
                </c:pt>
                <c:pt idx="9">
                  <c:v>13.032643333333334</c:v>
                </c:pt>
              </c:numCache>
            </c:numRef>
          </c:val>
        </c:ser>
        <c:ser>
          <c:idx val="4"/>
          <c:order val="4"/>
          <c:tx>
            <c:strRef>
              <c:f>'8'!$A$11</c:f>
              <c:strCache>
                <c:ptCount val="1"/>
                <c:pt idx="0">
                  <c:v>Los Angeles</c:v>
                </c:pt>
              </c:strCache>
            </c:strRef>
          </c:tx>
          <c:spPr>
            <a:ln w="12700">
              <a:solidFill>
                <a:srgbClr val="800080"/>
              </a:solidFill>
              <a:prstDash val="solid"/>
            </a:ln>
          </c:spPr>
          <c:marker>
            <c:symbol val="star"/>
            <c:size val="5"/>
            <c:spPr>
              <a:noFill/>
              <a:ln>
                <a:solidFill>
                  <a:srgbClr val="800080"/>
                </a:solidFill>
                <a:prstDash val="solid"/>
              </a:ln>
            </c:spPr>
          </c:marke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'8'!$O$11:$X$11</c:f>
              <c:numCache>
                <c:formatCode>0.0</c:formatCode>
                <c:ptCount val="10"/>
                <c:pt idx="0">
                  <c:v>22.593333333333334</c:v>
                </c:pt>
                <c:pt idx="1">
                  <c:v>22.306666666666668</c:v>
                </c:pt>
                <c:pt idx="2">
                  <c:v>22.14</c:v>
                </c:pt>
                <c:pt idx="3">
                  <c:v>21.476666666666663</c:v>
                </c:pt>
                <c:pt idx="4">
                  <c:v>20.39</c:v>
                </c:pt>
                <c:pt idx="5">
                  <c:v>18.580000000000002</c:v>
                </c:pt>
                <c:pt idx="6">
                  <c:v>17.239999999999998</c:v>
                </c:pt>
                <c:pt idx="7">
                  <c:v>16.133333333333336</c:v>
                </c:pt>
                <c:pt idx="8">
                  <c:v>17.466566666666665</c:v>
                </c:pt>
                <c:pt idx="9">
                  <c:v>17.61323333333333</c:v>
                </c:pt>
              </c:numCache>
            </c:numRef>
          </c:val>
        </c:ser>
        <c:ser>
          <c:idx val="5"/>
          <c:order val="5"/>
          <c:tx>
            <c:strRef>
              <c:f>'8'!$A$12</c:f>
              <c:strCache>
                <c:ptCount val="1"/>
                <c:pt idx="0">
                  <c:v>Philadelphia</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'8'!$O$12:$X$12</c:f>
              <c:numCache>
                <c:formatCode>0.0</c:formatCode>
                <c:ptCount val="10"/>
                <c:pt idx="0">
                  <c:v>18.636666666666667</c:v>
                </c:pt>
                <c:pt idx="1">
                  <c:v>18.649999999999999</c:v>
                </c:pt>
                <c:pt idx="2">
                  <c:v>16.226666666666663</c:v>
                </c:pt>
                <c:pt idx="3">
                  <c:v>15.363333333333335</c:v>
                </c:pt>
                <c:pt idx="4">
                  <c:v>15.343333333333334</c:v>
                </c:pt>
                <c:pt idx="5">
                  <c:v>15.14</c:v>
                </c:pt>
                <c:pt idx="6">
                  <c:v>15.296666666666667</c:v>
                </c:pt>
                <c:pt idx="7">
                  <c:v>14.959999999999999</c:v>
                </c:pt>
                <c:pt idx="8">
                  <c:v>14.213083333333332</c:v>
                </c:pt>
                <c:pt idx="9">
                  <c:v>13.026416666666668</c:v>
                </c:pt>
              </c:numCache>
            </c:numRef>
          </c:val>
        </c:ser>
        <c:ser>
          <c:idx val="6"/>
          <c:order val="6"/>
          <c:tx>
            <c:strRef>
              <c:f>'8'!$A$13</c:f>
              <c:strCache>
                <c:ptCount val="1"/>
                <c:pt idx="0">
                  <c:v>Phoenix</c:v>
                </c:pt>
              </c:strCache>
            </c:strRef>
          </c:tx>
          <c:spPr>
            <a:ln w="12700">
              <a:solidFill>
                <a:srgbClr val="008080"/>
              </a:solidFill>
              <a:prstDash val="solid"/>
            </a:ln>
          </c:spPr>
          <c:marker>
            <c:symbol val="plus"/>
            <c:size val="5"/>
            <c:spPr>
              <a:noFill/>
              <a:ln>
                <a:solidFill>
                  <a:srgbClr val="008080"/>
                </a:solidFill>
                <a:prstDash val="solid"/>
              </a:ln>
            </c:spPr>
          </c:marke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'8'!$O$13:$X$13</c:f>
              <c:numCache>
                <c:formatCode>0.0</c:formatCode>
                <c:ptCount val="10"/>
                <c:pt idx="0">
                  <c:v>12.603333333333333</c:v>
                </c:pt>
                <c:pt idx="1">
                  <c:v>12.450000000000001</c:v>
                </c:pt>
                <c:pt idx="2">
                  <c:v>11.586666666666668</c:v>
                </c:pt>
                <c:pt idx="3">
                  <c:v>11.813333333333333</c:v>
                </c:pt>
                <c:pt idx="4">
                  <c:v>11.926666666666668</c:v>
                </c:pt>
                <c:pt idx="5">
                  <c:v>12.676666666666668</c:v>
                </c:pt>
                <c:pt idx="6">
                  <c:v>12.9</c:v>
                </c:pt>
                <c:pt idx="7">
                  <c:v>12.236666666666666</c:v>
                </c:pt>
                <c:pt idx="8">
                  <c:v>11.430563333333332</c:v>
                </c:pt>
                <c:pt idx="9">
                  <c:v>10.740563333333332</c:v>
                </c:pt>
              </c:numCache>
            </c:numRef>
          </c:val>
        </c:ser>
        <c:ser>
          <c:idx val="7"/>
          <c:order val="7"/>
          <c:tx>
            <c:strRef>
              <c:f>'8'!$A$14</c:f>
              <c:strCache>
                <c:ptCount val="1"/>
                <c:pt idx="0">
                  <c:v>San Antonio</c:v>
                </c:pt>
              </c:strCache>
            </c:strRef>
          </c:tx>
          <c:spPr>
            <a:ln w="12700">
              <a:solidFill>
                <a:srgbClr val="0000FF"/>
              </a:solidFill>
              <a:prstDash val="solid"/>
            </a:ln>
          </c:spPr>
          <c:marker>
            <c:symbol val="dot"/>
            <c:size val="5"/>
            <c:spPr>
              <a:noFill/>
              <a:ln>
                <a:solidFill>
                  <a:srgbClr val="0000FF"/>
                </a:solidFill>
                <a:prstDash val="solid"/>
              </a:ln>
            </c:spPr>
          </c:marke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'8'!$O$14:$X$14</c:f>
              <c:numCache>
                <c:formatCode>0.0</c:formatCode>
                <c:ptCount val="10"/>
                <c:pt idx="0">
                  <c:v>11.19</c:v>
                </c:pt>
                <c:pt idx="1">
                  <c:v>10.176666666666668</c:v>
                </c:pt>
                <c:pt idx="2">
                  <c:v>10.549999999999999</c:v>
                </c:pt>
              </c:numCache>
            </c:numRef>
          </c:val>
        </c:ser>
        <c:ser>
          <c:idx val="8"/>
          <c:order val="8"/>
          <c:tx>
            <c:strRef>
              <c:f>'8'!$A$15</c:f>
              <c:strCache>
                <c:ptCount val="1"/>
                <c:pt idx="0">
                  <c:v>San Diego</c:v>
                </c:pt>
              </c:strCache>
            </c:strRef>
          </c:tx>
          <c:spPr>
            <a:ln w="12700">
              <a:solidFill>
                <a:srgbClr val="00CCFF"/>
              </a:solidFill>
              <a:prstDash val="solid"/>
            </a:ln>
          </c:spPr>
          <c:marker>
            <c:symbol val="dash"/>
            <c:size val="5"/>
            <c:spPr>
              <a:noFill/>
              <a:ln>
                <a:solidFill>
                  <a:srgbClr val="00CCFF"/>
                </a:solidFill>
                <a:prstDash val="solid"/>
              </a:ln>
            </c:spPr>
          </c:marke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'8'!$O$15:$X$15</c:f>
              <c:numCache>
                <c:formatCode>0.0</c:formatCode>
                <c:ptCount val="10"/>
                <c:pt idx="0">
                  <c:v>16.636666666666667</c:v>
                </c:pt>
                <c:pt idx="1">
                  <c:v>15.93</c:v>
                </c:pt>
                <c:pt idx="2">
                  <c:v>15.63</c:v>
                </c:pt>
                <c:pt idx="3">
                  <c:v>14.68</c:v>
                </c:pt>
                <c:pt idx="4">
                  <c:v>14.713333333333333</c:v>
                </c:pt>
                <c:pt idx="5">
                  <c:v>14.183333333333332</c:v>
                </c:pt>
                <c:pt idx="6">
                  <c:v>13.840000000000002</c:v>
                </c:pt>
                <c:pt idx="7">
                  <c:v>13.020000000000001</c:v>
                </c:pt>
                <c:pt idx="8">
                  <c:v>13.668833333333334</c:v>
                </c:pt>
                <c:pt idx="9">
                  <c:v>14.522166666666669</c:v>
                </c:pt>
              </c:numCache>
            </c:numRef>
          </c:val>
        </c:ser>
        <c:marker val="1"/>
        <c:axId val="78476416"/>
        <c:axId val="78478336"/>
      </c:lineChart>
      <c:catAx>
        <c:axId val="78476416"/>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8478336"/>
        <c:crosses val="autoZero"/>
        <c:auto val="1"/>
        <c:lblAlgn val="ctr"/>
        <c:lblOffset val="100"/>
        <c:tickLblSkip val="1"/>
        <c:tickMarkSkip val="1"/>
      </c:catAx>
      <c:valAx>
        <c:axId val="78478336"/>
        <c:scaling>
          <c:orientation val="minMax"/>
        </c:scaling>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Annual Avg PM</a:t>
                </a:r>
                <a:r>
                  <a:rPr lang="en-US" sz="800" b="1" i="0" u="none" strike="noStrike" baseline="-25000">
                    <a:solidFill>
                      <a:srgbClr val="000000"/>
                    </a:solidFill>
                    <a:latin typeface="Arial"/>
                    <a:cs typeface="Arial"/>
                  </a:rPr>
                  <a:t>2.5</a:t>
                </a:r>
                <a:r>
                  <a:rPr lang="en-US" sz="800" b="1" i="0" u="none" strike="noStrike" baseline="0">
                    <a:solidFill>
                      <a:srgbClr val="000000"/>
                    </a:solidFill>
                    <a:latin typeface="Arial"/>
                    <a:cs typeface="Arial"/>
                  </a:rPr>
                  <a:t> (</a:t>
                </a:r>
                <a:r>
                  <a:rPr lang="en-US" sz="800" b="1" i="0" u="none" strike="noStrike" baseline="0">
                    <a:solidFill>
                      <a:srgbClr val="000000"/>
                    </a:solidFill>
                    <a:latin typeface="Symbol"/>
                    <a:cs typeface="Arial"/>
                  </a:rPr>
                  <a:t>m</a:t>
                </a:r>
                <a:r>
                  <a:rPr lang="en-US" sz="800" b="1" i="0" u="none" strike="noStrike" baseline="0">
                    <a:solidFill>
                      <a:srgbClr val="000000"/>
                    </a:solidFill>
                    <a:latin typeface="Arial"/>
                    <a:cs typeface="Arial"/>
                  </a:rPr>
                  <a:t>g/m</a:t>
                </a:r>
                <a:r>
                  <a:rPr lang="en-US" sz="800" b="1" i="0" u="none" strike="noStrike" baseline="30000">
                    <a:solidFill>
                      <a:srgbClr val="000000"/>
                    </a:solidFill>
                    <a:latin typeface="Arial"/>
                    <a:cs typeface="Arial"/>
                  </a:rPr>
                  <a:t>3</a:t>
                </a:r>
                <a:r>
                  <a:rPr lang="en-US" sz="800" b="1" i="0" u="none" strike="noStrike" baseline="0">
                    <a:solidFill>
                      <a:srgbClr val="000000"/>
                    </a:solidFill>
                    <a:latin typeface="Arial"/>
                    <a:cs typeface="Arial"/>
                  </a:rPr>
                  <a:t>)</a:t>
                </a:r>
                <a:endParaRPr lang="en-US"/>
              </a:p>
            </c:rich>
          </c:tx>
          <c:layout>
            <c:manualLayout>
              <c:xMode val="edge"/>
              <c:yMode val="edge"/>
              <c:x val="2.547770700636956E-2"/>
              <c:y val="0.36402569593147865"/>
            </c:manualLayout>
          </c:layout>
          <c:spPr>
            <a:noFill/>
            <a:ln w="25400">
              <a:noFill/>
            </a:ln>
          </c:spPr>
        </c:title>
        <c:numFmt formatCode="0.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8476416"/>
        <c:crosses val="autoZero"/>
        <c:crossBetween val="between"/>
      </c:valAx>
      <c:spPr>
        <a:solidFill>
          <a:srgbClr val="FFFFFF"/>
        </a:solidFill>
        <a:ln w="12700">
          <a:solidFill>
            <a:srgbClr val="808080"/>
          </a:solidFill>
          <a:prstDash val="solid"/>
        </a:ln>
      </c:spPr>
    </c:plotArea>
    <c:legend>
      <c:legendPos val="r"/>
      <c:layout>
        <c:manualLayout>
          <c:xMode val="edge"/>
          <c:yMode val="edge"/>
          <c:x val="0.82961850310112562"/>
          <c:y val="0.32976445396145726"/>
          <c:w val="0.15764347927846636"/>
          <c:h val="0.36830835117773114"/>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75" b="1" i="0" u="none" strike="noStrike" baseline="0">
                <a:solidFill>
                  <a:srgbClr val="000000"/>
                </a:solidFill>
                <a:latin typeface="Arial"/>
                <a:ea typeface="Arial"/>
                <a:cs typeface="Arial"/>
              </a:defRPr>
            </a:pPr>
            <a:r>
              <a:rPr lang="en-US"/>
              <a:t>Annual Average</a:t>
            </a:r>
          </a:p>
        </c:rich>
      </c:tx>
      <c:layout>
        <c:manualLayout>
          <c:xMode val="edge"/>
          <c:yMode val="edge"/>
          <c:x val="0.43735274225473686"/>
          <c:y val="3.0237580993520585E-2"/>
        </c:manualLayout>
      </c:layout>
      <c:spPr>
        <a:noFill/>
        <a:ln w="25400">
          <a:noFill/>
        </a:ln>
      </c:spPr>
    </c:title>
    <c:plotArea>
      <c:layout>
        <c:manualLayout>
          <c:layoutTarget val="inner"/>
          <c:xMode val="edge"/>
          <c:yMode val="edge"/>
          <c:x val="8.0378343374085268E-2"/>
          <c:y val="0.14254874644466581"/>
          <c:w val="0.80378343374085071"/>
          <c:h val="0.76889929900456166"/>
        </c:manualLayout>
      </c:layout>
      <c:barChart>
        <c:barDir val="col"/>
        <c:grouping val="clustered"/>
        <c:ser>
          <c:idx val="0"/>
          <c:order val="0"/>
          <c:tx>
            <c:strRef>
              <c:f>'8'!$A$7</c:f>
              <c:strCache>
                <c:ptCount val="1"/>
                <c:pt idx="0">
                  <c:v>New York</c:v>
                </c:pt>
              </c:strCache>
            </c:strRef>
          </c:tx>
          <c:spPr>
            <a:solidFill>
              <a:srgbClr val="FF0000"/>
            </a:solidFill>
            <a:ln w="25400">
              <a:solidFill>
                <a:srgbClr val="000000"/>
              </a:solidFill>
              <a:prstDash val="solid"/>
            </a:ln>
          </c:spP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'8'!$O$7:$X$7</c:f>
              <c:numCache>
                <c:formatCode>0.0</c:formatCode>
                <c:ptCount val="10"/>
                <c:pt idx="0">
                  <c:v>19.396666666666665</c:v>
                </c:pt>
                <c:pt idx="1">
                  <c:v>17.736666666666668</c:v>
                </c:pt>
                <c:pt idx="2">
                  <c:v>17.776666666666667</c:v>
                </c:pt>
                <c:pt idx="3">
                  <c:v>16.973333333333333</c:v>
                </c:pt>
                <c:pt idx="4">
                  <c:v>17.063333333333333</c:v>
                </c:pt>
                <c:pt idx="5">
                  <c:v>15.666666666666666</c:v>
                </c:pt>
                <c:pt idx="6">
                  <c:v>15.839999999999998</c:v>
                </c:pt>
                <c:pt idx="7">
                  <c:v>15.459999999999999</c:v>
                </c:pt>
                <c:pt idx="8">
                  <c:v>14.916363333333331</c:v>
                </c:pt>
                <c:pt idx="9">
                  <c:v>13.379696666666666</c:v>
                </c:pt>
              </c:numCache>
            </c:numRef>
          </c:val>
        </c:ser>
        <c:ser>
          <c:idx val="1"/>
          <c:order val="1"/>
          <c:tx>
            <c:strRef>
              <c:f>'8'!$A$8</c:f>
              <c:strCache>
                <c:ptCount val="1"/>
                <c:pt idx="0">
                  <c:v>Chicago</c:v>
                </c:pt>
              </c:strCache>
            </c:strRef>
          </c:tx>
          <c:spPr>
            <a:solidFill>
              <a:srgbClr val="CC99FF"/>
            </a:solidFill>
            <a:ln w="25400">
              <a:noFill/>
            </a:ln>
          </c:spP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'8'!$O$8:$X$8</c:f>
              <c:numCache>
                <c:formatCode>0.0</c:formatCode>
                <c:ptCount val="10"/>
                <c:pt idx="0">
                  <c:v>18.793333333333333</c:v>
                </c:pt>
                <c:pt idx="1">
                  <c:v>18.076666666666668</c:v>
                </c:pt>
                <c:pt idx="2">
                  <c:v>17.250000000000004</c:v>
                </c:pt>
                <c:pt idx="3">
                  <c:v>15.876666666666665</c:v>
                </c:pt>
                <c:pt idx="4">
                  <c:v>16.029999999999998</c:v>
                </c:pt>
                <c:pt idx="5">
                  <c:v>15.579999999999998</c:v>
                </c:pt>
                <c:pt idx="6">
                  <c:v>15.733333333333334</c:v>
                </c:pt>
                <c:pt idx="7">
                  <c:v>14.200000000000001</c:v>
                </c:pt>
                <c:pt idx="8">
                  <c:v>13.574143333333334</c:v>
                </c:pt>
                <c:pt idx="9">
                  <c:v>12.997476666666666</c:v>
                </c:pt>
              </c:numCache>
            </c:numRef>
          </c:val>
        </c:ser>
        <c:ser>
          <c:idx val="2"/>
          <c:order val="2"/>
          <c:tx>
            <c:strRef>
              <c:f>'8'!$A$9</c:f>
              <c:strCache>
                <c:ptCount val="1"/>
                <c:pt idx="0">
                  <c:v>Dallas</c:v>
                </c:pt>
              </c:strCache>
            </c:strRef>
          </c:tx>
          <c:spPr>
            <a:solidFill>
              <a:srgbClr val="FFFF99"/>
            </a:solidFill>
            <a:ln w="25400">
              <a:noFill/>
            </a:ln>
          </c:spP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'8'!$O$9:$X$9</c:f>
              <c:numCache>
                <c:formatCode>0.0</c:formatCode>
                <c:ptCount val="10"/>
                <c:pt idx="0">
                  <c:v>14.786666666666667</c:v>
                </c:pt>
                <c:pt idx="1">
                  <c:v>13.839999999999998</c:v>
                </c:pt>
                <c:pt idx="2">
                  <c:v>14.083333333333334</c:v>
                </c:pt>
                <c:pt idx="3">
                  <c:v>13.823333333333332</c:v>
                </c:pt>
                <c:pt idx="4">
                  <c:v>13.823333333333332</c:v>
                </c:pt>
                <c:pt idx="5">
                  <c:v>13.046666666666667</c:v>
                </c:pt>
                <c:pt idx="6">
                  <c:v>12.986666666666665</c:v>
                </c:pt>
                <c:pt idx="7">
                  <c:v>12.173333333333332</c:v>
                </c:pt>
                <c:pt idx="8">
                  <c:v>11.631120000000001</c:v>
                </c:pt>
                <c:pt idx="9">
                  <c:v>10.847786666666666</c:v>
                </c:pt>
              </c:numCache>
            </c:numRef>
          </c:val>
        </c:ser>
        <c:ser>
          <c:idx val="3"/>
          <c:order val="3"/>
          <c:tx>
            <c:strRef>
              <c:f>'8'!$A$10</c:f>
              <c:strCache>
                <c:ptCount val="1"/>
                <c:pt idx="0">
                  <c:v>Houston</c:v>
                </c:pt>
              </c:strCache>
            </c:strRef>
          </c:tx>
          <c:spPr>
            <a:solidFill>
              <a:srgbClr val="CCFFFF"/>
            </a:solidFill>
            <a:ln w="25400">
              <a:noFill/>
            </a:ln>
          </c:spP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'8'!$O$10:$X$10</c:f>
              <c:numCache>
                <c:formatCode>0.0</c:formatCode>
                <c:ptCount val="10"/>
                <c:pt idx="0">
                  <c:v>15.396666666666667</c:v>
                </c:pt>
                <c:pt idx="1">
                  <c:v>14.516666666666666</c:v>
                </c:pt>
                <c:pt idx="2">
                  <c:v>14.676666666666668</c:v>
                </c:pt>
                <c:pt idx="3">
                  <c:v>14.736666666666666</c:v>
                </c:pt>
                <c:pt idx="4">
                  <c:v>15.37</c:v>
                </c:pt>
                <c:pt idx="5">
                  <c:v>15.886666666666665</c:v>
                </c:pt>
                <c:pt idx="6">
                  <c:v>16.093333333333334</c:v>
                </c:pt>
                <c:pt idx="7">
                  <c:v>15.393333333333333</c:v>
                </c:pt>
                <c:pt idx="8">
                  <c:v>14.175976666666665</c:v>
                </c:pt>
                <c:pt idx="9">
                  <c:v>13.032643333333334</c:v>
                </c:pt>
              </c:numCache>
            </c:numRef>
          </c:val>
        </c:ser>
        <c:ser>
          <c:idx val="4"/>
          <c:order val="4"/>
          <c:tx>
            <c:strRef>
              <c:f>'8'!$A$11</c:f>
              <c:strCache>
                <c:ptCount val="1"/>
                <c:pt idx="0">
                  <c:v>Los Angeles</c:v>
                </c:pt>
              </c:strCache>
            </c:strRef>
          </c:tx>
          <c:spPr>
            <a:solidFill>
              <a:srgbClr val="99CC00"/>
            </a:solidFill>
            <a:ln w="25400">
              <a:noFill/>
            </a:ln>
          </c:spP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'8'!$O$11:$X$11</c:f>
              <c:numCache>
                <c:formatCode>0.0</c:formatCode>
                <c:ptCount val="10"/>
                <c:pt idx="0">
                  <c:v>22.593333333333334</c:v>
                </c:pt>
                <c:pt idx="1">
                  <c:v>22.306666666666668</c:v>
                </c:pt>
                <c:pt idx="2">
                  <c:v>22.14</c:v>
                </c:pt>
                <c:pt idx="3">
                  <c:v>21.476666666666663</c:v>
                </c:pt>
                <c:pt idx="4">
                  <c:v>20.39</c:v>
                </c:pt>
                <c:pt idx="5">
                  <c:v>18.580000000000002</c:v>
                </c:pt>
                <c:pt idx="6">
                  <c:v>17.239999999999998</c:v>
                </c:pt>
                <c:pt idx="7">
                  <c:v>16.133333333333336</c:v>
                </c:pt>
                <c:pt idx="8">
                  <c:v>17.466566666666665</c:v>
                </c:pt>
                <c:pt idx="9">
                  <c:v>17.61323333333333</c:v>
                </c:pt>
              </c:numCache>
            </c:numRef>
          </c:val>
        </c:ser>
        <c:ser>
          <c:idx val="5"/>
          <c:order val="5"/>
          <c:tx>
            <c:strRef>
              <c:f>'8'!$A$12</c:f>
              <c:strCache>
                <c:ptCount val="1"/>
                <c:pt idx="0">
                  <c:v>Philadelphia</c:v>
                </c:pt>
              </c:strCache>
            </c:strRef>
          </c:tx>
          <c:spPr>
            <a:solidFill>
              <a:srgbClr val="FF8080"/>
            </a:solidFill>
            <a:ln w="25400">
              <a:noFill/>
            </a:ln>
          </c:spP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'8'!$O$12:$X$12</c:f>
              <c:numCache>
                <c:formatCode>0.0</c:formatCode>
                <c:ptCount val="10"/>
                <c:pt idx="0">
                  <c:v>18.636666666666667</c:v>
                </c:pt>
                <c:pt idx="1">
                  <c:v>18.649999999999999</c:v>
                </c:pt>
                <c:pt idx="2">
                  <c:v>16.226666666666663</c:v>
                </c:pt>
                <c:pt idx="3">
                  <c:v>15.363333333333335</c:v>
                </c:pt>
                <c:pt idx="4">
                  <c:v>15.343333333333334</c:v>
                </c:pt>
                <c:pt idx="5">
                  <c:v>15.14</c:v>
                </c:pt>
                <c:pt idx="6">
                  <c:v>15.296666666666667</c:v>
                </c:pt>
                <c:pt idx="7">
                  <c:v>14.959999999999999</c:v>
                </c:pt>
                <c:pt idx="8">
                  <c:v>14.213083333333332</c:v>
                </c:pt>
                <c:pt idx="9">
                  <c:v>13.026416666666668</c:v>
                </c:pt>
              </c:numCache>
            </c:numRef>
          </c:val>
        </c:ser>
        <c:ser>
          <c:idx val="6"/>
          <c:order val="6"/>
          <c:tx>
            <c:strRef>
              <c:f>'8'!$A$13</c:f>
              <c:strCache>
                <c:ptCount val="1"/>
                <c:pt idx="0">
                  <c:v>Phoenix</c:v>
                </c:pt>
              </c:strCache>
            </c:strRef>
          </c:tx>
          <c:spPr>
            <a:solidFill>
              <a:srgbClr val="0066CC"/>
            </a:solidFill>
            <a:ln w="25400">
              <a:noFill/>
            </a:ln>
          </c:spP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'8'!$O$13:$X$13</c:f>
              <c:numCache>
                <c:formatCode>0.0</c:formatCode>
                <c:ptCount val="10"/>
                <c:pt idx="0">
                  <c:v>12.603333333333333</c:v>
                </c:pt>
                <c:pt idx="1">
                  <c:v>12.450000000000001</c:v>
                </c:pt>
                <c:pt idx="2">
                  <c:v>11.586666666666668</c:v>
                </c:pt>
                <c:pt idx="3">
                  <c:v>11.813333333333333</c:v>
                </c:pt>
                <c:pt idx="4">
                  <c:v>11.926666666666668</c:v>
                </c:pt>
                <c:pt idx="5">
                  <c:v>12.676666666666668</c:v>
                </c:pt>
                <c:pt idx="6">
                  <c:v>12.9</c:v>
                </c:pt>
                <c:pt idx="7">
                  <c:v>12.236666666666666</c:v>
                </c:pt>
                <c:pt idx="8">
                  <c:v>11.430563333333332</c:v>
                </c:pt>
                <c:pt idx="9">
                  <c:v>10.740563333333332</c:v>
                </c:pt>
              </c:numCache>
            </c:numRef>
          </c:val>
        </c:ser>
        <c:ser>
          <c:idx val="7"/>
          <c:order val="7"/>
          <c:tx>
            <c:strRef>
              <c:f>'8'!$A$14</c:f>
              <c:strCache>
                <c:ptCount val="1"/>
                <c:pt idx="0">
                  <c:v>San Antonio</c:v>
                </c:pt>
              </c:strCache>
            </c:strRef>
          </c:tx>
          <c:spPr>
            <a:solidFill>
              <a:srgbClr val="CCCCFF"/>
            </a:solidFill>
            <a:ln w="25400">
              <a:noFill/>
            </a:ln>
          </c:spP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'8'!$O$14:$X$14</c:f>
              <c:numCache>
                <c:formatCode>0.0</c:formatCode>
                <c:ptCount val="10"/>
                <c:pt idx="0">
                  <c:v>11.19</c:v>
                </c:pt>
                <c:pt idx="1">
                  <c:v>10.176666666666668</c:v>
                </c:pt>
                <c:pt idx="2">
                  <c:v>10.549999999999999</c:v>
                </c:pt>
              </c:numCache>
            </c:numRef>
          </c:val>
        </c:ser>
        <c:ser>
          <c:idx val="8"/>
          <c:order val="8"/>
          <c:tx>
            <c:strRef>
              <c:f>'8'!$A$15</c:f>
              <c:strCache>
                <c:ptCount val="1"/>
                <c:pt idx="0">
                  <c:v>San Diego</c:v>
                </c:pt>
              </c:strCache>
            </c:strRef>
          </c:tx>
          <c:spPr>
            <a:solidFill>
              <a:srgbClr val="99CCFF"/>
            </a:solidFill>
            <a:ln w="25400">
              <a:noFill/>
            </a:ln>
          </c:spPr>
          <c:cat>
            <c:strRef>
              <c:f>'8'!$O$6:$X$6</c:f>
              <c:strCache>
                <c:ptCount val="10"/>
                <c:pt idx="0">
                  <c:v>1999-2001</c:v>
                </c:pt>
                <c:pt idx="1">
                  <c:v>2000-2002</c:v>
                </c:pt>
                <c:pt idx="2">
                  <c:v>2001-2003</c:v>
                </c:pt>
                <c:pt idx="3">
                  <c:v>2002-2004</c:v>
                </c:pt>
                <c:pt idx="4">
                  <c:v>2003-2005</c:v>
                </c:pt>
                <c:pt idx="5">
                  <c:v>2004-2006</c:v>
                </c:pt>
                <c:pt idx="6">
                  <c:v>2005-2007</c:v>
                </c:pt>
                <c:pt idx="7">
                  <c:v>2006-2008</c:v>
                </c:pt>
                <c:pt idx="8">
                  <c:v>2007-2009</c:v>
                </c:pt>
                <c:pt idx="9">
                  <c:v>2008-2010</c:v>
                </c:pt>
              </c:strCache>
            </c:strRef>
          </c:cat>
          <c:val>
            <c:numRef>
              <c:f>'8'!$O$15:$X$15</c:f>
              <c:numCache>
                <c:formatCode>0.0</c:formatCode>
                <c:ptCount val="10"/>
                <c:pt idx="0">
                  <c:v>16.636666666666667</c:v>
                </c:pt>
                <c:pt idx="1">
                  <c:v>15.93</c:v>
                </c:pt>
                <c:pt idx="2">
                  <c:v>15.63</c:v>
                </c:pt>
                <c:pt idx="3">
                  <c:v>14.68</c:v>
                </c:pt>
                <c:pt idx="4">
                  <c:v>14.713333333333333</c:v>
                </c:pt>
                <c:pt idx="5">
                  <c:v>14.183333333333332</c:v>
                </c:pt>
                <c:pt idx="6">
                  <c:v>13.840000000000002</c:v>
                </c:pt>
                <c:pt idx="7">
                  <c:v>13.020000000000001</c:v>
                </c:pt>
                <c:pt idx="8">
                  <c:v>13.668833333333334</c:v>
                </c:pt>
                <c:pt idx="9">
                  <c:v>14.522166666666669</c:v>
                </c:pt>
              </c:numCache>
            </c:numRef>
          </c:val>
        </c:ser>
        <c:gapWidth val="110"/>
        <c:overlap val="-60"/>
        <c:axId val="78632064"/>
        <c:axId val="78633600"/>
      </c:barChart>
      <c:catAx>
        <c:axId val="78632064"/>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8633600"/>
        <c:crosses val="autoZero"/>
        <c:auto val="1"/>
        <c:lblAlgn val="ctr"/>
        <c:lblOffset val="100"/>
        <c:tickLblSkip val="1"/>
        <c:tickMarkSkip val="1"/>
      </c:catAx>
      <c:valAx>
        <c:axId val="78633600"/>
        <c:scaling>
          <c:orientation val="minMax"/>
        </c:scaling>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98%of 24hr Avg PM</a:t>
                </a:r>
                <a:r>
                  <a:rPr lang="en-US" sz="800" b="1" i="0" u="none" strike="noStrike" baseline="-25000">
                    <a:solidFill>
                      <a:srgbClr val="000000"/>
                    </a:solidFill>
                    <a:latin typeface="Arial"/>
                    <a:cs typeface="Arial"/>
                  </a:rPr>
                  <a:t>2.5</a:t>
                </a:r>
                <a:r>
                  <a:rPr lang="en-US" sz="800" b="1" i="0" u="none" strike="noStrike" baseline="0">
                    <a:solidFill>
                      <a:srgbClr val="000000"/>
                    </a:solidFill>
                    <a:latin typeface="Arial"/>
                    <a:cs typeface="Arial"/>
                  </a:rPr>
                  <a:t> (</a:t>
                </a:r>
                <a:r>
                  <a:rPr lang="en-US" sz="800" b="1" i="0" u="none" strike="noStrike" baseline="0">
                    <a:solidFill>
                      <a:srgbClr val="000000"/>
                    </a:solidFill>
                    <a:latin typeface="Symbol"/>
                    <a:cs typeface="Arial"/>
                  </a:rPr>
                  <a:t>m</a:t>
                </a:r>
                <a:r>
                  <a:rPr lang="en-US" sz="800" b="1" i="0" u="none" strike="noStrike" baseline="0">
                    <a:solidFill>
                      <a:srgbClr val="000000"/>
                    </a:solidFill>
                    <a:latin typeface="Arial"/>
                    <a:cs typeface="Arial"/>
                  </a:rPr>
                  <a:t>g/m</a:t>
                </a:r>
                <a:r>
                  <a:rPr lang="en-US" sz="800" b="1" i="0" u="none" strike="noStrike" baseline="30000">
                    <a:solidFill>
                      <a:srgbClr val="000000"/>
                    </a:solidFill>
                    <a:latin typeface="Arial"/>
                    <a:cs typeface="Arial"/>
                  </a:rPr>
                  <a:t>3</a:t>
                </a:r>
                <a:r>
                  <a:rPr lang="en-US" sz="800" b="1" i="0" u="none" strike="noStrike" baseline="0">
                    <a:solidFill>
                      <a:srgbClr val="000000"/>
                    </a:solidFill>
                    <a:latin typeface="Arial"/>
                    <a:cs typeface="Arial"/>
                  </a:rPr>
                  <a:t>)</a:t>
                </a:r>
                <a:endParaRPr lang="en-US"/>
              </a:p>
            </c:rich>
          </c:tx>
          <c:layout>
            <c:manualLayout>
              <c:xMode val="edge"/>
              <c:yMode val="edge"/>
              <c:x val="1.8912529550827468E-2"/>
              <c:y val="0.35421211657398116"/>
            </c:manualLayout>
          </c:layout>
          <c:spPr>
            <a:noFill/>
            <a:ln w="25400">
              <a:noFill/>
            </a:ln>
          </c:spPr>
        </c:title>
        <c:numFmt formatCode="0.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8632064"/>
        <c:crosses val="autoZero"/>
        <c:crossBetween val="between"/>
      </c:valAx>
      <c:spPr>
        <a:solidFill>
          <a:srgbClr val="FFFFFF"/>
        </a:solidFill>
        <a:ln w="12700">
          <a:solidFill>
            <a:srgbClr val="808080"/>
          </a:solidFill>
          <a:prstDash val="solid"/>
        </a:ln>
      </c:spPr>
    </c:plotArea>
    <c:legend>
      <c:legendPos val="r"/>
      <c:layout>
        <c:manualLayout>
          <c:xMode val="edge"/>
          <c:yMode val="edge"/>
          <c:x val="0.8971641133510796"/>
          <c:y val="0.34125315329104378"/>
          <c:w val="9.3380738755173234E-2"/>
          <c:h val="0.37149073428456525"/>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9525</xdr:colOff>
      <xdr:row>59</xdr:row>
      <xdr:rowOff>57150</xdr:rowOff>
    </xdr:from>
    <xdr:to>
      <xdr:col>8</xdr:col>
      <xdr:colOff>28575</xdr:colOff>
      <xdr:row>80</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57</xdr:row>
      <xdr:rowOff>0</xdr:rowOff>
    </xdr:from>
    <xdr:to>
      <xdr:col>16</xdr:col>
      <xdr:colOff>0</xdr:colOff>
      <xdr:row>78</xdr:row>
      <xdr:rowOff>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78</xdr:row>
      <xdr:rowOff>0</xdr:rowOff>
    </xdr:from>
    <xdr:to>
      <xdr:col>16</xdr:col>
      <xdr:colOff>0</xdr:colOff>
      <xdr:row>99</xdr:row>
      <xdr:rowOff>0</xdr:rowOff>
    </xdr:to>
    <xdr:graphicFrame macro="">
      <xdr:nvGraphicFramePr>
        <xdr:cNvPr id="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78</xdr:row>
      <xdr:rowOff>0</xdr:rowOff>
    </xdr:from>
    <xdr:to>
      <xdr:col>8</xdr:col>
      <xdr:colOff>0</xdr:colOff>
      <xdr:row>99</xdr:row>
      <xdr:rowOff>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0.6743</cdr:x>
      <cdr:y>0.55808</cdr:y>
    </cdr:from>
    <cdr:to>
      <cdr:x>0.91184</cdr:x>
      <cdr:y>0.60571</cdr:y>
    </cdr:to>
    <cdr:sp macro="" textlink="">
      <cdr:nvSpPr>
        <cdr:cNvPr id="97281" name="Text Box 1"/>
        <cdr:cNvSpPr txBox="1">
          <a:spLocks xmlns:a="http://schemas.openxmlformats.org/drawingml/2006/main" noChangeArrowheads="1"/>
        </cdr:cNvSpPr>
      </cdr:nvSpPr>
      <cdr:spPr bwMode="auto">
        <a:xfrm xmlns:a="http://schemas.openxmlformats.org/drawingml/2006/main">
          <a:off x="3310862" y="1906203"/>
          <a:ext cx="1165253" cy="16242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1">
            <a:defRPr sz="1000"/>
          </a:pPr>
          <a:r>
            <a:rPr lang="en-US" sz="800" b="1" i="0" strike="noStrike">
              <a:solidFill>
                <a:srgbClr val="FF0000"/>
              </a:solidFill>
              <a:latin typeface="Arial"/>
              <a:cs typeface="Arial"/>
            </a:rPr>
            <a:t>Fishing Class Standard</a:t>
          </a:r>
        </a:p>
      </cdr:txBody>
    </cdr:sp>
  </cdr:relSizeAnchor>
  <cdr:relSizeAnchor xmlns:cdr="http://schemas.openxmlformats.org/drawingml/2006/chartDrawing">
    <cdr:from>
      <cdr:x>0.6743</cdr:x>
      <cdr:y>0.49441</cdr:y>
    </cdr:from>
    <cdr:to>
      <cdr:x>0.91184</cdr:x>
      <cdr:y>0.54326</cdr:y>
    </cdr:to>
    <cdr:sp macro="" textlink="">
      <cdr:nvSpPr>
        <cdr:cNvPr id="97282" name="Text Box 2"/>
        <cdr:cNvSpPr txBox="1">
          <a:spLocks xmlns:a="http://schemas.openxmlformats.org/drawingml/2006/main" noChangeArrowheads="1"/>
        </cdr:cNvSpPr>
      </cdr:nvSpPr>
      <cdr:spPr bwMode="auto">
        <a:xfrm xmlns:a="http://schemas.openxmlformats.org/drawingml/2006/main">
          <a:off x="3310862" y="1689090"/>
          <a:ext cx="1165253" cy="16656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1">
            <a:defRPr sz="1000"/>
          </a:pPr>
          <a:r>
            <a:rPr lang="en-US" sz="800" b="1" i="0" strike="noStrike">
              <a:solidFill>
                <a:srgbClr val="FF0000"/>
              </a:solidFill>
              <a:latin typeface="Arial"/>
              <a:cs typeface="Arial"/>
            </a:rPr>
            <a:t>Bathing Class Standard</a:t>
          </a:r>
        </a:p>
      </cdr:txBody>
    </cdr:sp>
  </cdr:relSizeAnchor>
</c:userShapes>
</file>

<file path=xl/drawings/drawing3.xml><?xml version="1.0" encoding="utf-8"?>
<c:userShapes xmlns:c="http://schemas.openxmlformats.org/drawingml/2006/chart">
  <cdr:relSizeAnchor xmlns:cdr="http://schemas.openxmlformats.org/drawingml/2006/chartDrawing">
    <cdr:from>
      <cdr:x>0.66938</cdr:x>
      <cdr:y>0.25893</cdr:y>
    </cdr:from>
    <cdr:to>
      <cdr:x>0.90127</cdr:x>
      <cdr:y>0.31191</cdr:y>
    </cdr:to>
    <cdr:sp macro="" textlink="">
      <cdr:nvSpPr>
        <cdr:cNvPr id="98305" name="Text Box 1"/>
        <cdr:cNvSpPr txBox="1">
          <a:spLocks xmlns:a="http://schemas.openxmlformats.org/drawingml/2006/main" noChangeArrowheads="1"/>
        </cdr:cNvSpPr>
      </cdr:nvSpPr>
      <cdr:spPr bwMode="auto">
        <a:xfrm xmlns:a="http://schemas.openxmlformats.org/drawingml/2006/main">
          <a:off x="3273996" y="886104"/>
          <a:ext cx="1133089" cy="18065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1">
            <a:defRPr sz="1000"/>
          </a:pPr>
          <a:r>
            <a:rPr lang="en-US" sz="800" b="1" i="0" strike="noStrike">
              <a:solidFill>
                <a:srgbClr val="FF0000"/>
              </a:solidFill>
              <a:latin typeface="Arial"/>
              <a:cs typeface="Arial"/>
            </a:rPr>
            <a:t>FC Fishing Standard</a:t>
          </a:r>
        </a:p>
      </cdr:txBody>
    </cdr:sp>
  </cdr:relSizeAnchor>
  <cdr:relSizeAnchor xmlns:cdr="http://schemas.openxmlformats.org/drawingml/2006/chartDrawing">
    <cdr:from>
      <cdr:x>0.66938</cdr:x>
      <cdr:y>0.42199</cdr:y>
    </cdr:from>
    <cdr:to>
      <cdr:x>0.90127</cdr:x>
      <cdr:y>0.47497</cdr:y>
    </cdr:to>
    <cdr:sp macro="" textlink="">
      <cdr:nvSpPr>
        <cdr:cNvPr id="98306" name="Text Box 2"/>
        <cdr:cNvSpPr txBox="1">
          <a:spLocks xmlns:a="http://schemas.openxmlformats.org/drawingml/2006/main" noChangeArrowheads="1"/>
        </cdr:cNvSpPr>
      </cdr:nvSpPr>
      <cdr:spPr bwMode="auto">
        <a:xfrm xmlns:a="http://schemas.openxmlformats.org/drawingml/2006/main">
          <a:off x="3273996" y="1442145"/>
          <a:ext cx="1133089" cy="18065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1">
            <a:defRPr sz="1000"/>
          </a:pPr>
          <a:r>
            <a:rPr lang="en-US" sz="800" b="1" i="0" strike="noStrike">
              <a:solidFill>
                <a:srgbClr val="FF0000"/>
              </a:solidFill>
              <a:latin typeface="Arial"/>
              <a:cs typeface="Arial"/>
            </a:rPr>
            <a:t>FC Bathing Standard</a:t>
          </a:r>
        </a:p>
      </cdr:txBody>
    </cdr:sp>
  </cdr:relSizeAnchor>
  <cdr:relSizeAnchor xmlns:cdr="http://schemas.openxmlformats.org/drawingml/2006/chartDrawing">
    <cdr:from>
      <cdr:x>0.21002</cdr:x>
      <cdr:y>0.5384</cdr:y>
    </cdr:from>
    <cdr:to>
      <cdr:x>0.50637</cdr:x>
      <cdr:y>0.59137</cdr:y>
    </cdr:to>
    <cdr:sp macro="" textlink="">
      <cdr:nvSpPr>
        <cdr:cNvPr id="98307" name="Text Box 3"/>
        <cdr:cNvSpPr txBox="1">
          <a:spLocks xmlns:a="http://schemas.openxmlformats.org/drawingml/2006/main" noChangeArrowheads="1"/>
        </cdr:cNvSpPr>
      </cdr:nvSpPr>
      <cdr:spPr bwMode="auto">
        <a:xfrm xmlns:a="http://schemas.openxmlformats.org/drawingml/2006/main">
          <a:off x="1029377" y="1839081"/>
          <a:ext cx="1448102" cy="18065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1">
            <a:defRPr sz="1000"/>
          </a:pPr>
          <a:r>
            <a:rPr lang="en-US" sz="800" b="1" i="0" strike="noStrike">
              <a:solidFill>
                <a:srgbClr val="0000FF"/>
              </a:solidFill>
              <a:latin typeface="Arial"/>
              <a:cs typeface="Arial"/>
            </a:rPr>
            <a:t>Entero Bathing Standard</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1000125</xdr:colOff>
      <xdr:row>14</xdr:row>
      <xdr:rowOff>152400</xdr:rowOff>
    </xdr:from>
    <xdr:to>
      <xdr:col>17</xdr:col>
      <xdr:colOff>323850</xdr:colOff>
      <xdr:row>42</xdr:row>
      <xdr:rowOff>123826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16</xdr:row>
      <xdr:rowOff>19050</xdr:rowOff>
    </xdr:from>
    <xdr:to>
      <xdr:col>9</xdr:col>
      <xdr:colOff>276225</xdr:colOff>
      <xdr:row>43</xdr:row>
      <xdr:rowOff>95250</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45</xdr:row>
      <xdr:rowOff>9525</xdr:rowOff>
    </xdr:from>
    <xdr:to>
      <xdr:col>12</xdr:col>
      <xdr:colOff>304800</xdr:colOff>
      <xdr:row>72</xdr:row>
      <xdr:rowOff>47625</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tfp\40Worth_DataFiles_III\Congestion%20mitigation\Intro%20199\Files%20for%20Report\NYMTC%20TRUCK_TOLL_VOLUMES_2007-TABL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SSI EXPORT"/>
      <sheetName val="FOR SSI REPORT"/>
      <sheetName val="Report Highlights"/>
      <sheetName val="Table1"/>
      <sheetName val="Table 2"/>
      <sheetName val="Table 3"/>
      <sheetName val="Tables 4-8"/>
      <sheetName val="Tables 9-10"/>
      <sheetName val="Tables 11-13"/>
      <sheetName val="Table 14"/>
      <sheetName val="Table 15"/>
      <sheetName val="Table 16"/>
      <sheetName val="Table 17"/>
      <sheetName val="Table 18"/>
      <sheetName val="Table 19"/>
      <sheetName val="Table 20"/>
      <sheetName val="Table 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ymtc.org/" TargetMode="External"/><Relationship Id="rId1" Type="http://schemas.openxmlformats.org/officeDocument/2006/relationships/hyperlink" Target="http://www.ntdprogram.gov/ntdprogram/data.ht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nymtc.org/files/hub_bound/2010_HUB_BOUND_TRAVEL_DAT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4">
    <tabColor rgb="FFFF0000"/>
    <pageSetUpPr fitToPage="1"/>
  </sheetPr>
  <dimension ref="A1:AF43"/>
  <sheetViews>
    <sheetView tabSelected="1" zoomScale="85" zoomScaleNormal="85" workbookViewId="0">
      <pane ySplit="4" topLeftCell="A5" activePane="bottomLeft" state="frozenSplit"/>
      <selection activeCell="W18" sqref="W18"/>
      <selection pane="bottomLeft" activeCell="A11" sqref="A11"/>
    </sheetView>
  </sheetViews>
  <sheetFormatPr defaultRowHeight="12.75" outlineLevelCol="1"/>
  <cols>
    <col min="1" max="1" width="3.7109375" style="72" customWidth="1"/>
    <col min="2" max="2" width="23.85546875" style="72" customWidth="1"/>
    <col min="3" max="3" width="5.7109375" style="72" hidden="1" customWidth="1" outlineLevel="1"/>
    <col min="4" max="4" width="72.7109375" style="72" customWidth="1" collapsed="1"/>
    <col min="5" max="5" width="18.42578125" style="98" bestFit="1" customWidth="1"/>
    <col min="6" max="6" width="14.7109375" style="72" customWidth="1" outlineLevel="1"/>
    <col min="7" max="7" width="14.42578125" style="72" customWidth="1" outlineLevel="1"/>
    <col min="8" max="8" width="12.7109375" style="72" customWidth="1" outlineLevel="1" collapsed="1"/>
    <col min="9" max="9" width="12.7109375" style="72" customWidth="1"/>
    <col min="10" max="10" width="10.85546875" style="75" customWidth="1"/>
    <col min="11" max="11" width="13" style="107" customWidth="1" outlineLevel="1"/>
    <col min="12" max="12" width="11.5703125" style="75" customWidth="1"/>
    <col min="13" max="13" width="19.140625" style="72" customWidth="1" outlineLevel="1"/>
    <col min="14" max="27" width="12.7109375" style="98" customWidth="1" outlineLevel="1"/>
    <col min="28" max="28" width="10" style="72" customWidth="1" outlineLevel="1"/>
    <col min="29" max="29" width="33.5703125" style="72" customWidth="1" outlineLevel="1"/>
    <col min="30" max="30" width="40.7109375" style="72" customWidth="1" outlineLevel="1"/>
    <col min="31" max="31" width="11.7109375" style="72" customWidth="1" outlineLevel="1"/>
    <col min="32" max="32" width="10.140625" style="72" bestFit="1" customWidth="1"/>
    <col min="33" max="16384" width="9.140625" style="72"/>
  </cols>
  <sheetData>
    <row r="1" spans="1:32" ht="20.25" thickBot="1">
      <c r="A1" s="111"/>
      <c r="B1" s="65" t="s">
        <v>2865</v>
      </c>
      <c r="C1" s="65"/>
      <c r="D1" s="65"/>
      <c r="E1" s="62"/>
      <c r="F1" s="65"/>
      <c r="G1" s="65"/>
      <c r="H1" s="65"/>
      <c r="I1" s="65"/>
      <c r="J1" s="109"/>
      <c r="K1" s="110"/>
      <c r="L1" s="109"/>
      <c r="M1" s="65"/>
      <c r="N1" s="62"/>
      <c r="O1" s="62"/>
      <c r="P1" s="62"/>
      <c r="Q1" s="62"/>
      <c r="R1" s="62"/>
      <c r="S1" s="62"/>
      <c r="T1" s="62"/>
      <c r="U1" s="62"/>
      <c r="V1" s="62"/>
      <c r="W1" s="62"/>
      <c r="X1" s="62"/>
      <c r="Y1" s="62"/>
      <c r="Z1" s="62"/>
      <c r="AA1" s="62"/>
      <c r="AB1" s="65"/>
      <c r="AC1" s="65"/>
      <c r="AD1" s="65"/>
      <c r="AE1" s="65"/>
    </row>
    <row r="2" spans="1:32" ht="13.5" thickTop="1"/>
    <row r="3" spans="1:32">
      <c r="B3" s="76"/>
      <c r="C3" s="76"/>
    </row>
    <row r="4" spans="1:32" ht="38.25">
      <c r="B4" s="282" t="s">
        <v>0</v>
      </c>
      <c r="C4" s="283" t="s">
        <v>386</v>
      </c>
      <c r="D4" s="284" t="s">
        <v>1</v>
      </c>
      <c r="E4" s="284" t="s">
        <v>2838</v>
      </c>
      <c r="F4" s="283" t="s">
        <v>2879</v>
      </c>
      <c r="G4" s="283" t="s">
        <v>2878</v>
      </c>
      <c r="H4" s="283" t="s">
        <v>2839</v>
      </c>
      <c r="I4" s="285" t="s">
        <v>2866</v>
      </c>
      <c r="J4" s="285" t="s">
        <v>2843</v>
      </c>
      <c r="K4" s="286" t="s">
        <v>2902</v>
      </c>
      <c r="L4" s="285" t="s">
        <v>2903</v>
      </c>
      <c r="M4" s="283" t="s">
        <v>2847</v>
      </c>
      <c r="N4" s="287">
        <v>2000</v>
      </c>
      <c r="O4" s="288">
        <f>N4+1</f>
        <v>2001</v>
      </c>
      <c r="P4" s="288">
        <f t="shared" ref="P4:AA4" si="0">O4+1</f>
        <v>2002</v>
      </c>
      <c r="Q4" s="288">
        <f t="shared" si="0"/>
        <v>2003</v>
      </c>
      <c r="R4" s="288">
        <f t="shared" si="0"/>
        <v>2004</v>
      </c>
      <c r="S4" s="288">
        <f t="shared" si="0"/>
        <v>2005</v>
      </c>
      <c r="T4" s="288">
        <f t="shared" si="0"/>
        <v>2006</v>
      </c>
      <c r="U4" s="288">
        <f t="shared" si="0"/>
        <v>2007</v>
      </c>
      <c r="V4" s="288">
        <f t="shared" si="0"/>
        <v>2008</v>
      </c>
      <c r="W4" s="288">
        <f t="shared" si="0"/>
        <v>2009</v>
      </c>
      <c r="X4" s="288">
        <f t="shared" si="0"/>
        <v>2010</v>
      </c>
      <c r="Y4" s="289">
        <f t="shared" si="0"/>
        <v>2011</v>
      </c>
      <c r="Z4" s="288">
        <f t="shared" si="0"/>
        <v>2012</v>
      </c>
      <c r="AA4" s="288">
        <f t="shared" si="0"/>
        <v>2013</v>
      </c>
      <c r="AB4" s="283" t="s">
        <v>24</v>
      </c>
      <c r="AC4" s="283" t="s">
        <v>2840</v>
      </c>
      <c r="AD4" s="283" t="s">
        <v>2840</v>
      </c>
      <c r="AE4" s="283" t="s">
        <v>2840</v>
      </c>
    </row>
    <row r="5" spans="1:32">
      <c r="B5" s="196" t="s">
        <v>2842</v>
      </c>
      <c r="C5" s="106" t="s">
        <v>2916</v>
      </c>
      <c r="D5" s="73" t="s">
        <v>2945</v>
      </c>
      <c r="E5" s="99" t="s">
        <v>315</v>
      </c>
      <c r="F5" s="72">
        <v>2006</v>
      </c>
      <c r="G5" s="72">
        <v>2011</v>
      </c>
      <c r="H5" s="79">
        <f>INDEX($N5:$AA5,1,MATCH(F5,$N$4:$AA$4,0))</f>
        <v>0</v>
      </c>
      <c r="I5" s="79">
        <f>INDEX($N5:$AA5,1,MATCH(G5,$N$4:$AA$4,0))</f>
        <v>122969</v>
      </c>
      <c r="J5" s="75" t="str">
        <f>LEFT(VLOOKUP($G5,$B$40:$D$43,3,FALSE),1)</f>
        <v>1</v>
      </c>
      <c r="K5" s="198" t="s">
        <v>325</v>
      </c>
      <c r="L5" s="77" t="s">
        <v>303</v>
      </c>
      <c r="M5" s="78" t="s">
        <v>347</v>
      </c>
      <c r="N5" s="214"/>
      <c r="O5" s="215"/>
      <c r="P5" s="215"/>
      <c r="Q5" s="215"/>
      <c r="R5" s="215"/>
      <c r="S5" s="215"/>
      <c r="T5" s="215"/>
      <c r="U5" s="215">
        <f>INDEX('1a'!$C$7:$C$20,MATCH(Summary!U$4,'1a'!$B$7:$B$20,0))</f>
        <v>26382</v>
      </c>
      <c r="V5" s="215">
        <f>INDEX('1a'!$C$7:$C$20,MATCH(Summary!V$4,'1a'!$B$7:$B$20,0))</f>
        <v>50427</v>
      </c>
      <c r="W5" s="215">
        <f>INDEX('1a'!$C$7:$C$20,MATCH(Summary!W$4,'1a'!$B$7:$B$20,0))</f>
        <v>74879</v>
      </c>
      <c r="X5" s="215">
        <f>INDEX('1a'!$C$7:$C$20,MATCH(Summary!X$4,'1a'!$B$7:$B$20,0))</f>
        <v>98924</v>
      </c>
      <c r="Y5" s="216">
        <f>INDEX('1a'!$C$7:$C$20,MATCH(Summary!Y$4,'1a'!$B$7:$B$20,0))</f>
        <v>122969</v>
      </c>
      <c r="Z5" s="188"/>
      <c r="AA5" s="188"/>
      <c r="AB5" s="72" t="s">
        <v>38</v>
      </c>
      <c r="AE5" s="179"/>
    </row>
    <row r="6" spans="1:32">
      <c r="B6" s="197" t="s">
        <v>2842</v>
      </c>
      <c r="C6" s="275" t="s">
        <v>2917</v>
      </c>
      <c r="D6" s="73" t="s">
        <v>80</v>
      </c>
      <c r="E6" s="100" t="s">
        <v>300</v>
      </c>
      <c r="F6" s="72">
        <v>2005</v>
      </c>
      <c r="G6" s="72">
        <v>2011</v>
      </c>
      <c r="H6" s="79">
        <f t="shared" ref="H6:H34" si="1">INDEX($N6:$AA6,1,MATCH(F6,$N$4:$AA$4,0))</f>
        <v>3260856</v>
      </c>
      <c r="I6" s="79">
        <f t="shared" ref="I6:I34" si="2">INDEX($N6:$AA6,1,MATCH(G6,$N$4:$AA$4,0))</f>
        <v>3352041</v>
      </c>
      <c r="J6" s="75" t="str">
        <f t="shared" ref="J6:J34" si="3">LEFT(VLOOKUP($G6,$B$40:$D$43,3,FALSE),1)</f>
        <v>1</v>
      </c>
      <c r="K6" s="199">
        <f t="shared" ref="K6:K11" si="4">I6-H6</f>
        <v>91185</v>
      </c>
      <c r="L6" s="77" t="s">
        <v>303</v>
      </c>
      <c r="M6" s="78" t="s">
        <v>347</v>
      </c>
      <c r="N6" s="217"/>
      <c r="O6" s="108"/>
      <c r="P6" s="218">
        <v>3208587</v>
      </c>
      <c r="Q6" s="219"/>
      <c r="R6" s="219"/>
      <c r="S6" s="218">
        <v>3260856</v>
      </c>
      <c r="T6" s="219"/>
      <c r="U6" s="219"/>
      <c r="V6" s="218">
        <v>3328395</v>
      </c>
      <c r="W6" s="219"/>
      <c r="X6" s="219"/>
      <c r="Y6" s="220">
        <v>3352041</v>
      </c>
      <c r="Z6" s="100"/>
      <c r="AA6" s="100"/>
      <c r="AB6" s="72" t="s">
        <v>38</v>
      </c>
      <c r="AE6" s="179"/>
    </row>
    <row r="7" spans="1:32">
      <c r="B7" s="197" t="s">
        <v>2842</v>
      </c>
      <c r="C7" s="275" t="s">
        <v>2918</v>
      </c>
      <c r="D7" s="73" t="s">
        <v>2887</v>
      </c>
      <c r="E7" s="100" t="s">
        <v>300</v>
      </c>
      <c r="F7" s="72">
        <v>2008</v>
      </c>
      <c r="G7" s="72">
        <v>2011</v>
      </c>
      <c r="H7" s="80">
        <f t="shared" si="1"/>
        <v>0.6409999999999999</v>
      </c>
      <c r="I7" s="80">
        <f t="shared" si="2"/>
        <v>0.6</v>
      </c>
      <c r="J7" s="75" t="str">
        <f t="shared" si="3"/>
        <v>1</v>
      </c>
      <c r="K7" s="200">
        <f t="shared" si="4"/>
        <v>-4.0999999999999925E-2</v>
      </c>
      <c r="L7" s="81" t="s">
        <v>4</v>
      </c>
      <c r="M7" s="78" t="s">
        <v>347</v>
      </c>
      <c r="N7" s="221"/>
      <c r="O7" s="222"/>
      <c r="P7" s="223">
        <v>0.7609999999999999</v>
      </c>
      <c r="Q7" s="222"/>
      <c r="R7" s="222"/>
      <c r="S7" s="223">
        <v>0.68500000000000005</v>
      </c>
      <c r="T7" s="222"/>
      <c r="U7" s="222"/>
      <c r="V7" s="223">
        <v>0.6409999999999999</v>
      </c>
      <c r="W7" s="222"/>
      <c r="X7" s="222"/>
      <c r="Y7" s="295">
        <v>0.6</v>
      </c>
      <c r="Z7" s="187"/>
      <c r="AA7" s="187"/>
      <c r="AB7" s="72" t="s">
        <v>334</v>
      </c>
      <c r="AE7" s="179"/>
      <c r="AF7" s="296" t="s">
        <v>2949</v>
      </c>
    </row>
    <row r="8" spans="1:32">
      <c r="B8" s="197" t="s">
        <v>2842</v>
      </c>
      <c r="C8" s="275" t="s">
        <v>2919</v>
      </c>
      <c r="D8" s="73" t="s">
        <v>2837</v>
      </c>
      <c r="E8" s="100" t="s">
        <v>300</v>
      </c>
      <c r="F8" s="72">
        <v>2008</v>
      </c>
      <c r="G8" s="72">
        <v>2011</v>
      </c>
      <c r="H8" s="80">
        <f t="shared" si="1"/>
        <v>9.7999999999999997E-3</v>
      </c>
      <c r="I8" s="80">
        <f t="shared" si="2"/>
        <v>1.04E-2</v>
      </c>
      <c r="J8" s="75" t="str">
        <f t="shared" si="3"/>
        <v>1</v>
      </c>
      <c r="K8" s="200">
        <f t="shared" si="4"/>
        <v>5.9999999999999984E-4</v>
      </c>
      <c r="L8" s="77" t="s">
        <v>303</v>
      </c>
      <c r="M8" s="78" t="s">
        <v>347</v>
      </c>
      <c r="N8" s="221"/>
      <c r="O8" s="222"/>
      <c r="P8" s="223">
        <v>1.38E-2</v>
      </c>
      <c r="Q8" s="222"/>
      <c r="R8" s="222"/>
      <c r="S8" s="223">
        <v>1.9099999999999999E-2</v>
      </c>
      <c r="T8" s="222"/>
      <c r="U8" s="222"/>
      <c r="V8" s="223">
        <v>9.7999999999999997E-3</v>
      </c>
      <c r="W8" s="222"/>
      <c r="X8" s="222"/>
      <c r="Y8" s="295">
        <v>1.04E-2</v>
      </c>
      <c r="Z8" s="187"/>
      <c r="AA8" s="187"/>
      <c r="AB8" s="72" t="s">
        <v>334</v>
      </c>
      <c r="AE8" s="179"/>
      <c r="AF8" s="296" t="s">
        <v>2949</v>
      </c>
    </row>
    <row r="9" spans="1:32">
      <c r="B9" s="197" t="s">
        <v>2842</v>
      </c>
      <c r="C9" s="275" t="s">
        <v>2920</v>
      </c>
      <c r="D9" s="73" t="s">
        <v>2922</v>
      </c>
      <c r="E9" s="100" t="s">
        <v>2841</v>
      </c>
      <c r="F9" s="72">
        <v>2007</v>
      </c>
      <c r="G9" s="72">
        <v>2011</v>
      </c>
      <c r="H9" s="82">
        <f t="shared" si="1"/>
        <v>0.86</v>
      </c>
      <c r="I9" s="82">
        <f t="shared" si="2"/>
        <v>0.85499999999999998</v>
      </c>
      <c r="J9" s="75" t="str">
        <f t="shared" si="3"/>
        <v>1</v>
      </c>
      <c r="K9" s="201">
        <f t="shared" si="4"/>
        <v>-5.0000000000000044E-3</v>
      </c>
      <c r="L9" s="84" t="s">
        <v>302</v>
      </c>
      <c r="M9" s="78" t="s">
        <v>347</v>
      </c>
      <c r="N9" s="217"/>
      <c r="O9" s="108"/>
      <c r="P9" s="108"/>
      <c r="Q9" s="108"/>
      <c r="R9" s="108"/>
      <c r="S9" s="108"/>
      <c r="T9" s="108"/>
      <c r="U9" s="224">
        <f>'1a'!E14</f>
        <v>0.86</v>
      </c>
      <c r="V9" s="224">
        <f>'1a'!E15</f>
        <v>0.88</v>
      </c>
      <c r="W9" s="224">
        <f>'1a'!E16</f>
        <v>0.88</v>
      </c>
      <c r="X9" s="224">
        <f>'1a'!E17</f>
        <v>0.78</v>
      </c>
      <c r="Y9" s="225">
        <f>'1a'!E18</f>
        <v>0.85499999999999998</v>
      </c>
      <c r="Z9" s="100"/>
      <c r="AA9" s="100"/>
      <c r="AB9" s="72" t="s">
        <v>38</v>
      </c>
      <c r="AE9" s="179"/>
    </row>
    <row r="10" spans="1:32">
      <c r="B10" s="197" t="s">
        <v>2842</v>
      </c>
      <c r="C10" s="275" t="s">
        <v>2921</v>
      </c>
      <c r="D10" s="73" t="s">
        <v>2912</v>
      </c>
      <c r="E10" s="100" t="s">
        <v>301</v>
      </c>
      <c r="F10" s="72">
        <v>2008</v>
      </c>
      <c r="G10" s="72">
        <v>2010</v>
      </c>
      <c r="H10" s="83">
        <f t="shared" si="1"/>
        <v>50.55735022810682</v>
      </c>
      <c r="I10" s="83">
        <f t="shared" si="2"/>
        <v>49.335256918924813</v>
      </c>
      <c r="J10" s="75" t="str">
        <f t="shared" si="3"/>
        <v>2</v>
      </c>
      <c r="K10" s="202">
        <f t="shared" si="4"/>
        <v>-1.2220933091820072</v>
      </c>
      <c r="L10" s="84" t="s">
        <v>302</v>
      </c>
      <c r="M10" s="78" t="s">
        <v>347</v>
      </c>
      <c r="N10" s="217"/>
      <c r="O10" s="108"/>
      <c r="P10" s="108"/>
      <c r="Q10" s="108"/>
      <c r="R10" s="108"/>
      <c r="S10" s="108"/>
      <c r="T10" s="108"/>
      <c r="U10" s="235">
        <f>'10'!E11</f>
        <v>49.515960059594896</v>
      </c>
      <c r="V10" s="235">
        <f>'10'!F11</f>
        <v>50.55735022810682</v>
      </c>
      <c r="W10" s="235">
        <f>'10'!G11</f>
        <v>50.375583522959346</v>
      </c>
      <c r="X10" s="235">
        <f>'10'!H11</f>
        <v>49.335256918924813</v>
      </c>
      <c r="Y10" s="227"/>
      <c r="Z10" s="100"/>
      <c r="AA10" s="100"/>
      <c r="AB10" s="73" t="s">
        <v>40</v>
      </c>
      <c r="AE10" s="179"/>
    </row>
    <row r="11" spans="1:32">
      <c r="B11" s="197" t="s">
        <v>319</v>
      </c>
      <c r="C11" s="98">
        <v>2</v>
      </c>
      <c r="D11" s="73" t="s">
        <v>81</v>
      </c>
      <c r="E11" s="101">
        <v>0.85</v>
      </c>
      <c r="F11" s="72">
        <v>2007</v>
      </c>
      <c r="G11" s="72">
        <v>2011</v>
      </c>
      <c r="H11" s="184">
        <f t="shared" si="1"/>
        <v>0.7</v>
      </c>
      <c r="I11" s="184">
        <f t="shared" si="2"/>
        <v>0.75600000000000001</v>
      </c>
      <c r="J11" s="75" t="str">
        <f t="shared" si="3"/>
        <v>1</v>
      </c>
      <c r="K11" s="203">
        <f t="shared" si="4"/>
        <v>5.600000000000005E-2</v>
      </c>
      <c r="L11" s="77" t="s">
        <v>303</v>
      </c>
      <c r="M11" s="78" t="s">
        <v>347</v>
      </c>
      <c r="N11" s="228"/>
      <c r="O11" s="229"/>
      <c r="P11" s="229"/>
      <c r="Q11" s="229"/>
      <c r="R11" s="229"/>
      <c r="S11" s="229"/>
      <c r="T11" s="229"/>
      <c r="U11" s="230">
        <v>0.7</v>
      </c>
      <c r="V11" s="231"/>
      <c r="W11" s="231"/>
      <c r="X11" s="231">
        <v>0.73</v>
      </c>
      <c r="Y11" s="232">
        <v>0.75600000000000001</v>
      </c>
      <c r="Z11" s="101"/>
      <c r="AA11" s="101"/>
      <c r="AB11" s="73" t="s">
        <v>41</v>
      </c>
      <c r="AC11" s="73" t="s">
        <v>342</v>
      </c>
      <c r="AD11" s="73" t="s">
        <v>41</v>
      </c>
      <c r="AE11" s="194"/>
    </row>
    <row r="12" spans="1:32">
      <c r="B12" s="197" t="s">
        <v>3</v>
      </c>
      <c r="C12" s="275" t="s">
        <v>2923</v>
      </c>
      <c r="D12" s="73" t="s">
        <v>83</v>
      </c>
      <c r="E12" s="100" t="s">
        <v>301</v>
      </c>
      <c r="F12" s="73">
        <v>2009</v>
      </c>
      <c r="G12" s="73">
        <v>2011</v>
      </c>
      <c r="H12" s="103">
        <f t="shared" si="1"/>
        <v>0</v>
      </c>
      <c r="I12" s="176" t="str">
        <f t="shared" si="2"/>
        <v>1500-2000</v>
      </c>
      <c r="J12" s="75" t="str">
        <f t="shared" si="3"/>
        <v>1</v>
      </c>
      <c r="K12" s="103">
        <v>0</v>
      </c>
      <c r="L12" s="84" t="s">
        <v>302</v>
      </c>
      <c r="M12" s="78" t="s">
        <v>347</v>
      </c>
      <c r="N12" s="217"/>
      <c r="O12" s="108"/>
      <c r="P12" s="108"/>
      <c r="Q12" s="108"/>
      <c r="R12" s="108"/>
      <c r="S12" s="108"/>
      <c r="T12" s="108"/>
      <c r="U12" s="226"/>
      <c r="V12" s="108"/>
      <c r="W12" s="108"/>
      <c r="X12" s="233" t="s">
        <v>77</v>
      </c>
      <c r="Y12" s="234" t="s">
        <v>77</v>
      </c>
      <c r="Z12" s="100"/>
      <c r="AA12" s="100"/>
      <c r="AB12" s="73" t="s">
        <v>335</v>
      </c>
      <c r="AE12" s="179"/>
    </row>
    <row r="13" spans="1:32">
      <c r="B13" s="197" t="s">
        <v>3</v>
      </c>
      <c r="C13" s="275" t="s">
        <v>2924</v>
      </c>
      <c r="D13" s="73" t="s">
        <v>2897</v>
      </c>
      <c r="E13" s="100" t="s">
        <v>300</v>
      </c>
      <c r="F13" s="73">
        <v>2009</v>
      </c>
      <c r="G13" s="73">
        <v>2011</v>
      </c>
      <c r="H13" s="103">
        <f t="shared" si="1"/>
        <v>0</v>
      </c>
      <c r="I13" s="177">
        <f t="shared" si="2"/>
        <v>0</v>
      </c>
      <c r="J13" s="75" t="str">
        <f t="shared" si="3"/>
        <v>1</v>
      </c>
      <c r="K13" s="103">
        <f t="shared" ref="K13:K18" si="5">I13-H13</f>
        <v>0</v>
      </c>
      <c r="L13" s="84" t="s">
        <v>302</v>
      </c>
      <c r="M13" s="78" t="s">
        <v>347</v>
      </c>
      <c r="N13" s="217"/>
      <c r="O13" s="108"/>
      <c r="P13" s="108"/>
      <c r="Q13" s="108"/>
      <c r="R13" s="108"/>
      <c r="S13" s="108"/>
      <c r="T13" s="108"/>
      <c r="U13" s="226"/>
      <c r="V13" s="108"/>
      <c r="W13" s="108"/>
      <c r="X13" s="233">
        <v>0</v>
      </c>
      <c r="Y13" s="234">
        <v>0</v>
      </c>
      <c r="Z13" s="100"/>
      <c r="AA13" s="100"/>
      <c r="AB13" s="73" t="s">
        <v>335</v>
      </c>
      <c r="AE13" s="179"/>
    </row>
    <row r="14" spans="1:32">
      <c r="B14" s="197" t="s">
        <v>321</v>
      </c>
      <c r="C14" s="275" t="s">
        <v>2925</v>
      </c>
      <c r="D14" s="73" t="s">
        <v>2946</v>
      </c>
      <c r="E14" s="100" t="s">
        <v>304</v>
      </c>
      <c r="F14" s="72">
        <v>2007</v>
      </c>
      <c r="G14" s="72">
        <v>2011</v>
      </c>
      <c r="H14" s="85">
        <f t="shared" si="1"/>
        <v>28.119999999999997</v>
      </c>
      <c r="I14" s="85">
        <f t="shared" si="2"/>
        <v>35.32</v>
      </c>
      <c r="J14" s="75" t="str">
        <f t="shared" si="3"/>
        <v>1</v>
      </c>
      <c r="K14" s="204">
        <f t="shared" si="5"/>
        <v>7.2000000000000028</v>
      </c>
      <c r="L14" s="81" t="s">
        <v>303</v>
      </c>
      <c r="M14" s="78" t="s">
        <v>347</v>
      </c>
      <c r="N14" s="217"/>
      <c r="O14" s="108"/>
      <c r="P14" s="108"/>
      <c r="Q14" s="108"/>
      <c r="R14" s="235">
        <f>'4'!J131</f>
        <v>35.54</v>
      </c>
      <c r="S14" s="235">
        <f>'4'!K131</f>
        <v>33.979999999999997</v>
      </c>
      <c r="T14" s="235">
        <f>'4'!L131</f>
        <v>32.06</v>
      </c>
      <c r="U14" s="235">
        <f>'4'!M131</f>
        <v>28.119999999999997</v>
      </c>
      <c r="V14" s="235">
        <f>'4'!N131</f>
        <v>22.88</v>
      </c>
      <c r="W14" s="235">
        <f>'4'!O131</f>
        <v>19.22</v>
      </c>
      <c r="X14" s="235">
        <f>'4'!P131</f>
        <v>21.06</v>
      </c>
      <c r="Y14" s="236">
        <f>'4'!Q131</f>
        <v>35.32</v>
      </c>
      <c r="Z14" s="189"/>
      <c r="AA14" s="189"/>
      <c r="AB14" s="73" t="s">
        <v>42</v>
      </c>
      <c r="AC14" s="72" t="s">
        <v>2833</v>
      </c>
      <c r="AD14" s="73" t="s">
        <v>42</v>
      </c>
      <c r="AE14" s="194"/>
    </row>
    <row r="15" spans="1:32">
      <c r="B15" s="197" t="s">
        <v>321</v>
      </c>
      <c r="C15" s="275" t="s">
        <v>2926</v>
      </c>
      <c r="D15" s="73" t="s">
        <v>2888</v>
      </c>
      <c r="E15" s="100" t="s">
        <v>305</v>
      </c>
      <c r="F15" s="72">
        <v>2007</v>
      </c>
      <c r="G15" s="72">
        <v>2011</v>
      </c>
      <c r="H15" s="85">
        <f t="shared" si="1"/>
        <v>6.5759999999999987</v>
      </c>
      <c r="I15" s="85">
        <f t="shared" si="2"/>
        <v>6.586684</v>
      </c>
      <c r="J15" s="75" t="str">
        <f t="shared" si="3"/>
        <v>1</v>
      </c>
      <c r="K15" s="205">
        <f t="shared" si="5"/>
        <v>1.0684000000001248E-2</v>
      </c>
      <c r="L15" s="84" t="s">
        <v>302</v>
      </c>
      <c r="M15" s="78" t="s">
        <v>347</v>
      </c>
      <c r="N15" s="217"/>
      <c r="O15" s="108"/>
      <c r="P15" s="108"/>
      <c r="Q15" s="108"/>
      <c r="R15" s="235">
        <f>'4'!J130</f>
        <v>6.5620000000000003</v>
      </c>
      <c r="S15" s="235">
        <f>'4'!K130</f>
        <v>6.5759999999999987</v>
      </c>
      <c r="T15" s="235">
        <f>'4'!L130</f>
        <v>6.6280000000000001</v>
      </c>
      <c r="U15" s="235">
        <f>'4'!M130</f>
        <v>6.5759999999999987</v>
      </c>
      <c r="V15" s="235">
        <f>'4'!N130</f>
        <v>6.6145100000000001</v>
      </c>
      <c r="W15" s="235">
        <f>'4'!O130</f>
        <v>6.7253700000000007</v>
      </c>
      <c r="X15" s="235">
        <f>'4'!P130</f>
        <v>6.7106839999999988</v>
      </c>
      <c r="Y15" s="236">
        <f>'4'!Q130</f>
        <v>6.586684</v>
      </c>
      <c r="Z15" s="189"/>
      <c r="AA15" s="189"/>
      <c r="AB15" s="73" t="s">
        <v>42</v>
      </c>
      <c r="AC15" s="72" t="s">
        <v>2833</v>
      </c>
      <c r="AD15" s="73" t="s">
        <v>42</v>
      </c>
      <c r="AE15" s="194"/>
    </row>
    <row r="16" spans="1:32">
      <c r="B16" s="197" t="s">
        <v>82</v>
      </c>
      <c r="C16" s="275" t="s">
        <v>43</v>
      </c>
      <c r="D16" s="73" t="s">
        <v>84</v>
      </c>
      <c r="E16" s="102">
        <v>1</v>
      </c>
      <c r="F16" s="72">
        <v>2007</v>
      </c>
      <c r="G16" s="72">
        <v>2011</v>
      </c>
      <c r="H16" s="86">
        <f t="shared" si="1"/>
        <v>0.9996693046791123</v>
      </c>
      <c r="I16" s="86">
        <f t="shared" si="2"/>
        <v>0.99992000000000003</v>
      </c>
      <c r="J16" s="75" t="str">
        <f t="shared" si="3"/>
        <v>1</v>
      </c>
      <c r="K16" s="206">
        <f t="shared" si="5"/>
        <v>2.5069532088772828E-4</v>
      </c>
      <c r="L16" s="77" t="s">
        <v>303</v>
      </c>
      <c r="M16" s="78" t="s">
        <v>347</v>
      </c>
      <c r="N16" s="237"/>
      <c r="O16" s="226"/>
      <c r="P16" s="226"/>
      <c r="Q16" s="226"/>
      <c r="R16" s="226"/>
      <c r="S16" s="226"/>
      <c r="T16" s="226"/>
      <c r="U16" s="238">
        <v>0.9996693046791123</v>
      </c>
      <c r="V16" s="238">
        <v>0.99928353189171271</v>
      </c>
      <c r="W16" s="238">
        <v>0.9997891788516271</v>
      </c>
      <c r="X16" s="238">
        <v>0.99995133853779261</v>
      </c>
      <c r="Y16" s="239">
        <v>0.99992000000000003</v>
      </c>
      <c r="Z16" s="102"/>
      <c r="AA16" s="102"/>
      <c r="AB16" s="73" t="s">
        <v>42</v>
      </c>
      <c r="AC16" s="72" t="s">
        <v>2833</v>
      </c>
      <c r="AD16" s="73" t="s">
        <v>42</v>
      </c>
      <c r="AE16" s="194"/>
    </row>
    <row r="17" spans="2:32">
      <c r="B17" s="197" t="s">
        <v>82</v>
      </c>
      <c r="C17" s="275" t="s">
        <v>44</v>
      </c>
      <c r="D17" s="73" t="s">
        <v>2889</v>
      </c>
      <c r="E17" s="100" t="s">
        <v>301</v>
      </c>
      <c r="F17" s="72">
        <v>2007</v>
      </c>
      <c r="G17" s="72">
        <v>2011</v>
      </c>
      <c r="H17" s="85">
        <f t="shared" si="1"/>
        <v>132.78054963664354</v>
      </c>
      <c r="I17" s="85">
        <f t="shared" si="2"/>
        <v>123.56794441423681</v>
      </c>
      <c r="J17" s="75" t="str">
        <f t="shared" si="3"/>
        <v>1</v>
      </c>
      <c r="K17" s="205">
        <f t="shared" si="5"/>
        <v>-9.2126052224067365</v>
      </c>
      <c r="L17" s="77" t="s">
        <v>4</v>
      </c>
      <c r="M17" s="78" t="s">
        <v>347</v>
      </c>
      <c r="N17" s="217"/>
      <c r="O17" s="108"/>
      <c r="P17" s="108"/>
      <c r="Q17" s="108"/>
      <c r="R17" s="108"/>
      <c r="S17" s="108"/>
      <c r="T17" s="108"/>
      <c r="U17" s="240">
        <f>'5'!AX13</f>
        <v>132.78054963664354</v>
      </c>
      <c r="V17" s="240">
        <f>'5'!AY13</f>
        <v>130.98041677956061</v>
      </c>
      <c r="W17" s="240">
        <f>'5'!AZ13</f>
        <v>128.08262484463566</v>
      </c>
      <c r="X17" s="240">
        <f>'5'!BA13</f>
        <v>124.6663429320688</v>
      </c>
      <c r="Y17" s="241">
        <f>'5'!BB13</f>
        <v>123.56794441423681</v>
      </c>
      <c r="Z17" s="190"/>
      <c r="AA17" s="100"/>
      <c r="AB17" s="73" t="s">
        <v>42</v>
      </c>
      <c r="AC17" s="72" t="s">
        <v>2833</v>
      </c>
      <c r="AD17" s="73" t="s">
        <v>42</v>
      </c>
      <c r="AE17" s="194"/>
    </row>
    <row r="18" spans="2:32">
      <c r="B18" s="197" t="s">
        <v>322</v>
      </c>
      <c r="C18" s="275" t="s">
        <v>2860</v>
      </c>
      <c r="D18" s="73" t="s">
        <v>85</v>
      </c>
      <c r="E18" s="100" t="s">
        <v>300</v>
      </c>
      <c r="F18" s="72">
        <v>2007</v>
      </c>
      <c r="G18" s="72">
        <v>2010</v>
      </c>
      <c r="H18" s="87">
        <f t="shared" si="1"/>
        <v>0.73475935828877004</v>
      </c>
      <c r="I18" s="87">
        <f t="shared" si="2"/>
        <v>0.73590021691973972</v>
      </c>
      <c r="J18" s="75" t="str">
        <f t="shared" si="3"/>
        <v>2</v>
      </c>
      <c r="K18" s="207">
        <f t="shared" si="5"/>
        <v>1.1408586309696878E-3</v>
      </c>
      <c r="L18" s="84" t="s">
        <v>302</v>
      </c>
      <c r="M18" s="78" t="s">
        <v>347</v>
      </c>
      <c r="N18" s="242">
        <f>'6a1'!B22</f>
        <v>0.66999575076612661</v>
      </c>
      <c r="O18" s="243">
        <f>'6a1'!C22</f>
        <v>0.71246251393647697</v>
      </c>
      <c r="P18" s="243">
        <f>'6a1'!D22</f>
        <v>0.68932570833127094</v>
      </c>
      <c r="Q18" s="243">
        <f>'6a1'!E22</f>
        <v>0.67424930453657417</v>
      </c>
      <c r="R18" s="243">
        <f>'6a1'!F22</f>
        <v>0.68196632265073331</v>
      </c>
      <c r="S18" s="243">
        <f>'6a1'!G22</f>
        <v>0.71532642196693752</v>
      </c>
      <c r="T18" s="243">
        <f>'6a1'!H22</f>
        <v>0.71972222222222226</v>
      </c>
      <c r="U18" s="243">
        <f>'6a1'!I22</f>
        <v>0.73475935828877004</v>
      </c>
      <c r="V18" s="243">
        <f>'6a1'!J22</f>
        <v>0.7528296920242169</v>
      </c>
      <c r="W18" s="243">
        <f>'6a1'!K22</f>
        <v>0.73546592489568841</v>
      </c>
      <c r="X18" s="243">
        <f>'6a1'!L22</f>
        <v>0.73590021691973972</v>
      </c>
      <c r="Y18" s="227"/>
      <c r="Z18" s="100"/>
      <c r="AA18" s="100"/>
      <c r="AB18" s="73" t="s">
        <v>40</v>
      </c>
      <c r="AC18" s="88" t="s">
        <v>340</v>
      </c>
      <c r="AD18" s="73" t="s">
        <v>2831</v>
      </c>
      <c r="AE18" s="194"/>
    </row>
    <row r="19" spans="2:32">
      <c r="B19" s="197" t="s">
        <v>322</v>
      </c>
      <c r="C19" s="275" t="s">
        <v>2861</v>
      </c>
      <c r="D19" s="73" t="s">
        <v>2898</v>
      </c>
      <c r="E19" s="100" t="s">
        <v>7</v>
      </c>
      <c r="F19" s="72">
        <v>2007</v>
      </c>
      <c r="G19" s="72">
        <v>2010</v>
      </c>
      <c r="H19" s="87">
        <f t="shared" si="1"/>
        <v>0</v>
      </c>
      <c r="I19" s="87">
        <f t="shared" si="2"/>
        <v>8.6799363189200562E-3</v>
      </c>
      <c r="J19" s="75" t="str">
        <f t="shared" si="3"/>
        <v>2</v>
      </c>
      <c r="K19" s="208" t="s">
        <v>325</v>
      </c>
      <c r="L19" s="77" t="s">
        <v>303</v>
      </c>
      <c r="M19" s="78" t="s">
        <v>347</v>
      </c>
      <c r="N19" s="217"/>
      <c r="O19" s="108"/>
      <c r="P19" s="108"/>
      <c r="Q19" s="108"/>
      <c r="R19" s="108"/>
      <c r="S19" s="108"/>
      <c r="T19" s="108"/>
      <c r="U19" s="108"/>
      <c r="V19" s="244">
        <f>'6a2'!$M$26</f>
        <v>5.2450866911579297E-2</v>
      </c>
      <c r="W19" s="244">
        <f>'6a2'!M27</f>
        <v>2.3317251935710992E-2</v>
      </c>
      <c r="X19" s="244">
        <f>'6a2'!M28</f>
        <v>8.6799363189200562E-3</v>
      </c>
      <c r="Y19" s="227"/>
      <c r="Z19" s="100"/>
      <c r="AA19" s="100"/>
      <c r="AB19" s="73" t="s">
        <v>40</v>
      </c>
      <c r="AC19" s="72" t="s">
        <v>339</v>
      </c>
      <c r="AD19" s="73" t="s">
        <v>45</v>
      </c>
      <c r="AE19" s="194"/>
    </row>
    <row r="20" spans="2:32">
      <c r="B20" s="197" t="s">
        <v>322</v>
      </c>
      <c r="C20" s="275" t="s">
        <v>46</v>
      </c>
      <c r="D20" s="73" t="s">
        <v>2947</v>
      </c>
      <c r="E20" s="100" t="s">
        <v>300</v>
      </c>
      <c r="F20" s="72">
        <v>2007</v>
      </c>
      <c r="G20" s="72">
        <v>2010</v>
      </c>
      <c r="H20" s="104">
        <f t="shared" si="1"/>
        <v>892954616</v>
      </c>
      <c r="I20" s="104">
        <f t="shared" si="2"/>
        <v>924589268</v>
      </c>
      <c r="J20" s="75" t="str">
        <f t="shared" si="3"/>
        <v>2</v>
      </c>
      <c r="K20" s="104">
        <f t="shared" ref="K20:K28" si="6">I20-H20</f>
        <v>31634652</v>
      </c>
      <c r="L20" s="77" t="s">
        <v>303</v>
      </c>
      <c r="M20" s="78" t="s">
        <v>347</v>
      </c>
      <c r="N20" s="245">
        <f>'6b'!S824</f>
        <v>789590854</v>
      </c>
      <c r="O20" s="246">
        <f>'6b'!T824</f>
        <v>805257180</v>
      </c>
      <c r="P20" s="246">
        <f>'6b'!U824</f>
        <v>825930793</v>
      </c>
      <c r="Q20" s="246">
        <f>'6b'!V824</f>
        <v>827210454</v>
      </c>
      <c r="R20" s="246">
        <f>'6b'!W824</f>
        <v>847940459</v>
      </c>
      <c r="S20" s="246">
        <f>'6b'!X824</f>
        <v>845173236</v>
      </c>
      <c r="T20" s="246">
        <f>'6b'!Y824</f>
        <v>871603207</v>
      </c>
      <c r="U20" s="246">
        <f>'6b'!Z824</f>
        <v>892954616</v>
      </c>
      <c r="V20" s="246">
        <f>'6b'!AA824</f>
        <v>927917724</v>
      </c>
      <c r="W20" s="246">
        <f>'6b'!AB824</f>
        <v>948244833</v>
      </c>
      <c r="X20" s="246">
        <f>'6b'!AC824</f>
        <v>924589268</v>
      </c>
      <c r="Y20" s="247"/>
      <c r="Z20" s="100"/>
      <c r="AA20" s="100"/>
      <c r="AB20" s="73" t="s">
        <v>40</v>
      </c>
      <c r="AC20" s="72" t="s">
        <v>336</v>
      </c>
      <c r="AD20" s="88" t="s">
        <v>337</v>
      </c>
      <c r="AE20" s="195" t="s">
        <v>338</v>
      </c>
    </row>
    <row r="21" spans="2:32">
      <c r="B21" s="197" t="s">
        <v>322</v>
      </c>
      <c r="C21" s="275" t="s">
        <v>2927</v>
      </c>
      <c r="D21" s="73" t="s">
        <v>8</v>
      </c>
      <c r="E21" s="102">
        <v>1</v>
      </c>
      <c r="F21" s="72">
        <v>2007</v>
      </c>
      <c r="G21" s="72">
        <v>2011</v>
      </c>
      <c r="H21" s="89">
        <f t="shared" si="1"/>
        <v>0.41318124207858054</v>
      </c>
      <c r="I21" s="89">
        <f t="shared" si="2"/>
        <v>0.40699999999999997</v>
      </c>
      <c r="J21" s="75" t="str">
        <f t="shared" si="3"/>
        <v>1</v>
      </c>
      <c r="K21" s="207">
        <f t="shared" si="6"/>
        <v>-6.1812420785805622E-3</v>
      </c>
      <c r="L21" s="84" t="s">
        <v>302</v>
      </c>
      <c r="M21" s="78" t="s">
        <v>347</v>
      </c>
      <c r="N21" s="248">
        <v>0.34914361001317523</v>
      </c>
      <c r="O21" s="249">
        <v>0.37765957446808512</v>
      </c>
      <c r="P21" s="249">
        <v>0.39205298013245032</v>
      </c>
      <c r="Q21" s="249">
        <v>0.42496679946879146</v>
      </c>
      <c r="R21" s="249">
        <v>0.41518987341772151</v>
      </c>
      <c r="S21" s="249">
        <v>0.41518987341772151</v>
      </c>
      <c r="T21" s="249">
        <v>0.41677255400254132</v>
      </c>
      <c r="U21" s="249">
        <v>0.41318124207858054</v>
      </c>
      <c r="V21" s="249">
        <v>0.41751269035532995</v>
      </c>
      <c r="W21" s="249">
        <v>0.41348600508905853</v>
      </c>
      <c r="X21" s="249"/>
      <c r="Y21" s="250">
        <v>0.40699999999999997</v>
      </c>
      <c r="Z21" s="102"/>
      <c r="AA21" s="102"/>
      <c r="AB21" s="73" t="s">
        <v>45</v>
      </c>
      <c r="AC21" s="72" t="s">
        <v>2915</v>
      </c>
      <c r="AE21" s="179"/>
    </row>
    <row r="22" spans="2:32">
      <c r="B22" s="197" t="s">
        <v>322</v>
      </c>
      <c r="C22" s="275" t="s">
        <v>2928</v>
      </c>
      <c r="D22" s="73" t="s">
        <v>9</v>
      </c>
      <c r="E22" s="102">
        <v>1</v>
      </c>
      <c r="F22" s="72">
        <v>2007</v>
      </c>
      <c r="G22" s="72">
        <v>2011</v>
      </c>
      <c r="H22" s="89">
        <f t="shared" si="1"/>
        <v>0.70289999999999997</v>
      </c>
      <c r="I22" s="89">
        <f t="shared" si="2"/>
        <v>0.72299999999999998</v>
      </c>
      <c r="J22" s="75" t="str">
        <f t="shared" si="3"/>
        <v>1</v>
      </c>
      <c r="K22" s="208">
        <f t="shared" si="6"/>
        <v>2.0100000000000007E-2</v>
      </c>
      <c r="L22" s="77" t="s">
        <v>303</v>
      </c>
      <c r="M22" s="78" t="s">
        <v>347</v>
      </c>
      <c r="N22" s="276">
        <f>'6c2'!C7</f>
        <v>0.84279999999999999</v>
      </c>
      <c r="O22" s="224">
        <f>'6c2'!D7</f>
        <v>0.8216</v>
      </c>
      <c r="P22" s="224">
        <f>'6c2'!E7</f>
        <v>0.8236</v>
      </c>
      <c r="Q22" s="224">
        <f>'6c2'!F7</f>
        <v>0.79800000000000004</v>
      </c>
      <c r="R22" s="224">
        <f>'6c2'!G7</f>
        <v>0.74319999999999997</v>
      </c>
      <c r="S22" s="224">
        <f>'6c2'!H7</f>
        <v>0.72989999999999999</v>
      </c>
      <c r="T22" s="224">
        <f>'6c2'!I7</f>
        <v>0.69879999999999998</v>
      </c>
      <c r="U22" s="224">
        <f>'6c2'!J7</f>
        <v>0.70289999999999997</v>
      </c>
      <c r="V22" s="224">
        <f>'6c2'!K7</f>
        <v>0.66</v>
      </c>
      <c r="W22" s="224">
        <f>'6c2'!L7</f>
        <v>0.72</v>
      </c>
      <c r="X22" s="224">
        <f>'6c2'!M7</f>
        <v>0.72</v>
      </c>
      <c r="Y22" s="225">
        <f>'6c2'!N7</f>
        <v>0.72299999999999998</v>
      </c>
      <c r="Z22" s="102"/>
      <c r="AA22" s="102"/>
      <c r="AB22" s="73" t="s">
        <v>45</v>
      </c>
      <c r="AC22" s="72" t="s">
        <v>2915</v>
      </c>
      <c r="AE22" s="179"/>
    </row>
    <row r="23" spans="2:32">
      <c r="B23" s="197" t="s">
        <v>322</v>
      </c>
      <c r="C23" s="275" t="s">
        <v>2929</v>
      </c>
      <c r="D23" s="73" t="s">
        <v>314</v>
      </c>
      <c r="E23" s="102">
        <v>1</v>
      </c>
      <c r="F23" s="72">
        <v>2007</v>
      </c>
      <c r="G23" s="72">
        <v>2011</v>
      </c>
      <c r="H23" s="89">
        <f t="shared" si="1"/>
        <v>0.63</v>
      </c>
      <c r="I23" s="89">
        <f t="shared" si="2"/>
        <v>0.68</v>
      </c>
      <c r="J23" s="75" t="str">
        <f t="shared" si="3"/>
        <v>1</v>
      </c>
      <c r="K23" s="208">
        <f t="shared" si="6"/>
        <v>5.0000000000000044E-2</v>
      </c>
      <c r="L23" s="77" t="s">
        <v>303</v>
      </c>
      <c r="M23" s="78" t="s">
        <v>347</v>
      </c>
      <c r="N23" s="237"/>
      <c r="O23" s="226"/>
      <c r="P23" s="226"/>
      <c r="Q23" s="226"/>
      <c r="R23" s="226"/>
      <c r="S23" s="249"/>
      <c r="T23" s="249"/>
      <c r="U23" s="249">
        <v>0.63</v>
      </c>
      <c r="V23" s="249">
        <v>0.63</v>
      </c>
      <c r="W23" s="249">
        <v>0.63</v>
      </c>
      <c r="X23" s="249">
        <v>0.65</v>
      </c>
      <c r="Y23" s="250">
        <v>0.68</v>
      </c>
      <c r="Z23" s="102"/>
      <c r="AA23" s="102"/>
      <c r="AB23" s="73" t="s">
        <v>48</v>
      </c>
      <c r="AC23" s="73"/>
      <c r="AD23" s="88"/>
      <c r="AE23" s="195"/>
    </row>
    <row r="24" spans="2:32">
      <c r="B24" s="197" t="s">
        <v>10</v>
      </c>
      <c r="C24" s="275" t="s">
        <v>2930</v>
      </c>
      <c r="D24" s="73" t="s">
        <v>2948</v>
      </c>
      <c r="E24" s="100" t="s">
        <v>301</v>
      </c>
      <c r="F24" s="73">
        <v>2007</v>
      </c>
      <c r="G24" s="73">
        <v>2010</v>
      </c>
      <c r="H24" s="85">
        <f t="shared" si="1"/>
        <v>789.53409564382196</v>
      </c>
      <c r="I24" s="85">
        <f t="shared" si="2"/>
        <v>696.90047345915821</v>
      </c>
      <c r="J24" s="75" t="str">
        <f t="shared" si="3"/>
        <v>2</v>
      </c>
      <c r="K24" s="209">
        <f t="shared" si="6"/>
        <v>-92.63362218466375</v>
      </c>
      <c r="L24" s="77" t="s">
        <v>4</v>
      </c>
      <c r="M24" s="78" t="s">
        <v>347</v>
      </c>
      <c r="N24" s="217"/>
      <c r="O24" s="108"/>
      <c r="P24" s="108"/>
      <c r="Q24" s="108"/>
      <c r="R24" s="108"/>
      <c r="S24" s="257">
        <f>'10'!C12</f>
        <v>913.89857573707945</v>
      </c>
      <c r="T24" s="257">
        <f>'10'!D12</f>
        <v>794.96144842865328</v>
      </c>
      <c r="U24" s="257">
        <f>'10'!E12</f>
        <v>789.53409564382196</v>
      </c>
      <c r="V24" s="257">
        <f>'10'!F12</f>
        <v>773.12154180084303</v>
      </c>
      <c r="W24" s="257">
        <f>'10'!G12</f>
        <v>703.86444332307565</v>
      </c>
      <c r="X24" s="257">
        <f>'10'!H12</f>
        <v>696.90047345915821</v>
      </c>
      <c r="Y24" s="227"/>
      <c r="Z24" s="100"/>
      <c r="AA24" s="100"/>
      <c r="AB24" s="73" t="s">
        <v>40</v>
      </c>
      <c r="AE24" s="179"/>
    </row>
    <row r="25" spans="2:32">
      <c r="B25" s="197" t="s">
        <v>10</v>
      </c>
      <c r="C25" s="275" t="s">
        <v>2931</v>
      </c>
      <c r="D25" s="73" t="s">
        <v>2835</v>
      </c>
      <c r="E25" s="100" t="s">
        <v>301</v>
      </c>
      <c r="F25" s="73">
        <v>2007</v>
      </c>
      <c r="G25" s="73">
        <v>2011</v>
      </c>
      <c r="H25" s="85">
        <f t="shared" si="1"/>
        <v>0</v>
      </c>
      <c r="I25" s="85">
        <f t="shared" si="2"/>
        <v>3.38</v>
      </c>
      <c r="J25" s="75" t="str">
        <f t="shared" si="3"/>
        <v>1</v>
      </c>
      <c r="K25" s="210">
        <f t="shared" si="6"/>
        <v>3.38</v>
      </c>
      <c r="L25" s="297"/>
      <c r="M25" s="78" t="s">
        <v>347</v>
      </c>
      <c r="N25" s="252"/>
      <c r="O25" s="253"/>
      <c r="P25" s="253"/>
      <c r="Q25" s="253"/>
      <c r="R25" s="253"/>
      <c r="S25" s="253"/>
      <c r="T25" s="253"/>
      <c r="U25" s="253"/>
      <c r="V25" s="253"/>
      <c r="W25" s="253"/>
      <c r="X25" s="108"/>
      <c r="Y25" s="234">
        <v>3.38</v>
      </c>
      <c r="Z25" s="100"/>
      <c r="AA25" s="100"/>
      <c r="AB25" s="73" t="s">
        <v>42</v>
      </c>
      <c r="AE25" s="179"/>
      <c r="AF25" s="296" t="s">
        <v>2950</v>
      </c>
    </row>
    <row r="26" spans="2:32">
      <c r="B26" s="197" t="s">
        <v>10</v>
      </c>
      <c r="C26" s="275" t="s">
        <v>2932</v>
      </c>
      <c r="D26" s="73" t="s">
        <v>86</v>
      </c>
      <c r="E26" s="100" t="s">
        <v>301</v>
      </c>
      <c r="F26" s="73">
        <v>2007</v>
      </c>
      <c r="G26" s="73">
        <v>2011</v>
      </c>
      <c r="H26" s="85">
        <f t="shared" si="1"/>
        <v>121.99640605708829</v>
      </c>
      <c r="I26" s="85">
        <f t="shared" si="2"/>
        <v>91</v>
      </c>
      <c r="J26" s="75" t="str">
        <f t="shared" si="3"/>
        <v>1</v>
      </c>
      <c r="K26" s="210">
        <f t="shared" si="6"/>
        <v>-30.996406057088294</v>
      </c>
      <c r="L26" s="77" t="s">
        <v>4</v>
      </c>
      <c r="M26" s="78" t="s">
        <v>347</v>
      </c>
      <c r="N26" s="252">
        <v>61.678119467695439</v>
      </c>
      <c r="O26" s="253">
        <v>87.089481190800925</v>
      </c>
      <c r="P26" s="253">
        <v>106.5213906520088</v>
      </c>
      <c r="Q26" s="253">
        <v>79.483732244004486</v>
      </c>
      <c r="R26" s="253">
        <v>67.066939147041239</v>
      </c>
      <c r="S26" s="253">
        <v>91.829716564351457</v>
      </c>
      <c r="T26" s="253">
        <v>105.69935762821331</v>
      </c>
      <c r="U26" s="253">
        <v>121.99640605708829</v>
      </c>
      <c r="V26" s="253">
        <v>85.58213224382591</v>
      </c>
      <c r="W26" s="253">
        <v>69.721673935501428</v>
      </c>
      <c r="X26" s="108"/>
      <c r="Y26" s="234">
        <v>91</v>
      </c>
      <c r="Z26" s="100"/>
      <c r="AA26" s="100"/>
      <c r="AB26" s="73"/>
      <c r="AE26" s="179"/>
      <c r="AF26" s="296" t="s">
        <v>2949</v>
      </c>
    </row>
    <row r="27" spans="2:32">
      <c r="B27" s="197" t="s">
        <v>10</v>
      </c>
      <c r="C27" s="275" t="s">
        <v>2933</v>
      </c>
      <c r="D27" s="73" t="s">
        <v>2913</v>
      </c>
      <c r="E27" s="100" t="s">
        <v>301</v>
      </c>
      <c r="F27" s="73">
        <v>2008</v>
      </c>
      <c r="G27" s="73">
        <v>2010</v>
      </c>
      <c r="H27" s="90">
        <f t="shared" si="1"/>
        <v>147.59771632483364</v>
      </c>
      <c r="I27" s="90">
        <f t="shared" si="2"/>
        <v>146.90784177695204</v>
      </c>
      <c r="J27" s="75" t="str">
        <f t="shared" si="3"/>
        <v>2</v>
      </c>
      <c r="K27" s="211">
        <f t="shared" si="6"/>
        <v>-0.68987454788160107</v>
      </c>
      <c r="L27" s="84" t="s">
        <v>302</v>
      </c>
      <c r="M27" s="78" t="s">
        <v>347</v>
      </c>
      <c r="N27" s="217"/>
      <c r="O27" s="108"/>
      <c r="P27" s="108"/>
      <c r="Q27" s="108"/>
      <c r="R27" s="108"/>
      <c r="S27" s="246"/>
      <c r="T27" s="251"/>
      <c r="U27" s="251"/>
      <c r="V27" s="257">
        <f>'10'!F14</f>
        <v>147.59771632483364</v>
      </c>
      <c r="W27" s="257">
        <f>'10'!G14</f>
        <v>147.79140424587584</v>
      </c>
      <c r="X27" s="257">
        <f>'10'!H14</f>
        <v>146.90784177695204</v>
      </c>
      <c r="Y27" s="227"/>
      <c r="Z27" s="100"/>
      <c r="AA27" s="100"/>
      <c r="AB27" s="73" t="s">
        <v>40</v>
      </c>
      <c r="AE27" s="179"/>
    </row>
    <row r="28" spans="2:32">
      <c r="B28" s="197" t="s">
        <v>11</v>
      </c>
      <c r="C28" s="275" t="s">
        <v>2934</v>
      </c>
      <c r="D28" s="73" t="s">
        <v>87</v>
      </c>
      <c r="E28" s="100" t="s">
        <v>12</v>
      </c>
      <c r="F28" s="73">
        <v>2007</v>
      </c>
      <c r="G28" s="73">
        <v>2010</v>
      </c>
      <c r="H28" s="91">
        <f t="shared" si="1"/>
        <v>6.333333333333333</v>
      </c>
      <c r="I28" s="91">
        <f t="shared" si="2"/>
        <v>6.666666666666667</v>
      </c>
      <c r="J28" s="75" t="str">
        <f t="shared" si="3"/>
        <v>2</v>
      </c>
      <c r="K28" s="204">
        <f t="shared" si="6"/>
        <v>0.33333333333333393</v>
      </c>
      <c r="L28" s="81" t="s">
        <v>4</v>
      </c>
      <c r="M28" s="78" t="s">
        <v>347</v>
      </c>
      <c r="N28" s="217"/>
      <c r="O28" s="274"/>
      <c r="P28" s="274"/>
      <c r="Q28" s="251">
        <f>'8'!Q35</f>
        <v>7.333333333333333</v>
      </c>
      <c r="R28" s="251">
        <f>'8'!R35</f>
        <v>7</v>
      </c>
      <c r="S28" s="251">
        <f>'8'!S35</f>
        <v>7.333333333333333</v>
      </c>
      <c r="T28" s="251">
        <f>'8'!T35</f>
        <v>6.666666666666667</v>
      </c>
      <c r="U28" s="251">
        <f>'8'!U35</f>
        <v>6.333333333333333</v>
      </c>
      <c r="V28" s="251">
        <f>'8'!V35</f>
        <v>6.333333333333333</v>
      </c>
      <c r="W28" s="251">
        <f>'8'!W35</f>
        <v>6.666666666666667</v>
      </c>
      <c r="X28" s="251">
        <f>'8'!X35</f>
        <v>6.666666666666667</v>
      </c>
      <c r="Y28" s="227"/>
      <c r="Z28" s="100"/>
      <c r="AA28" s="100"/>
      <c r="AB28" s="73" t="s">
        <v>341</v>
      </c>
      <c r="AE28" s="179"/>
    </row>
    <row r="29" spans="2:32">
      <c r="B29" s="197" t="s">
        <v>11</v>
      </c>
      <c r="C29" s="275" t="s">
        <v>2935</v>
      </c>
      <c r="D29" s="73" t="s">
        <v>2911</v>
      </c>
      <c r="E29" s="100" t="s">
        <v>301</v>
      </c>
      <c r="F29" s="73">
        <v>2007</v>
      </c>
      <c r="G29" s="73">
        <v>2010</v>
      </c>
      <c r="H29" s="92">
        <f t="shared" si="1"/>
        <v>1.1063829787233958E-2</v>
      </c>
      <c r="I29" s="92">
        <f t="shared" si="2"/>
        <v>-0.1030188546850896</v>
      </c>
      <c r="J29" s="75" t="str">
        <f t="shared" si="3"/>
        <v>2</v>
      </c>
      <c r="K29" s="212" t="s">
        <v>325</v>
      </c>
      <c r="L29" s="77" t="s">
        <v>4</v>
      </c>
      <c r="M29" s="78" t="s">
        <v>347</v>
      </c>
      <c r="N29" s="217"/>
      <c r="O29" s="108"/>
      <c r="P29" s="243">
        <f>'8'!P33</f>
        <v>-8.5581715071317926E-2</v>
      </c>
      <c r="Q29" s="243">
        <f>'8'!Q33</f>
        <v>2.2552151851155315E-3</v>
      </c>
      <c r="R29" s="243">
        <f>'8'!R33</f>
        <v>-4.5190324395274775E-2</v>
      </c>
      <c r="S29" s="243">
        <f>'8'!S33</f>
        <v>5.3024351924587506E-3</v>
      </c>
      <c r="T29" s="243">
        <f>'8'!T33</f>
        <v>-8.1851924203946075E-2</v>
      </c>
      <c r="U29" s="243">
        <f>'8'!U33</f>
        <v>1.1063829787233958E-2</v>
      </c>
      <c r="V29" s="243">
        <f>'8'!V33</f>
        <v>-2.3989898989898929E-2</v>
      </c>
      <c r="W29" s="243">
        <f>'8'!W33</f>
        <v>-3.5164079344545143E-2</v>
      </c>
      <c r="X29" s="243">
        <f>'8'!X33</f>
        <v>-0.1030188546850896</v>
      </c>
      <c r="Y29" s="227"/>
      <c r="Z29" s="100"/>
      <c r="AA29" s="100"/>
      <c r="AB29" s="73" t="s">
        <v>341</v>
      </c>
      <c r="AE29" s="179"/>
    </row>
    <row r="30" spans="2:32">
      <c r="B30" s="197" t="s">
        <v>348</v>
      </c>
      <c r="C30" s="98">
        <v>9</v>
      </c>
      <c r="D30" s="73" t="s">
        <v>2914</v>
      </c>
      <c r="E30" s="102">
        <v>0.75</v>
      </c>
      <c r="F30" s="73">
        <v>2009</v>
      </c>
      <c r="G30" s="73">
        <v>2010</v>
      </c>
      <c r="H30" s="93" t="e">
        <f t="shared" si="1"/>
        <v>#REF!</v>
      </c>
      <c r="I30" s="93" t="e">
        <f t="shared" si="2"/>
        <v>#REF!</v>
      </c>
      <c r="J30" s="75" t="str">
        <f t="shared" si="3"/>
        <v>2</v>
      </c>
      <c r="K30" s="213" t="e">
        <f>I30-H30</f>
        <v>#REF!</v>
      </c>
      <c r="L30" s="84" t="s">
        <v>302</v>
      </c>
      <c r="M30" s="78" t="s">
        <v>347</v>
      </c>
      <c r="N30" s="237"/>
      <c r="O30" s="226"/>
      <c r="P30" s="226"/>
      <c r="Q30" s="226"/>
      <c r="R30" s="226"/>
      <c r="S30" s="226"/>
      <c r="T30" s="226"/>
      <c r="U30" s="226"/>
      <c r="V30" s="226"/>
      <c r="W30" s="294" t="e">
        <f>#REF!</f>
        <v>#REF!</v>
      </c>
      <c r="X30" s="294" t="e">
        <f>#REF!</f>
        <v>#REF!</v>
      </c>
      <c r="Y30" s="254"/>
      <c r="Z30" s="102"/>
      <c r="AA30" s="102"/>
      <c r="AB30" s="73" t="s">
        <v>40</v>
      </c>
      <c r="AE30" s="179"/>
    </row>
    <row r="31" spans="2:32">
      <c r="B31" s="197" t="s">
        <v>13</v>
      </c>
      <c r="C31" s="275" t="s">
        <v>2936</v>
      </c>
      <c r="D31" s="73" t="s">
        <v>88</v>
      </c>
      <c r="E31" s="100" t="s">
        <v>14</v>
      </c>
      <c r="F31" s="72">
        <v>2007</v>
      </c>
      <c r="G31" s="72">
        <v>2010</v>
      </c>
      <c r="H31" s="79">
        <f t="shared" si="1"/>
        <v>58898323.642642595</v>
      </c>
      <c r="I31" s="79">
        <f t="shared" si="2"/>
        <v>54348841.05469919</v>
      </c>
      <c r="J31" s="75" t="str">
        <f t="shared" si="3"/>
        <v>2</v>
      </c>
      <c r="K31" s="104">
        <f>I31-H31</f>
        <v>-4549482.5879434049</v>
      </c>
      <c r="L31" s="77" t="s">
        <v>4</v>
      </c>
      <c r="M31" s="78" t="s">
        <v>347</v>
      </c>
      <c r="N31" s="217"/>
      <c r="O31" s="108"/>
      <c r="P31" s="108"/>
      <c r="Q31" s="108"/>
      <c r="R31" s="108"/>
      <c r="S31" s="246">
        <f>'10'!C15</f>
        <v>61567977.217809558</v>
      </c>
      <c r="T31" s="246">
        <f>'10'!D15</f>
        <v>55523967.15574301</v>
      </c>
      <c r="U31" s="246">
        <f>'10'!E15</f>
        <v>58898323.642642595</v>
      </c>
      <c r="V31" s="246">
        <f>'10'!F15</f>
        <v>56875817.029701993</v>
      </c>
      <c r="W31" s="246">
        <f>'10'!G15</f>
        <v>54965616.884753928</v>
      </c>
      <c r="X31" s="246">
        <f>'10'!H15</f>
        <v>54348841.05469919</v>
      </c>
      <c r="Y31" s="227"/>
      <c r="Z31" s="100"/>
      <c r="AA31" s="100"/>
      <c r="AB31" s="73" t="s">
        <v>40</v>
      </c>
      <c r="AE31" s="179"/>
    </row>
    <row r="32" spans="2:32">
      <c r="B32" s="197" t="s">
        <v>13</v>
      </c>
      <c r="C32" s="275" t="s">
        <v>2937</v>
      </c>
      <c r="D32" s="73" t="s">
        <v>2890</v>
      </c>
      <c r="E32" s="100">
        <v>70</v>
      </c>
      <c r="F32" s="72">
        <v>2005</v>
      </c>
      <c r="G32" s="72">
        <v>2010</v>
      </c>
      <c r="H32" s="89">
        <f t="shared" si="1"/>
        <v>1</v>
      </c>
      <c r="I32" s="89">
        <f t="shared" si="2"/>
        <v>0.88274527620793564</v>
      </c>
      <c r="J32" s="75" t="str">
        <f t="shared" si="3"/>
        <v>2</v>
      </c>
      <c r="K32" s="205">
        <f>I32-H32</f>
        <v>-0.11725472379206436</v>
      </c>
      <c r="L32" s="77" t="s">
        <v>4</v>
      </c>
      <c r="M32" s="78" t="s">
        <v>347</v>
      </c>
      <c r="N32" s="217"/>
      <c r="O32" s="108"/>
      <c r="P32" s="108"/>
      <c r="Q32" s="108"/>
      <c r="R32" s="108"/>
      <c r="S32" s="293">
        <f>'10'!C16</f>
        <v>1</v>
      </c>
      <c r="T32" s="293">
        <f>'10'!D16</f>
        <v>0.90183192082655883</v>
      </c>
      <c r="U32" s="293">
        <f>'10'!E16</f>
        <v>0.95663892666600847</v>
      </c>
      <c r="V32" s="293">
        <f>'10'!F16</f>
        <v>0.92378895003309802</v>
      </c>
      <c r="W32" s="293">
        <f>'10'!G16</f>
        <v>0.89276307860986881</v>
      </c>
      <c r="X32" s="293">
        <f>'10'!H16</f>
        <v>0.88274527620793564</v>
      </c>
      <c r="Y32" s="227"/>
      <c r="Z32" s="100"/>
      <c r="AA32" s="100"/>
      <c r="AB32" s="73" t="s">
        <v>40</v>
      </c>
      <c r="AE32" s="179"/>
    </row>
    <row r="33" spans="2:31">
      <c r="B33" s="197" t="s">
        <v>13</v>
      </c>
      <c r="C33" s="275" t="s">
        <v>2938</v>
      </c>
      <c r="D33" s="73" t="s">
        <v>89</v>
      </c>
      <c r="E33" s="100" t="s">
        <v>301</v>
      </c>
      <c r="F33" s="72">
        <v>2007</v>
      </c>
      <c r="G33" s="72">
        <v>2010</v>
      </c>
      <c r="H33" s="85">
        <f t="shared" si="1"/>
        <v>98.993024254268533</v>
      </c>
      <c r="I33" s="85">
        <f t="shared" si="2"/>
        <v>97.381904774590922</v>
      </c>
      <c r="J33" s="75" t="str">
        <f t="shared" si="3"/>
        <v>2</v>
      </c>
      <c r="K33" s="205">
        <f>I33-H33</f>
        <v>-1.6111194796776118</v>
      </c>
      <c r="L33" s="77" t="s">
        <v>4</v>
      </c>
      <c r="M33" s="78" t="s">
        <v>347</v>
      </c>
      <c r="N33" s="217"/>
      <c r="O33" s="108"/>
      <c r="P33" s="108"/>
      <c r="Q33" s="108"/>
      <c r="R33" s="108"/>
      <c r="S33" s="240">
        <f>'10'!C$17</f>
        <v>113.46131487156704</v>
      </c>
      <c r="T33" s="240">
        <f>'10'!D$17</f>
        <v>96.7232260778854</v>
      </c>
      <c r="U33" s="240">
        <f>'10'!E$17</f>
        <v>98.993024254268533</v>
      </c>
      <c r="V33" s="240">
        <f>'10'!F$17</f>
        <v>101.73873158837502</v>
      </c>
      <c r="W33" s="240">
        <f>'10'!G$17</f>
        <v>101.53303067061833</v>
      </c>
      <c r="X33" s="240">
        <f>'10'!H$17</f>
        <v>97.381904774590922</v>
      </c>
      <c r="Y33" s="227"/>
      <c r="Z33" s="100"/>
      <c r="AA33" s="100"/>
      <c r="AB33" s="73" t="s">
        <v>40</v>
      </c>
      <c r="AE33" s="179"/>
    </row>
    <row r="34" spans="2:31">
      <c r="B34" s="197" t="s">
        <v>13</v>
      </c>
      <c r="C34" s="275" t="s">
        <v>2939</v>
      </c>
      <c r="D34" s="73" t="s">
        <v>90</v>
      </c>
      <c r="E34" s="100" t="s">
        <v>14</v>
      </c>
      <c r="F34" s="72">
        <v>2007</v>
      </c>
      <c r="G34" s="72">
        <v>2010</v>
      </c>
      <c r="H34" s="85">
        <f t="shared" si="1"/>
        <v>7.2491548324682968</v>
      </c>
      <c r="I34" s="85">
        <f t="shared" si="2"/>
        <v>6.6616447200138165</v>
      </c>
      <c r="J34" s="75" t="str">
        <f t="shared" si="3"/>
        <v>2</v>
      </c>
      <c r="K34" s="205">
        <f>I34-H34</f>
        <v>-0.58751011245448037</v>
      </c>
      <c r="L34" s="77" t="s">
        <v>4</v>
      </c>
      <c r="M34" s="78" t="s">
        <v>347</v>
      </c>
      <c r="N34" s="217"/>
      <c r="O34" s="108"/>
      <c r="P34" s="108"/>
      <c r="Q34" s="108"/>
      <c r="R34" s="108"/>
      <c r="S34" s="255">
        <f>'10'!C18</f>
        <v>7.6090876905698952</v>
      </c>
      <c r="T34" s="255">
        <f>'10'!D18</f>
        <v>6.8479654637289382</v>
      </c>
      <c r="U34" s="255">
        <f>'10'!E18</f>
        <v>7.2491548324682968</v>
      </c>
      <c r="V34" s="255">
        <f>'10'!F18</f>
        <v>6.9857889203797567</v>
      </c>
      <c r="W34" s="255">
        <f>'10'!G18</f>
        <v>6.7233489919926077</v>
      </c>
      <c r="X34" s="255">
        <f>'10'!H18</f>
        <v>6.6616447200138165</v>
      </c>
      <c r="Y34" s="227"/>
      <c r="Z34" s="100"/>
      <c r="AA34" s="100"/>
      <c r="AB34" s="73" t="s">
        <v>40</v>
      </c>
      <c r="AE34" s="179"/>
    </row>
    <row r="35" spans="2:31">
      <c r="B35" s="74"/>
      <c r="C35" s="74"/>
      <c r="D35" s="73"/>
      <c r="E35" s="102"/>
      <c r="F35" s="73"/>
      <c r="G35" s="73"/>
      <c r="H35" s="93"/>
      <c r="I35" s="93"/>
      <c r="J35" s="94"/>
      <c r="K35" s="108"/>
      <c r="L35" s="69"/>
      <c r="M35" s="73"/>
      <c r="N35" s="102"/>
      <c r="O35" s="102"/>
      <c r="P35" s="102"/>
      <c r="Q35" s="102"/>
      <c r="R35" s="102"/>
      <c r="S35" s="102"/>
      <c r="T35" s="102"/>
      <c r="U35" s="102"/>
      <c r="V35" s="102"/>
      <c r="W35" s="102"/>
      <c r="X35" s="102"/>
      <c r="Y35" s="102"/>
      <c r="Z35" s="102"/>
      <c r="AA35" s="102"/>
    </row>
    <row r="36" spans="2:31">
      <c r="B36" s="74"/>
      <c r="C36" s="74"/>
      <c r="D36" s="73"/>
      <c r="E36" s="102"/>
      <c r="F36" s="73"/>
      <c r="G36" s="73"/>
      <c r="H36" s="93"/>
      <c r="I36" s="93"/>
      <c r="J36" s="94"/>
      <c r="K36" s="108"/>
      <c r="L36" s="69"/>
      <c r="M36" s="73"/>
      <c r="N36" s="102"/>
      <c r="O36" s="102"/>
      <c r="P36" s="102"/>
      <c r="Q36" s="102"/>
      <c r="R36" s="102"/>
      <c r="S36" s="102"/>
      <c r="T36" s="102"/>
      <c r="U36" s="102"/>
      <c r="V36" s="102"/>
      <c r="W36" s="102"/>
      <c r="X36" s="102"/>
      <c r="Y36" s="102"/>
      <c r="Z36" s="102"/>
      <c r="AA36" s="102"/>
    </row>
    <row r="37" spans="2:31" ht="13.5" thickBot="1">
      <c r="B37" s="74"/>
      <c r="C37" s="74"/>
      <c r="D37" s="73"/>
      <c r="E37" s="102"/>
      <c r="F37" s="73"/>
      <c r="G37" s="73"/>
      <c r="H37" s="93"/>
      <c r="I37" s="93"/>
      <c r="J37" s="94"/>
      <c r="K37" s="108"/>
      <c r="L37" s="69"/>
      <c r="M37" s="73"/>
      <c r="N37" s="102"/>
      <c r="O37" s="102"/>
      <c r="P37" s="102"/>
      <c r="Q37" s="102"/>
      <c r="R37" s="102"/>
      <c r="S37" s="102"/>
      <c r="T37" s="102"/>
      <c r="U37" s="102"/>
      <c r="V37" s="102"/>
      <c r="W37" s="102"/>
      <c r="X37" s="102"/>
      <c r="Y37" s="102"/>
      <c r="Z37" s="102"/>
      <c r="AA37" s="102"/>
    </row>
    <row r="38" spans="2:31" ht="13.5" thickBot="1">
      <c r="B38" s="71" t="s">
        <v>2845</v>
      </c>
      <c r="C38" s="71"/>
      <c r="D38" s="71" t="s">
        <v>2846</v>
      </c>
      <c r="L38" s="95"/>
      <c r="M38" s="69" t="s">
        <v>78</v>
      </c>
    </row>
    <row r="39" spans="2:31" ht="13.5" thickBot="1">
      <c r="D39" s="72" t="s">
        <v>2886</v>
      </c>
      <c r="L39" s="96"/>
      <c r="M39" s="69" t="s">
        <v>91</v>
      </c>
    </row>
    <row r="40" spans="2:31" ht="13.5" thickBot="1">
      <c r="B40" s="105">
        <v>2011</v>
      </c>
      <c r="C40" s="105"/>
      <c r="D40" s="73" t="s">
        <v>2880</v>
      </c>
      <c r="L40" s="97"/>
      <c r="M40" s="69" t="s">
        <v>79</v>
      </c>
    </row>
    <row r="41" spans="2:31">
      <c r="B41" s="105">
        <v>2010</v>
      </c>
      <c r="C41" s="105"/>
      <c r="D41" s="73" t="s">
        <v>2881</v>
      </c>
    </row>
    <row r="42" spans="2:31">
      <c r="B42" s="106">
        <v>2009</v>
      </c>
      <c r="C42" s="106"/>
      <c r="D42" s="73" t="s">
        <v>2882</v>
      </c>
    </row>
    <row r="43" spans="2:31">
      <c r="B43" s="106"/>
      <c r="C43" s="106"/>
      <c r="D43" s="73"/>
    </row>
  </sheetData>
  <conditionalFormatting sqref="B6:C34">
    <cfRule type="expression" dxfId="4" priority="6">
      <formula>B6=B5</formula>
    </cfRule>
  </conditionalFormatting>
  <conditionalFormatting sqref="B6:AD34">
    <cfRule type="expression" dxfId="3" priority="5">
      <formula>$B6&lt;&gt;$B5</formula>
    </cfRule>
  </conditionalFormatting>
  <conditionalFormatting sqref="G5:G34">
    <cfRule type="colorScale" priority="4">
      <colorScale>
        <cfvo type="min" val="0"/>
        <cfvo type="percentile" val="50"/>
        <cfvo type="max" val="0"/>
        <color rgb="FFF8696B"/>
        <color rgb="FFFFEB84"/>
        <color rgb="FF63BE7B"/>
      </colorScale>
    </cfRule>
  </conditionalFormatting>
  <conditionalFormatting sqref="AE6:AE34">
    <cfRule type="expression" dxfId="2" priority="3">
      <formula>$B6&lt;&gt;$B5</formula>
    </cfRule>
  </conditionalFormatting>
  <conditionalFormatting sqref="H5">
    <cfRule type="expression" dxfId="1" priority="2">
      <formula>$B5&lt;&gt;$B4</formula>
    </cfRule>
  </conditionalFormatting>
  <conditionalFormatting sqref="I5">
    <cfRule type="expression" dxfId="0" priority="1">
      <formula>$B5&lt;&gt;$B4</formula>
    </cfRule>
  </conditionalFormatting>
  <hyperlinks>
    <hyperlink ref="AD20" r:id="rId1"/>
    <hyperlink ref="AC18" r:id="rId2"/>
  </hyperlinks>
  <pageMargins left="0.7" right="0.7" top="0.75" bottom="0.75" header="0.3" footer="0.3"/>
  <pageSetup paperSize="3" scale="88" orientation="landscape" r:id="rId3"/>
  <legacyDrawing r:id="rId4"/>
</worksheet>
</file>

<file path=xl/worksheets/sheet10.xml><?xml version="1.0" encoding="utf-8"?>
<worksheet xmlns="http://schemas.openxmlformats.org/spreadsheetml/2006/main" xmlns:r="http://schemas.openxmlformats.org/officeDocument/2006/relationships">
  <sheetPr codeName="Sheet3">
    <tabColor rgb="FF00B050"/>
  </sheetPr>
  <dimension ref="A1:H22"/>
  <sheetViews>
    <sheetView zoomScale="85" zoomScaleNormal="85" workbookViewId="0"/>
  </sheetViews>
  <sheetFormatPr defaultRowHeight="14.25"/>
  <cols>
    <col min="1" max="1" width="4.42578125" style="67" customWidth="1"/>
    <col min="2" max="2" width="64.42578125" style="67" bestFit="1" customWidth="1"/>
    <col min="3" max="7" width="14.28515625" style="67" bestFit="1" customWidth="1"/>
    <col min="8" max="8" width="16.85546875" style="67" bestFit="1" customWidth="1"/>
    <col min="9" max="16384" width="9.140625" style="67"/>
  </cols>
  <sheetData>
    <row r="1" spans="1:8" s="69" customFormat="1" ht="20.25" thickBot="1">
      <c r="A1" s="157">
        <v>10</v>
      </c>
      <c r="B1" s="66" t="s">
        <v>2909</v>
      </c>
      <c r="C1" s="66"/>
      <c r="D1" s="66"/>
      <c r="E1" s="66"/>
      <c r="F1" s="68"/>
      <c r="G1" s="68"/>
      <c r="H1" s="68"/>
    </row>
    <row r="2" spans="1:8" s="69" customFormat="1" ht="13.5" thickTop="1">
      <c r="B2" s="69" t="s">
        <v>2904</v>
      </c>
    </row>
    <row r="3" spans="1:8" s="69" customFormat="1" ht="12.75"/>
    <row r="4" spans="1:8">
      <c r="B4" s="69"/>
      <c r="C4" s="71">
        <v>2005</v>
      </c>
      <c r="D4" s="71">
        <v>2006</v>
      </c>
      <c r="E4" s="71">
        <v>2007</v>
      </c>
      <c r="F4" s="71">
        <v>2008</v>
      </c>
      <c r="G4" s="71">
        <v>2009</v>
      </c>
      <c r="H4" s="71">
        <v>2010</v>
      </c>
    </row>
    <row r="5" spans="1:8" s="182" customFormat="1">
      <c r="B5" s="183" t="s">
        <v>2869</v>
      </c>
      <c r="C5" s="256">
        <v>22119580.786747102</v>
      </c>
      <c r="D5" s="256">
        <v>19557758.606606983</v>
      </c>
      <c r="E5" s="256">
        <v>21999629.630047429</v>
      </c>
      <c r="F5" s="256">
        <v>22221268.079303447</v>
      </c>
      <c r="G5" s="256">
        <v>19500693.128405146</v>
      </c>
      <c r="H5" s="256">
        <v>20146688.073518928</v>
      </c>
    </row>
    <row r="6" spans="1:8">
      <c r="B6" s="258" t="s">
        <v>2867</v>
      </c>
      <c r="C6" s="259">
        <f t="shared" ref="C6:H6" si="0">C5/C20</f>
        <v>2.733723560375755</v>
      </c>
      <c r="D6" s="259">
        <f t="shared" si="0"/>
        <v>2.4121269128756619</v>
      </c>
      <c r="E6" s="259">
        <f t="shared" si="0"/>
        <v>2.7076954246233913</v>
      </c>
      <c r="F6" s="259">
        <f t="shared" si="0"/>
        <v>2.729333774038265</v>
      </c>
      <c r="G6" s="259">
        <f t="shared" si="0"/>
        <v>2.385308724232412</v>
      </c>
      <c r="H6" s="259">
        <f t="shared" si="0"/>
        <v>2.4694193220357259</v>
      </c>
    </row>
    <row r="7" spans="1:8">
      <c r="B7" s="258" t="s">
        <v>2868</v>
      </c>
      <c r="C7" s="260"/>
      <c r="D7" s="260"/>
      <c r="E7" s="259">
        <f>AVERAGE(C6:E6)</f>
        <v>2.6178486326249359</v>
      </c>
      <c r="F7" s="259">
        <f t="shared" ref="F7:H7" si="1">AVERAGE(D6:F6)</f>
        <v>2.6163853705124396</v>
      </c>
      <c r="G7" s="259">
        <f t="shared" si="1"/>
        <v>2.6074459742980229</v>
      </c>
      <c r="H7" s="259">
        <f t="shared" si="1"/>
        <v>2.5280206067688007</v>
      </c>
    </row>
    <row r="8" spans="1:8">
      <c r="B8" s="156"/>
      <c r="C8" s="261"/>
      <c r="D8" s="261"/>
      <c r="E8" s="261"/>
      <c r="F8" s="261"/>
      <c r="G8" s="261"/>
      <c r="H8" s="261"/>
    </row>
    <row r="9" spans="1:8">
      <c r="B9" s="156" t="s">
        <v>2905</v>
      </c>
      <c r="C9" s="262">
        <v>398565427.79834414</v>
      </c>
      <c r="D9" s="262">
        <v>384795150.66195029</v>
      </c>
      <c r="E9" s="262">
        <v>421124848.39212281</v>
      </c>
      <c r="F9" s="262">
        <v>426477575.13980514</v>
      </c>
      <c r="G9" s="262">
        <v>383528043.22847891</v>
      </c>
      <c r="H9" s="262">
        <v>397404900.26361084</v>
      </c>
    </row>
    <row r="10" spans="1:8">
      <c r="B10" s="156" t="s">
        <v>2906</v>
      </c>
      <c r="C10" s="263">
        <f>C9/C20</f>
        <v>49.258062837085383</v>
      </c>
      <c r="D10" s="263">
        <f t="shared" ref="D10:H10" si="2">D9/D20</f>
        <v>47.458134519677536</v>
      </c>
      <c r="E10" s="263">
        <f t="shared" si="2"/>
        <v>51.831682822021754</v>
      </c>
      <c r="F10" s="263">
        <f t="shared" si="2"/>
        <v>52.382233342621156</v>
      </c>
      <c r="G10" s="263">
        <f t="shared" si="2"/>
        <v>46.91283440423512</v>
      </c>
      <c r="H10" s="263">
        <f t="shared" si="2"/>
        <v>48.710703009918177</v>
      </c>
    </row>
    <row r="11" spans="1:8">
      <c r="B11" s="264" t="s">
        <v>2907</v>
      </c>
      <c r="C11" s="263"/>
      <c r="D11" s="263"/>
      <c r="E11" s="265">
        <f>AVERAGE(C10:E10)</f>
        <v>49.515960059594896</v>
      </c>
      <c r="F11" s="265">
        <f t="shared" ref="F11:H11" si="3">AVERAGE(D10:F10)</f>
        <v>50.55735022810682</v>
      </c>
      <c r="G11" s="265">
        <f t="shared" si="3"/>
        <v>50.375583522959346</v>
      </c>
      <c r="H11" s="265">
        <f t="shared" si="3"/>
        <v>49.335256918924813</v>
      </c>
    </row>
    <row r="12" spans="1:8">
      <c r="B12" s="258" t="s">
        <v>2908</v>
      </c>
      <c r="C12" s="266">
        <v>913.89857573707945</v>
      </c>
      <c r="D12" s="266">
        <v>794.96144842865328</v>
      </c>
      <c r="E12" s="266">
        <v>789.53409564382196</v>
      </c>
      <c r="F12" s="267">
        <v>773.12154180084303</v>
      </c>
      <c r="G12" s="267">
        <v>703.86444332307565</v>
      </c>
      <c r="H12" s="267">
        <v>696.90047345915821</v>
      </c>
    </row>
    <row r="13" spans="1:8">
      <c r="B13" s="258" t="s">
        <v>2870</v>
      </c>
      <c r="C13" s="263">
        <f t="shared" ref="C13:E13" si="4">C22/C20</f>
        <v>146.10254278239768</v>
      </c>
      <c r="D13" s="263">
        <f t="shared" si="4"/>
        <v>145.27078173462627</v>
      </c>
      <c r="E13" s="263">
        <f t="shared" si="4"/>
        <v>150.12606576727401</v>
      </c>
      <c r="F13" s="263">
        <f>F22/F20</f>
        <v>147.39630147260064</v>
      </c>
      <c r="G13" s="263">
        <f>G22/G20</f>
        <v>145.85184549775283</v>
      </c>
      <c r="H13" s="263">
        <f>H22/H20</f>
        <v>147.4753783605027</v>
      </c>
    </row>
    <row r="14" spans="1:8">
      <c r="B14" s="264" t="s">
        <v>2871</v>
      </c>
      <c r="C14" s="263"/>
      <c r="D14" s="263"/>
      <c r="E14" s="268">
        <f>AVERAGE(C13:E13)</f>
        <v>147.16646342809932</v>
      </c>
      <c r="F14" s="268">
        <f t="shared" ref="F14:H14" si="5">AVERAGE(D13:F13)</f>
        <v>147.59771632483364</v>
      </c>
      <c r="G14" s="268">
        <f t="shared" si="5"/>
        <v>147.79140424587584</v>
      </c>
      <c r="H14" s="268">
        <f t="shared" si="5"/>
        <v>146.90784177695204</v>
      </c>
    </row>
    <row r="15" spans="1:8">
      <c r="B15" s="264" t="s">
        <v>2872</v>
      </c>
      <c r="C15" s="269">
        <v>61567977.217809558</v>
      </c>
      <c r="D15" s="269">
        <v>55523967.15574301</v>
      </c>
      <c r="E15" s="269">
        <v>58898323.642642595</v>
      </c>
      <c r="F15" s="270">
        <v>56875817.029701993</v>
      </c>
      <c r="G15" s="270">
        <v>54965616.884753928</v>
      </c>
      <c r="H15" s="270">
        <v>54348841.05469919</v>
      </c>
    </row>
    <row r="16" spans="1:8">
      <c r="B16" s="264" t="s">
        <v>2944</v>
      </c>
      <c r="C16" s="271">
        <f>C15/$C$15</f>
        <v>1</v>
      </c>
      <c r="D16" s="271">
        <f t="shared" ref="D16:H16" si="6">D15/$C$15</f>
        <v>0.90183192082655883</v>
      </c>
      <c r="E16" s="271">
        <f t="shared" si="6"/>
        <v>0.95663892666600847</v>
      </c>
      <c r="F16" s="271">
        <f t="shared" si="6"/>
        <v>0.92378895003309802</v>
      </c>
      <c r="G16" s="271">
        <f t="shared" si="6"/>
        <v>0.89276307860986881</v>
      </c>
      <c r="H16" s="271">
        <f t="shared" si="6"/>
        <v>0.88274527620793564</v>
      </c>
    </row>
    <row r="17" spans="2:8">
      <c r="B17" s="264" t="s">
        <v>2873</v>
      </c>
      <c r="C17" s="268">
        <f>C15/C21</f>
        <v>113.46131487156704</v>
      </c>
      <c r="D17" s="268">
        <f>D15/D21</f>
        <v>96.7232260778854</v>
      </c>
      <c r="E17" s="268">
        <f>E15/E21</f>
        <v>98.993024254268533</v>
      </c>
      <c r="F17" s="268">
        <f>F15/F21</f>
        <v>101.73873158837502</v>
      </c>
      <c r="G17" s="268">
        <f t="shared" ref="G17:H17" si="7">G15/G21</f>
        <v>101.53303067061833</v>
      </c>
      <c r="H17" s="268">
        <f t="shared" si="7"/>
        <v>97.381904774590922</v>
      </c>
    </row>
    <row r="18" spans="2:8">
      <c r="B18" s="264" t="s">
        <v>2874</v>
      </c>
      <c r="C18" s="268">
        <f>C15/C20</f>
        <v>7.6090876905698952</v>
      </c>
      <c r="D18" s="268">
        <f>D15/D20</f>
        <v>6.8479654637289382</v>
      </c>
      <c r="E18" s="268">
        <f>E15/E20</f>
        <v>7.2491548324682968</v>
      </c>
      <c r="F18" s="268">
        <f>F15/F20</f>
        <v>6.9857889203797567</v>
      </c>
      <c r="G18" s="268">
        <f t="shared" ref="G18:H18" si="8">G15/G20</f>
        <v>6.7233489919926077</v>
      </c>
      <c r="H18" s="268">
        <f t="shared" si="8"/>
        <v>6.6616447200138165</v>
      </c>
    </row>
    <row r="19" spans="2:8">
      <c r="B19" s="156"/>
      <c r="C19" s="261"/>
      <c r="D19" s="261"/>
      <c r="E19" s="261"/>
      <c r="F19" s="261"/>
      <c r="G19" s="261"/>
      <c r="H19" s="261"/>
    </row>
    <row r="20" spans="2:8">
      <c r="B20" s="258" t="s">
        <v>2875</v>
      </c>
      <c r="C20" s="262">
        <v>8091374.38304359</v>
      </c>
      <c r="D20" s="262">
        <v>8108096.8427531198</v>
      </c>
      <c r="E20" s="262">
        <v>8124853.8628037609</v>
      </c>
      <c r="F20" s="272">
        <v>8141645.5146214394</v>
      </c>
      <c r="G20" s="272">
        <v>8175333.0000000037</v>
      </c>
      <c r="H20" s="272">
        <v>8158471.8697797004</v>
      </c>
    </row>
    <row r="21" spans="2:8">
      <c r="B21" s="258" t="s">
        <v>2876</v>
      </c>
      <c r="C21" s="272">
        <v>542634.08887427102</v>
      </c>
      <c r="D21" s="272">
        <v>574049.99199502403</v>
      </c>
      <c r="E21" s="272">
        <v>594974.48518553493</v>
      </c>
      <c r="F21" s="272">
        <v>559038</v>
      </c>
      <c r="G21" s="272">
        <v>541357</v>
      </c>
      <c r="H21" s="272">
        <v>558100</v>
      </c>
    </row>
    <row r="22" spans="2:8">
      <c r="B22" s="258" t="s">
        <v>2877</v>
      </c>
      <c r="C22" s="272">
        <v>1182170371.9670227</v>
      </c>
      <c r="D22" s="272">
        <v>1177869566.7268009</v>
      </c>
      <c r="E22" s="272">
        <v>1219752345.3567677</v>
      </c>
      <c r="F22" s="272">
        <v>1200048436.7561884</v>
      </c>
      <c r="G22" s="272">
        <v>1192387405.6086807</v>
      </c>
      <c r="H22" s="272">
        <v>1203173725.8392792</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sheetPr codeName="Sheet19">
    <tabColor rgb="FFFFFF00"/>
  </sheetPr>
  <dimension ref="A1:E7"/>
  <sheetViews>
    <sheetView zoomScale="85" zoomScaleNormal="85" workbookViewId="0"/>
  </sheetViews>
  <sheetFormatPr defaultRowHeight="15"/>
  <cols>
    <col min="1" max="1" width="3.7109375" customWidth="1"/>
    <col min="2" max="2" width="20.85546875" style="45" bestFit="1" customWidth="1"/>
    <col min="3" max="3" width="27.7109375" style="45" customWidth="1"/>
    <col min="4" max="4" width="76.42578125" style="45" customWidth="1"/>
    <col min="5" max="5" width="43.7109375" style="45" bestFit="1" customWidth="1"/>
  </cols>
  <sheetData>
    <row r="1" spans="1:5" s="69" customFormat="1" ht="20.25" thickBot="1">
      <c r="A1" s="277"/>
      <c r="B1" s="66" t="s">
        <v>2942</v>
      </c>
      <c r="C1" s="66"/>
      <c r="D1" s="66"/>
      <c r="E1" s="66"/>
    </row>
    <row r="2" spans="1:5" ht="15.75" thickTop="1"/>
    <row r="3" spans="1:5">
      <c r="B3" s="278" t="s">
        <v>329</v>
      </c>
      <c r="C3" s="278" t="s">
        <v>320</v>
      </c>
      <c r="D3" s="278" t="s">
        <v>328</v>
      </c>
      <c r="E3" s="278" t="s">
        <v>36</v>
      </c>
    </row>
    <row r="4" spans="1:5" ht="90">
      <c r="B4" s="183" t="s">
        <v>318</v>
      </c>
      <c r="C4" s="183" t="s">
        <v>299</v>
      </c>
      <c r="D4" s="183" t="s">
        <v>331</v>
      </c>
      <c r="E4" s="183" t="s">
        <v>330</v>
      </c>
    </row>
    <row r="5" spans="1:5" ht="64.5">
      <c r="B5" s="183" t="s">
        <v>47</v>
      </c>
      <c r="C5" s="183" t="s">
        <v>323</v>
      </c>
      <c r="D5" s="183" t="s">
        <v>333</v>
      </c>
      <c r="E5" s="183" t="s">
        <v>48</v>
      </c>
    </row>
    <row r="6" spans="1:5" ht="77.25">
      <c r="B6" s="183" t="s">
        <v>324</v>
      </c>
      <c r="C6" s="183" t="s">
        <v>298</v>
      </c>
      <c r="D6" s="183" t="s">
        <v>332</v>
      </c>
      <c r="E6" s="183" t="s">
        <v>330</v>
      </c>
    </row>
    <row r="7" spans="1:5" ht="26.25">
      <c r="B7" s="183" t="s">
        <v>326</v>
      </c>
      <c r="C7" s="183" t="s">
        <v>327</v>
      </c>
      <c r="D7" s="183" t="s">
        <v>39</v>
      </c>
      <c r="E7" s="183" t="s">
        <v>330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8">
    <tabColor rgb="FF00B050"/>
  </sheetPr>
  <dimension ref="A1:L20"/>
  <sheetViews>
    <sheetView zoomScale="85" zoomScaleNormal="85" workbookViewId="0"/>
  </sheetViews>
  <sheetFormatPr defaultRowHeight="15"/>
  <cols>
    <col min="2" max="6" width="22.7109375" customWidth="1"/>
  </cols>
  <sheetData>
    <row r="1" spans="1:12" s="67" customFormat="1" ht="20.25" thickBot="1">
      <c r="A1" s="66" t="s">
        <v>37</v>
      </c>
      <c r="B1" s="66" t="s">
        <v>2</v>
      </c>
      <c r="C1" s="66"/>
      <c r="D1" s="66"/>
      <c r="E1" s="66"/>
      <c r="F1" s="66"/>
      <c r="G1" s="66"/>
      <c r="H1" s="66"/>
      <c r="I1" s="66"/>
      <c r="J1" s="66"/>
      <c r="K1" s="66"/>
      <c r="L1" s="66"/>
    </row>
    <row r="2" spans="1:12" s="67" customFormat="1" thickTop="1">
      <c r="A2" s="69" t="s">
        <v>2862</v>
      </c>
    </row>
    <row r="4" spans="1:12" ht="15.75" thickBot="1"/>
    <row r="5" spans="1:12" ht="15.75" thickBot="1">
      <c r="B5" s="158" t="s">
        <v>15</v>
      </c>
      <c r="C5" s="159" t="s">
        <v>16</v>
      </c>
      <c r="D5" s="160" t="s">
        <v>17</v>
      </c>
      <c r="E5" s="159" t="s">
        <v>18</v>
      </c>
      <c r="F5" s="160" t="s">
        <v>19</v>
      </c>
    </row>
    <row r="6" spans="1:12" ht="64.5" thickBot="1">
      <c r="B6" s="161" t="s">
        <v>20</v>
      </c>
      <c r="C6" s="162" t="s">
        <v>2834</v>
      </c>
      <c r="D6" s="163" t="s">
        <v>21</v>
      </c>
      <c r="E6" s="164" t="s">
        <v>22</v>
      </c>
      <c r="F6" s="163" t="s">
        <v>2863</v>
      </c>
    </row>
    <row r="7" spans="1:12" ht="15.75" thickBot="1">
      <c r="B7" s="165">
        <f t="shared" ref="B7:B13" si="0">B8-1</f>
        <v>2000</v>
      </c>
      <c r="C7" s="162"/>
      <c r="D7" s="180"/>
      <c r="E7" s="181"/>
      <c r="F7" s="180"/>
    </row>
    <row r="8" spans="1:12" ht="15.75" thickBot="1">
      <c r="B8" s="165">
        <f t="shared" si="0"/>
        <v>2001</v>
      </c>
      <c r="C8" s="162"/>
      <c r="D8" s="180"/>
      <c r="E8" s="181"/>
      <c r="F8" s="180"/>
    </row>
    <row r="9" spans="1:12" ht="15.75" thickBot="1">
      <c r="B9" s="165">
        <f t="shared" si="0"/>
        <v>2002</v>
      </c>
      <c r="C9" s="162"/>
      <c r="D9" s="180"/>
      <c r="E9" s="181"/>
      <c r="F9" s="180"/>
    </row>
    <row r="10" spans="1:12" ht="15.75" thickBot="1">
      <c r="B10" s="165">
        <f t="shared" si="0"/>
        <v>2003</v>
      </c>
      <c r="C10" s="162"/>
      <c r="D10" s="180"/>
      <c r="E10" s="181"/>
      <c r="F10" s="180"/>
    </row>
    <row r="11" spans="1:12" ht="15.75" thickBot="1">
      <c r="B11" s="165">
        <f t="shared" si="0"/>
        <v>2004</v>
      </c>
      <c r="C11" s="162"/>
      <c r="D11" s="180"/>
      <c r="E11" s="181"/>
      <c r="F11" s="180"/>
    </row>
    <row r="12" spans="1:12" ht="15.75" thickBot="1">
      <c r="B12" s="165">
        <f t="shared" si="0"/>
        <v>2005</v>
      </c>
      <c r="C12" s="162"/>
      <c r="D12" s="180"/>
      <c r="E12" s="181"/>
      <c r="F12" s="180"/>
    </row>
    <row r="13" spans="1:12" ht="15.75" thickBot="1">
      <c r="B13" s="165">
        <f t="shared" si="0"/>
        <v>2006</v>
      </c>
      <c r="C13" s="162"/>
      <c r="D13" s="180"/>
      <c r="E13" s="181"/>
      <c r="F13" s="180"/>
    </row>
    <row r="14" spans="1:12" ht="15.75" thickBot="1">
      <c r="B14" s="165">
        <v>2007</v>
      </c>
      <c r="C14" s="166">
        <v>26382</v>
      </c>
      <c r="D14" s="167">
        <v>26390</v>
      </c>
      <c r="E14" s="168">
        <v>0.86</v>
      </c>
      <c r="F14" s="169">
        <v>0.86</v>
      </c>
    </row>
    <row r="15" spans="1:12" ht="15.75" thickBot="1">
      <c r="B15" s="165">
        <v>2008</v>
      </c>
      <c r="C15" s="166">
        <v>50427</v>
      </c>
      <c r="D15" s="167">
        <v>49948</v>
      </c>
      <c r="E15" s="168">
        <v>0.88</v>
      </c>
      <c r="F15" s="169">
        <v>0.87</v>
      </c>
    </row>
    <row r="16" spans="1:12" ht="15.75" thickBot="1">
      <c r="B16" s="165">
        <v>2009</v>
      </c>
      <c r="C16" s="166">
        <v>74879</v>
      </c>
      <c r="D16" s="167">
        <v>72277</v>
      </c>
      <c r="E16" s="168">
        <v>0.88</v>
      </c>
      <c r="F16" s="169">
        <v>0.88</v>
      </c>
    </row>
    <row r="17" spans="2:6" ht="15.75" thickBot="1">
      <c r="B17" s="165">
        <v>2010</v>
      </c>
      <c r="C17" s="166">
        <v>98924</v>
      </c>
      <c r="D17" s="170" t="s">
        <v>23</v>
      </c>
      <c r="E17" s="168">
        <v>0.78</v>
      </c>
      <c r="F17" s="169">
        <v>0.87</v>
      </c>
    </row>
    <row r="18" spans="2:6" ht="15.75" thickBot="1">
      <c r="B18" s="165">
        <v>2011</v>
      </c>
      <c r="C18" s="166">
        <v>122969</v>
      </c>
      <c r="D18" s="171"/>
      <c r="E18" s="173">
        <v>0.85499999999999998</v>
      </c>
      <c r="F18" s="172"/>
    </row>
    <row r="19" spans="2:6" ht="15.75" thickBot="1">
      <c r="B19" s="165">
        <v>2012</v>
      </c>
    </row>
    <row r="20" spans="2:6" ht="15.75" thickBot="1">
      <c r="B20" s="165">
        <v>2013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sheetPr codeName="Sheet6">
    <tabColor rgb="FF00B050"/>
    <pageSetUpPr fitToPage="1"/>
  </sheetPr>
  <dimension ref="A1:T131"/>
  <sheetViews>
    <sheetView zoomScale="85" zoomScaleNormal="85" workbookViewId="0">
      <pane ySplit="8" topLeftCell="A9" activePane="bottomLeft" state="frozen"/>
      <selection activeCell="B37" sqref="B37"/>
      <selection pane="bottomLeft" activeCell="A9" sqref="A9"/>
    </sheetView>
  </sheetViews>
  <sheetFormatPr defaultRowHeight="12.75"/>
  <cols>
    <col min="1" max="1" width="9.140625" style="3"/>
    <col min="2" max="3" width="9.140625" style="4"/>
    <col min="4" max="5" width="9.140625" style="3"/>
    <col min="6" max="7" width="9.140625" style="4"/>
    <col min="8" max="15" width="9.140625" style="5"/>
    <col min="16" max="16" width="9.140625" style="3"/>
    <col min="17" max="17" width="9.140625" style="6"/>
    <col min="18" max="20" width="9.140625" style="4"/>
    <col min="21" max="16384" width="9.140625" style="3"/>
  </cols>
  <sheetData>
    <row r="1" spans="1:20" s="67" customFormat="1" ht="20.25" thickBot="1">
      <c r="A1" s="157">
        <v>4</v>
      </c>
      <c r="B1" s="66" t="s">
        <v>2892</v>
      </c>
      <c r="C1" s="66"/>
      <c r="D1" s="66"/>
      <c r="E1" s="66"/>
      <c r="F1" s="66"/>
      <c r="G1" s="66"/>
      <c r="H1" s="66"/>
      <c r="I1" s="66"/>
      <c r="J1" s="66"/>
      <c r="K1" s="66"/>
      <c r="L1" s="66"/>
    </row>
    <row r="2" spans="1:20" ht="13.5" thickTop="1"/>
    <row r="3" spans="1:20">
      <c r="E3" s="3" t="s">
        <v>51</v>
      </c>
    </row>
    <row r="4" spans="1:20">
      <c r="E4" s="3" t="s">
        <v>52</v>
      </c>
    </row>
    <row r="5" spans="1:20">
      <c r="E5" s="3" t="s">
        <v>53</v>
      </c>
    </row>
    <row r="6" spans="1:20">
      <c r="A6" s="3" t="s">
        <v>54</v>
      </c>
    </row>
    <row r="8" spans="1:20">
      <c r="A8" s="3" t="s">
        <v>20</v>
      </c>
      <c r="B8" s="4" t="s">
        <v>45</v>
      </c>
      <c r="C8" s="4" t="s">
        <v>55</v>
      </c>
      <c r="D8" s="3" t="s">
        <v>56</v>
      </c>
      <c r="F8" s="4" t="s">
        <v>57</v>
      </c>
      <c r="G8" s="4" t="s">
        <v>58</v>
      </c>
      <c r="H8" s="5" t="s">
        <v>59</v>
      </c>
      <c r="I8" s="5" t="s">
        <v>60</v>
      </c>
      <c r="J8" s="5" t="s">
        <v>61</v>
      </c>
      <c r="M8" s="5" t="s">
        <v>62</v>
      </c>
      <c r="N8" s="5" t="s">
        <v>63</v>
      </c>
      <c r="O8" s="5" t="s">
        <v>64</v>
      </c>
      <c r="Q8" s="6" t="s">
        <v>65</v>
      </c>
      <c r="R8" s="4" t="s">
        <v>66</v>
      </c>
      <c r="S8" s="4" t="s">
        <v>67</v>
      </c>
      <c r="T8" s="4" t="s">
        <v>68</v>
      </c>
    </row>
    <row r="9" spans="1:20">
      <c r="A9" s="3">
        <v>1967</v>
      </c>
      <c r="K9" s="5">
        <v>200</v>
      </c>
      <c r="L9" s="5">
        <v>2000</v>
      </c>
      <c r="P9" s="3">
        <v>35</v>
      </c>
    </row>
    <row r="10" spans="1:20">
      <c r="A10" s="3">
        <v>1968</v>
      </c>
      <c r="B10" s="4">
        <v>5.17</v>
      </c>
      <c r="C10" s="4">
        <v>4.82</v>
      </c>
      <c r="D10" s="3">
        <v>5</v>
      </c>
      <c r="E10" s="3">
        <v>4</v>
      </c>
      <c r="F10" s="4">
        <v>21.48</v>
      </c>
      <c r="G10" s="4">
        <v>21.22</v>
      </c>
      <c r="K10" s="5">
        <v>200</v>
      </c>
      <c r="L10" s="5">
        <v>2000</v>
      </c>
      <c r="P10" s="3">
        <v>35</v>
      </c>
    </row>
    <row r="11" spans="1:20">
      <c r="A11" s="3">
        <v>1969</v>
      </c>
      <c r="B11" s="4">
        <v>5.01</v>
      </c>
      <c r="C11" s="4">
        <v>4.62</v>
      </c>
      <c r="D11" s="3">
        <v>5</v>
      </c>
      <c r="E11" s="3">
        <v>4</v>
      </c>
      <c r="F11" s="4">
        <v>21.6</v>
      </c>
      <c r="G11" s="4">
        <v>21.43</v>
      </c>
      <c r="K11" s="5">
        <v>200</v>
      </c>
      <c r="L11" s="5">
        <v>2000</v>
      </c>
      <c r="P11" s="3">
        <v>35</v>
      </c>
    </row>
    <row r="12" spans="1:20">
      <c r="A12" s="3">
        <v>1970</v>
      </c>
      <c r="B12" s="4">
        <v>4.8499999999999996</v>
      </c>
      <c r="C12" s="4">
        <v>3.5</v>
      </c>
      <c r="D12" s="3">
        <v>5</v>
      </c>
      <c r="E12" s="3">
        <v>4</v>
      </c>
      <c r="F12" s="4">
        <v>21.86</v>
      </c>
      <c r="G12" s="4">
        <v>21.55</v>
      </c>
      <c r="K12" s="5">
        <v>200</v>
      </c>
      <c r="L12" s="5">
        <v>2000</v>
      </c>
      <c r="P12" s="3">
        <v>35</v>
      </c>
    </row>
    <row r="13" spans="1:20">
      <c r="A13" s="3">
        <v>1971</v>
      </c>
      <c r="B13" s="4">
        <v>4.7300000000000004</v>
      </c>
      <c r="C13" s="4">
        <v>3.62</v>
      </c>
      <c r="D13" s="3">
        <v>5</v>
      </c>
      <c r="E13" s="3">
        <v>4</v>
      </c>
      <c r="F13" s="4">
        <v>21.68</v>
      </c>
      <c r="G13" s="4">
        <v>21.18</v>
      </c>
      <c r="K13" s="5">
        <v>200</v>
      </c>
      <c r="L13" s="5">
        <v>2000</v>
      </c>
      <c r="P13" s="3">
        <v>35</v>
      </c>
    </row>
    <row r="14" spans="1:20">
      <c r="A14" s="3">
        <v>1972</v>
      </c>
      <c r="B14" s="4">
        <v>4.83</v>
      </c>
      <c r="C14" s="4">
        <v>4.0999999999999996</v>
      </c>
      <c r="D14" s="3">
        <v>5</v>
      </c>
      <c r="E14" s="3">
        <v>4</v>
      </c>
      <c r="F14" s="4">
        <v>21.19</v>
      </c>
      <c r="G14" s="4">
        <v>20.5</v>
      </c>
      <c r="K14" s="5">
        <v>200</v>
      </c>
      <c r="L14" s="5">
        <v>2000</v>
      </c>
      <c r="P14" s="3">
        <v>35</v>
      </c>
    </row>
    <row r="15" spans="1:20">
      <c r="A15" s="3">
        <v>1973</v>
      </c>
      <c r="B15" s="4">
        <v>3.95</v>
      </c>
      <c r="C15" s="4">
        <v>3.3</v>
      </c>
      <c r="D15" s="3">
        <v>5</v>
      </c>
      <c r="E15" s="3">
        <v>4</v>
      </c>
      <c r="F15" s="4">
        <v>22.21</v>
      </c>
      <c r="G15" s="4">
        <v>21.48</v>
      </c>
      <c r="K15" s="5">
        <v>200</v>
      </c>
      <c r="L15" s="5">
        <v>2000</v>
      </c>
      <c r="P15" s="3">
        <v>35</v>
      </c>
    </row>
    <row r="16" spans="1:20">
      <c r="A16" s="3">
        <v>1974</v>
      </c>
      <c r="B16" s="4">
        <v>3.92</v>
      </c>
      <c r="C16" s="4">
        <v>3.5</v>
      </c>
      <c r="D16" s="3">
        <v>5</v>
      </c>
      <c r="E16" s="3">
        <v>4</v>
      </c>
      <c r="F16" s="4">
        <v>21.82</v>
      </c>
      <c r="G16" s="4">
        <v>21.23</v>
      </c>
      <c r="H16" s="5">
        <v>1896.7</v>
      </c>
      <c r="I16" s="5">
        <v>2223</v>
      </c>
      <c r="J16" s="5">
        <v>1618</v>
      </c>
      <c r="K16" s="5">
        <v>200</v>
      </c>
      <c r="L16" s="5">
        <v>2000</v>
      </c>
      <c r="P16" s="3">
        <v>35</v>
      </c>
    </row>
    <row r="17" spans="1:19">
      <c r="A17" s="3">
        <v>1975</v>
      </c>
      <c r="B17" s="4">
        <v>4.32</v>
      </c>
      <c r="C17" s="4">
        <v>3.83</v>
      </c>
      <c r="D17" s="3">
        <v>5</v>
      </c>
      <c r="E17" s="3">
        <v>4</v>
      </c>
      <c r="F17" s="4">
        <v>22.49</v>
      </c>
      <c r="G17" s="4">
        <v>21.98</v>
      </c>
      <c r="H17" s="5">
        <v>1742.8</v>
      </c>
      <c r="I17" s="5">
        <v>2050</v>
      </c>
      <c r="J17" s="5">
        <v>1482</v>
      </c>
      <c r="K17" s="5">
        <v>200</v>
      </c>
      <c r="L17" s="5">
        <v>2000</v>
      </c>
      <c r="P17" s="3">
        <v>35</v>
      </c>
    </row>
    <row r="18" spans="1:19">
      <c r="A18" s="3">
        <v>1976</v>
      </c>
      <c r="B18" s="4">
        <v>4.24</v>
      </c>
      <c r="C18" s="4">
        <v>3.5</v>
      </c>
      <c r="D18" s="3">
        <v>5</v>
      </c>
      <c r="E18" s="3">
        <v>4</v>
      </c>
      <c r="F18" s="4">
        <v>22.08</v>
      </c>
      <c r="G18" s="4">
        <v>21.49</v>
      </c>
      <c r="H18" s="5">
        <v>1764.9</v>
      </c>
      <c r="I18" s="5">
        <v>2096</v>
      </c>
      <c r="J18" s="5">
        <v>1486</v>
      </c>
      <c r="K18" s="5">
        <v>200</v>
      </c>
      <c r="L18" s="5">
        <v>2000</v>
      </c>
      <c r="P18" s="3">
        <v>35</v>
      </c>
    </row>
    <row r="19" spans="1:19">
      <c r="A19" s="3">
        <v>1977</v>
      </c>
      <c r="B19" s="4">
        <v>3.95</v>
      </c>
      <c r="C19" s="4">
        <v>3.51</v>
      </c>
      <c r="D19" s="3">
        <v>5</v>
      </c>
      <c r="E19" s="3">
        <v>4</v>
      </c>
      <c r="F19" s="4">
        <v>22.92</v>
      </c>
      <c r="G19" s="4">
        <v>22.52</v>
      </c>
      <c r="H19" s="5">
        <v>1592.7</v>
      </c>
      <c r="I19" s="5">
        <v>1900</v>
      </c>
      <c r="J19" s="5">
        <v>1335</v>
      </c>
      <c r="K19" s="5">
        <v>200</v>
      </c>
      <c r="L19" s="5">
        <v>2000</v>
      </c>
      <c r="P19" s="3">
        <v>35</v>
      </c>
    </row>
    <row r="20" spans="1:19">
      <c r="A20" s="3">
        <v>1978</v>
      </c>
      <c r="B20" s="4">
        <v>4.32</v>
      </c>
      <c r="C20" s="4">
        <v>4.08</v>
      </c>
      <c r="D20" s="3">
        <v>5</v>
      </c>
      <c r="E20" s="3">
        <v>4</v>
      </c>
      <c r="F20" s="4">
        <v>22.75</v>
      </c>
      <c r="G20" s="4">
        <v>22.33</v>
      </c>
      <c r="H20" s="5">
        <v>1561.3</v>
      </c>
      <c r="I20" s="5">
        <v>1891</v>
      </c>
      <c r="J20" s="5">
        <v>1289</v>
      </c>
      <c r="K20" s="5">
        <v>200</v>
      </c>
      <c r="L20" s="5">
        <v>2000</v>
      </c>
      <c r="P20" s="3">
        <v>35</v>
      </c>
    </row>
    <row r="21" spans="1:19">
      <c r="A21" s="3">
        <v>1979</v>
      </c>
      <c r="B21" s="4">
        <v>5.31</v>
      </c>
      <c r="C21" s="4">
        <v>4.7699999999999996</v>
      </c>
      <c r="D21" s="3">
        <v>5</v>
      </c>
      <c r="E21" s="3">
        <v>4</v>
      </c>
      <c r="F21" s="4">
        <v>21.63</v>
      </c>
      <c r="G21" s="4">
        <v>21.14</v>
      </c>
      <c r="H21" s="5">
        <v>887.4</v>
      </c>
      <c r="I21" s="5">
        <v>1175</v>
      </c>
      <c r="J21" s="5">
        <v>670</v>
      </c>
      <c r="K21" s="5">
        <v>200</v>
      </c>
      <c r="L21" s="5">
        <v>2000</v>
      </c>
      <c r="P21" s="3">
        <v>35</v>
      </c>
    </row>
    <row r="22" spans="1:19">
      <c r="A22" s="3">
        <v>1980</v>
      </c>
      <c r="B22" s="4">
        <v>4.5999999999999996</v>
      </c>
      <c r="C22" s="4">
        <v>4.2300000000000004</v>
      </c>
      <c r="D22" s="3">
        <v>5</v>
      </c>
      <c r="E22" s="3">
        <v>4</v>
      </c>
      <c r="F22" s="4">
        <v>22.27</v>
      </c>
      <c r="G22" s="4">
        <v>21.62</v>
      </c>
      <c r="H22" s="5">
        <v>824.9</v>
      </c>
      <c r="I22" s="5">
        <v>1023</v>
      </c>
      <c r="J22" s="5">
        <v>665</v>
      </c>
      <c r="K22" s="5">
        <v>200</v>
      </c>
      <c r="L22" s="5">
        <v>2000</v>
      </c>
      <c r="P22" s="3">
        <v>35</v>
      </c>
    </row>
    <row r="23" spans="1:19">
      <c r="A23" s="3">
        <v>1981</v>
      </c>
      <c r="B23" s="4">
        <v>4.9400000000000004</v>
      </c>
      <c r="C23" s="4">
        <v>4.5</v>
      </c>
      <c r="D23" s="3">
        <v>5</v>
      </c>
      <c r="E23" s="3">
        <v>4</v>
      </c>
      <c r="F23" s="4">
        <v>21.76</v>
      </c>
      <c r="G23" s="4">
        <v>21.18</v>
      </c>
      <c r="H23" s="5">
        <v>1013.1</v>
      </c>
      <c r="I23" s="5">
        <v>1321</v>
      </c>
      <c r="J23" s="5">
        <v>777</v>
      </c>
      <c r="K23" s="5">
        <v>200</v>
      </c>
      <c r="L23" s="5">
        <v>2000</v>
      </c>
      <c r="P23" s="3">
        <v>35</v>
      </c>
    </row>
    <row r="24" spans="1:19">
      <c r="A24" s="3">
        <v>1982</v>
      </c>
      <c r="B24" s="4">
        <v>5.23</v>
      </c>
      <c r="C24" s="4">
        <v>4.97</v>
      </c>
      <c r="D24" s="3">
        <v>5</v>
      </c>
      <c r="E24" s="3">
        <v>4</v>
      </c>
      <c r="F24" s="4">
        <v>21.62</v>
      </c>
      <c r="G24" s="4">
        <v>20.99</v>
      </c>
      <c r="H24" s="5">
        <v>539</v>
      </c>
      <c r="I24" s="5">
        <v>704</v>
      </c>
      <c r="J24" s="5">
        <v>413</v>
      </c>
      <c r="K24" s="5">
        <v>200</v>
      </c>
      <c r="L24" s="5">
        <v>2000</v>
      </c>
      <c r="P24" s="3">
        <v>35</v>
      </c>
    </row>
    <row r="25" spans="1:19">
      <c r="A25" s="3">
        <v>1983</v>
      </c>
      <c r="B25" s="4">
        <v>5.66</v>
      </c>
      <c r="C25" s="4">
        <v>5.01</v>
      </c>
      <c r="D25" s="3">
        <v>5</v>
      </c>
      <c r="E25" s="3">
        <v>4</v>
      </c>
      <c r="F25" s="4">
        <v>22.06</v>
      </c>
      <c r="G25" s="4">
        <v>21.49</v>
      </c>
      <c r="H25" s="5">
        <v>305</v>
      </c>
      <c r="I25" s="5">
        <v>406</v>
      </c>
      <c r="J25" s="5">
        <v>229</v>
      </c>
      <c r="K25" s="5">
        <v>200</v>
      </c>
      <c r="L25" s="5">
        <v>2000</v>
      </c>
      <c r="P25" s="3">
        <v>35</v>
      </c>
    </row>
    <row r="26" spans="1:19">
      <c r="A26" s="3">
        <v>1984</v>
      </c>
      <c r="B26" s="4">
        <v>5.37</v>
      </c>
      <c r="C26" s="4">
        <v>4.9800000000000004</v>
      </c>
      <c r="D26" s="3">
        <v>5</v>
      </c>
      <c r="E26" s="3">
        <v>4</v>
      </c>
      <c r="F26" s="4">
        <v>21.94</v>
      </c>
      <c r="G26" s="4">
        <v>21.42</v>
      </c>
      <c r="H26" s="5">
        <v>408.6</v>
      </c>
      <c r="I26" s="5">
        <v>513</v>
      </c>
      <c r="J26" s="5">
        <v>326</v>
      </c>
      <c r="K26" s="5">
        <v>200</v>
      </c>
      <c r="L26" s="5">
        <v>2000</v>
      </c>
      <c r="P26" s="3">
        <v>35</v>
      </c>
    </row>
    <row r="27" spans="1:19">
      <c r="A27" s="3">
        <v>1985</v>
      </c>
      <c r="B27" s="4">
        <v>5.65</v>
      </c>
      <c r="C27" s="4">
        <v>5.01</v>
      </c>
      <c r="D27" s="3">
        <v>5</v>
      </c>
      <c r="E27" s="3">
        <v>4</v>
      </c>
      <c r="F27" s="4">
        <v>22.45</v>
      </c>
      <c r="G27" s="4">
        <v>21.94</v>
      </c>
      <c r="H27" s="5">
        <v>349.9</v>
      </c>
      <c r="I27" s="5">
        <v>465</v>
      </c>
      <c r="J27" s="5">
        <v>263</v>
      </c>
      <c r="K27" s="5">
        <v>200</v>
      </c>
      <c r="L27" s="5">
        <v>2000</v>
      </c>
      <c r="P27" s="3">
        <v>35</v>
      </c>
    </row>
    <row r="28" spans="1:19">
      <c r="A28" s="3">
        <v>1986</v>
      </c>
      <c r="B28" s="4">
        <v>5.39</v>
      </c>
      <c r="C28" s="4">
        <v>4.9400000000000004</v>
      </c>
      <c r="D28" s="3">
        <v>5</v>
      </c>
      <c r="E28" s="3">
        <v>4</v>
      </c>
      <c r="F28" s="4">
        <v>21.86</v>
      </c>
      <c r="G28" s="4">
        <v>21.43</v>
      </c>
      <c r="H28" s="5">
        <v>206.9</v>
      </c>
      <c r="I28" s="5">
        <v>260</v>
      </c>
      <c r="J28" s="5">
        <v>164</v>
      </c>
      <c r="K28" s="5">
        <v>200</v>
      </c>
      <c r="L28" s="5">
        <v>2000</v>
      </c>
      <c r="P28" s="3">
        <v>35</v>
      </c>
      <c r="Q28" s="6">
        <v>5.8</v>
      </c>
      <c r="R28" s="4">
        <v>5.0999999999999996</v>
      </c>
    </row>
    <row r="29" spans="1:19">
      <c r="A29" s="3">
        <v>1987</v>
      </c>
      <c r="B29" s="4">
        <v>5.1100000000000003</v>
      </c>
      <c r="C29" s="4">
        <v>4.38</v>
      </c>
      <c r="D29" s="3">
        <v>5</v>
      </c>
      <c r="E29" s="3">
        <v>4</v>
      </c>
      <c r="F29" s="4">
        <v>22.88</v>
      </c>
      <c r="G29" s="4">
        <v>22.35</v>
      </c>
      <c r="H29" s="5">
        <v>247.4</v>
      </c>
      <c r="I29" s="5">
        <v>308</v>
      </c>
      <c r="J29" s="5">
        <v>199</v>
      </c>
      <c r="K29" s="5">
        <v>200</v>
      </c>
      <c r="L29" s="5">
        <v>2000</v>
      </c>
      <c r="P29" s="3">
        <v>35</v>
      </c>
      <c r="Q29" s="6">
        <v>5.3</v>
      </c>
      <c r="R29" s="4">
        <v>7.2</v>
      </c>
    </row>
    <row r="30" spans="1:19">
      <c r="A30" s="3">
        <v>1988</v>
      </c>
      <c r="B30" s="4">
        <v>5.47</v>
      </c>
      <c r="C30" s="4">
        <v>4.47</v>
      </c>
      <c r="D30" s="3">
        <v>5</v>
      </c>
      <c r="E30" s="3">
        <v>4</v>
      </c>
      <c r="F30" s="4">
        <v>21.45</v>
      </c>
      <c r="G30" s="4">
        <v>20.25</v>
      </c>
      <c r="H30" s="5">
        <v>152.30000000000001</v>
      </c>
      <c r="I30" s="5">
        <v>200</v>
      </c>
      <c r="J30" s="5">
        <v>116</v>
      </c>
      <c r="K30" s="5">
        <v>200</v>
      </c>
      <c r="L30" s="5">
        <v>2000</v>
      </c>
      <c r="P30" s="3">
        <v>35</v>
      </c>
      <c r="Q30" s="6">
        <v>5.0999999999999996</v>
      </c>
      <c r="R30" s="4">
        <v>10.8</v>
      </c>
    </row>
    <row r="31" spans="1:19">
      <c r="A31" s="3">
        <v>1989</v>
      </c>
      <c r="B31" s="4">
        <v>5.57</v>
      </c>
      <c r="C31" s="4">
        <v>4.5199999999999996</v>
      </c>
      <c r="D31" s="3">
        <v>5</v>
      </c>
      <c r="E31" s="3">
        <v>4</v>
      </c>
      <c r="F31" s="4">
        <v>22.17</v>
      </c>
      <c r="G31" s="4">
        <v>21.5</v>
      </c>
      <c r="H31" s="5">
        <v>230.8</v>
      </c>
      <c r="I31" s="5">
        <v>287</v>
      </c>
      <c r="J31" s="5">
        <v>185</v>
      </c>
      <c r="K31" s="5">
        <v>200</v>
      </c>
      <c r="L31" s="5">
        <v>2000</v>
      </c>
      <c r="P31" s="3">
        <v>35</v>
      </c>
      <c r="Q31" s="6">
        <v>4.3</v>
      </c>
      <c r="R31" s="4">
        <v>9.6</v>
      </c>
    </row>
    <row r="32" spans="1:19">
      <c r="A32" s="3">
        <v>1990</v>
      </c>
      <c r="B32" s="4">
        <v>5.7</v>
      </c>
      <c r="C32" s="4">
        <v>4.95</v>
      </c>
      <c r="D32" s="3">
        <v>5</v>
      </c>
      <c r="E32" s="3">
        <v>4</v>
      </c>
      <c r="F32" s="4">
        <v>21.74</v>
      </c>
      <c r="G32" s="4">
        <v>21.08</v>
      </c>
      <c r="H32" s="5">
        <v>148.69999999999999</v>
      </c>
      <c r="I32" s="5">
        <v>180</v>
      </c>
      <c r="J32" s="5">
        <v>123</v>
      </c>
      <c r="K32" s="5">
        <v>200</v>
      </c>
      <c r="L32" s="5">
        <v>2000</v>
      </c>
      <c r="P32" s="3">
        <v>35</v>
      </c>
      <c r="Q32" s="6">
        <v>5.3</v>
      </c>
      <c r="R32" s="4">
        <v>6.3</v>
      </c>
      <c r="S32" s="4">
        <v>11</v>
      </c>
    </row>
    <row r="33" spans="1:20">
      <c r="A33" s="3">
        <v>1991</v>
      </c>
      <c r="B33" s="4">
        <v>5.32</v>
      </c>
      <c r="C33" s="4">
        <v>4.54</v>
      </c>
      <c r="D33" s="3">
        <v>5</v>
      </c>
      <c r="E33" s="3">
        <v>4</v>
      </c>
      <c r="F33" s="4">
        <v>22.96</v>
      </c>
      <c r="G33" s="4">
        <v>22.22</v>
      </c>
      <c r="H33" s="5">
        <v>141.30000000000001</v>
      </c>
      <c r="I33" s="5">
        <v>170</v>
      </c>
      <c r="J33" s="5">
        <v>117</v>
      </c>
      <c r="K33" s="5">
        <v>200</v>
      </c>
      <c r="L33" s="5">
        <v>2000</v>
      </c>
      <c r="P33" s="3">
        <v>35</v>
      </c>
      <c r="Q33" s="6">
        <v>5.2</v>
      </c>
      <c r="R33" s="4">
        <v>14.6</v>
      </c>
      <c r="S33" s="4">
        <v>31.794304</v>
      </c>
      <c r="T33" s="4">
        <v>35.1</v>
      </c>
    </row>
    <row r="34" spans="1:20">
      <c r="A34" s="3">
        <v>1992</v>
      </c>
      <c r="B34" s="4">
        <v>6.45</v>
      </c>
      <c r="C34" s="4">
        <v>5.6</v>
      </c>
      <c r="D34" s="3">
        <v>5</v>
      </c>
      <c r="E34" s="3">
        <v>4</v>
      </c>
      <c r="F34" s="4">
        <v>21.06</v>
      </c>
      <c r="G34" s="4">
        <v>20.25</v>
      </c>
      <c r="H34" s="5">
        <v>77.099999999999994</v>
      </c>
      <c r="I34" s="5">
        <v>93</v>
      </c>
      <c r="J34" s="5">
        <v>64</v>
      </c>
      <c r="K34" s="5">
        <v>200</v>
      </c>
      <c r="L34" s="5">
        <v>2000</v>
      </c>
      <c r="P34" s="3">
        <v>35</v>
      </c>
      <c r="Q34" s="6">
        <v>4.8</v>
      </c>
      <c r="R34" s="4">
        <v>15.5</v>
      </c>
      <c r="S34" s="4">
        <v>23.043589999999998</v>
      </c>
      <c r="T34" s="4">
        <v>32.200000000000003</v>
      </c>
    </row>
    <row r="35" spans="1:20">
      <c r="A35" s="3">
        <v>1993</v>
      </c>
      <c r="B35" s="4">
        <v>6.36</v>
      </c>
      <c r="C35" s="4">
        <v>5.39</v>
      </c>
      <c r="D35" s="3">
        <v>5</v>
      </c>
      <c r="E35" s="3">
        <v>4</v>
      </c>
      <c r="F35" s="4">
        <v>21.71</v>
      </c>
      <c r="G35" s="4">
        <v>20.85</v>
      </c>
      <c r="H35" s="5">
        <v>51.9</v>
      </c>
      <c r="I35" s="5">
        <v>62</v>
      </c>
      <c r="J35" s="5">
        <v>44</v>
      </c>
      <c r="K35" s="5">
        <v>200</v>
      </c>
      <c r="L35" s="5">
        <v>2000</v>
      </c>
      <c r="P35" s="3">
        <v>35</v>
      </c>
      <c r="Q35" s="6">
        <v>5.6</v>
      </c>
      <c r="R35" s="4">
        <v>16</v>
      </c>
      <c r="S35" s="4">
        <v>25.254716999999999</v>
      </c>
      <c r="T35" s="4">
        <v>32.4</v>
      </c>
    </row>
    <row r="36" spans="1:20">
      <c r="A36" s="3">
        <v>1994</v>
      </c>
      <c r="B36" s="4">
        <v>6.23</v>
      </c>
      <c r="C36" s="4">
        <v>5.23</v>
      </c>
      <c r="D36" s="3">
        <v>5</v>
      </c>
      <c r="E36" s="3">
        <v>4</v>
      </c>
      <c r="F36" s="4">
        <v>21.74</v>
      </c>
      <c r="G36" s="4">
        <v>20.96</v>
      </c>
      <c r="H36" s="5">
        <v>79.900000000000006</v>
      </c>
      <c r="I36" s="5">
        <v>97</v>
      </c>
      <c r="J36" s="5">
        <v>66</v>
      </c>
      <c r="K36" s="5">
        <v>200</v>
      </c>
      <c r="L36" s="5">
        <v>2000</v>
      </c>
      <c r="P36" s="3">
        <v>35</v>
      </c>
      <c r="Q36" s="6">
        <v>4.5</v>
      </c>
      <c r="R36" s="4">
        <v>14.2</v>
      </c>
      <c r="S36" s="4">
        <v>16.35942</v>
      </c>
      <c r="T36" s="4">
        <v>18.100000000000001</v>
      </c>
    </row>
    <row r="37" spans="1:20">
      <c r="A37" s="3">
        <v>1995</v>
      </c>
      <c r="B37" s="4">
        <v>6.74</v>
      </c>
      <c r="C37" s="4">
        <v>5.58</v>
      </c>
      <c r="D37" s="3">
        <v>5</v>
      </c>
      <c r="E37" s="3">
        <v>4</v>
      </c>
      <c r="F37" s="4">
        <v>22.18</v>
      </c>
      <c r="G37" s="4">
        <v>21.54</v>
      </c>
      <c r="H37" s="5">
        <v>33</v>
      </c>
      <c r="I37" s="5">
        <v>41</v>
      </c>
      <c r="J37" s="5">
        <v>27</v>
      </c>
      <c r="K37" s="5">
        <v>200</v>
      </c>
      <c r="L37" s="5">
        <v>2000</v>
      </c>
      <c r="P37" s="3">
        <v>35</v>
      </c>
      <c r="Q37" s="6">
        <v>4</v>
      </c>
      <c r="R37" s="4">
        <v>26.1</v>
      </c>
      <c r="S37" s="4">
        <v>28.333333</v>
      </c>
      <c r="T37" s="4">
        <v>28.1</v>
      </c>
    </row>
    <row r="38" spans="1:20">
      <c r="A38" s="3">
        <v>1996</v>
      </c>
      <c r="B38" s="4">
        <v>6.57</v>
      </c>
      <c r="C38" s="4">
        <v>5.49</v>
      </c>
      <c r="D38" s="3">
        <v>5</v>
      </c>
      <c r="E38" s="3">
        <v>4</v>
      </c>
      <c r="F38" s="4">
        <v>21.42</v>
      </c>
      <c r="G38" s="4">
        <v>20.55</v>
      </c>
      <c r="H38" s="5">
        <v>62</v>
      </c>
      <c r="I38" s="5">
        <v>72</v>
      </c>
      <c r="J38" s="5">
        <v>53</v>
      </c>
      <c r="K38" s="5">
        <v>200</v>
      </c>
      <c r="L38" s="5">
        <v>2000</v>
      </c>
      <c r="P38" s="3">
        <v>35</v>
      </c>
      <c r="Q38" s="6">
        <v>3.5</v>
      </c>
      <c r="R38" s="4">
        <v>19</v>
      </c>
      <c r="S38" s="4">
        <v>34.680905000000003</v>
      </c>
      <c r="T38" s="4">
        <v>44.1</v>
      </c>
    </row>
    <row r="39" spans="1:20">
      <c r="A39" s="3">
        <v>1997</v>
      </c>
      <c r="B39" s="4">
        <v>6.71</v>
      </c>
      <c r="C39" s="4">
        <v>5.74</v>
      </c>
      <c r="D39" s="3">
        <v>5</v>
      </c>
      <c r="E39" s="3">
        <v>4</v>
      </c>
      <c r="F39" s="4">
        <v>21.32</v>
      </c>
      <c r="G39" s="4">
        <v>20.399999999999999</v>
      </c>
      <c r="H39" s="5">
        <v>29.6</v>
      </c>
      <c r="I39" s="5">
        <v>35</v>
      </c>
      <c r="J39" s="5">
        <v>25</v>
      </c>
      <c r="K39" s="5">
        <v>200</v>
      </c>
      <c r="L39" s="5">
        <v>2000</v>
      </c>
      <c r="P39" s="3">
        <v>35</v>
      </c>
      <c r="Q39" s="6">
        <v>4</v>
      </c>
      <c r="R39" s="4">
        <v>18.5</v>
      </c>
      <c r="S39" s="4">
        <v>16.934090999999999</v>
      </c>
      <c r="T39" s="4">
        <v>25.1</v>
      </c>
    </row>
    <row r="40" spans="1:20">
      <c r="A40" s="3">
        <v>1998</v>
      </c>
      <c r="B40" s="4">
        <v>6.48</v>
      </c>
      <c r="C40" s="4">
        <v>5.6</v>
      </c>
      <c r="D40" s="3">
        <v>5</v>
      </c>
      <c r="E40" s="3">
        <v>4</v>
      </c>
      <c r="F40" s="4">
        <v>21.8</v>
      </c>
      <c r="G40" s="4">
        <v>20.9</v>
      </c>
      <c r="H40" s="5">
        <v>33.1</v>
      </c>
      <c r="I40" s="5">
        <v>38</v>
      </c>
      <c r="J40" s="5">
        <v>28</v>
      </c>
      <c r="K40" s="5">
        <v>200</v>
      </c>
      <c r="L40" s="5">
        <v>2000</v>
      </c>
      <c r="P40" s="3">
        <v>35</v>
      </c>
      <c r="Q40" s="6">
        <v>4.5999999999999996</v>
      </c>
      <c r="R40" s="4">
        <v>15.4</v>
      </c>
      <c r="S40" s="4">
        <v>12.697155</v>
      </c>
      <c r="T40" s="4">
        <v>20.2</v>
      </c>
    </row>
    <row r="41" spans="1:20">
      <c r="A41" s="3">
        <v>1999</v>
      </c>
      <c r="B41" s="4">
        <v>6.39</v>
      </c>
      <c r="C41" s="4">
        <v>5.51</v>
      </c>
      <c r="D41" s="3">
        <v>5</v>
      </c>
      <c r="E41" s="3">
        <v>4</v>
      </c>
      <c r="F41" s="4">
        <v>22.3</v>
      </c>
      <c r="G41" s="4">
        <v>21.49</v>
      </c>
      <c r="H41" s="5">
        <v>17.5</v>
      </c>
      <c r="I41" s="5">
        <v>21</v>
      </c>
      <c r="J41" s="5">
        <v>15</v>
      </c>
      <c r="K41" s="5">
        <v>200</v>
      </c>
      <c r="L41" s="5">
        <v>2000</v>
      </c>
      <c r="P41" s="3">
        <v>35</v>
      </c>
      <c r="Q41" s="6">
        <v>5</v>
      </c>
      <c r="R41" s="4">
        <v>16.2</v>
      </c>
      <c r="S41" s="4">
        <v>10.692157</v>
      </c>
      <c r="T41" s="4">
        <v>19.3</v>
      </c>
    </row>
    <row r="42" spans="1:20">
      <c r="A42" s="3">
        <v>2000</v>
      </c>
      <c r="B42" s="4">
        <v>6.52</v>
      </c>
      <c r="C42" s="4">
        <v>5.55</v>
      </c>
      <c r="D42" s="3">
        <v>5</v>
      </c>
      <c r="E42" s="3">
        <v>4</v>
      </c>
      <c r="F42" s="4">
        <v>22.06</v>
      </c>
      <c r="G42" s="4">
        <v>21.48</v>
      </c>
      <c r="H42" s="5">
        <v>23.4</v>
      </c>
      <c r="I42" s="5">
        <v>29</v>
      </c>
      <c r="J42" s="5">
        <v>19</v>
      </c>
      <c r="K42" s="5">
        <v>200</v>
      </c>
      <c r="L42" s="5">
        <v>2000</v>
      </c>
      <c r="P42" s="3">
        <v>35</v>
      </c>
      <c r="Q42" s="6">
        <v>4.7</v>
      </c>
      <c r="R42" s="4">
        <v>13.5</v>
      </c>
      <c r="S42" s="4">
        <v>8.5727890999999996</v>
      </c>
      <c r="T42" s="4">
        <v>18.3</v>
      </c>
    </row>
    <row r="43" spans="1:20">
      <c r="A43" s="3">
        <v>2001</v>
      </c>
      <c r="B43" s="4">
        <v>6.37</v>
      </c>
      <c r="C43" s="4">
        <v>5.13</v>
      </c>
      <c r="D43" s="3">
        <v>5</v>
      </c>
      <c r="E43" s="3">
        <v>4</v>
      </c>
      <c r="F43" s="4">
        <v>22.48</v>
      </c>
      <c r="G43" s="4">
        <v>21.63</v>
      </c>
      <c r="H43" s="5">
        <v>33.9</v>
      </c>
      <c r="I43" s="5">
        <v>44</v>
      </c>
      <c r="J43" s="5">
        <v>26</v>
      </c>
      <c r="K43" s="5">
        <v>200</v>
      </c>
      <c r="L43" s="5">
        <v>2000</v>
      </c>
      <c r="M43" s="5">
        <v>5.4</v>
      </c>
      <c r="N43" s="5">
        <v>7</v>
      </c>
      <c r="O43" s="5">
        <v>4</v>
      </c>
      <c r="P43" s="3">
        <v>35</v>
      </c>
      <c r="Q43" s="6">
        <v>4.5</v>
      </c>
      <c r="R43" s="4">
        <v>19.3</v>
      </c>
      <c r="S43" s="4">
        <v>7.9310638000000004</v>
      </c>
      <c r="T43" s="4">
        <v>11.5</v>
      </c>
    </row>
    <row r="44" spans="1:20">
      <c r="A44" s="3">
        <v>2002</v>
      </c>
      <c r="B44" s="4">
        <v>6.61</v>
      </c>
      <c r="C44" s="4">
        <v>5.65</v>
      </c>
      <c r="D44" s="3">
        <v>5</v>
      </c>
      <c r="E44" s="3">
        <v>4</v>
      </c>
      <c r="F44" s="4">
        <v>22.81</v>
      </c>
      <c r="G44" s="4">
        <v>22.04</v>
      </c>
      <c r="H44" s="5">
        <v>35.299999999999997</v>
      </c>
      <c r="I44" s="5">
        <v>43</v>
      </c>
      <c r="J44" s="5">
        <v>29</v>
      </c>
      <c r="K44" s="5">
        <v>200</v>
      </c>
      <c r="L44" s="5">
        <v>2000</v>
      </c>
      <c r="M44" s="5">
        <v>3.5</v>
      </c>
      <c r="N44" s="5">
        <v>4</v>
      </c>
      <c r="O44" s="5">
        <v>3</v>
      </c>
      <c r="P44" s="3">
        <v>35</v>
      </c>
      <c r="Q44" s="6">
        <v>4.8</v>
      </c>
      <c r="R44" s="4">
        <v>17.8</v>
      </c>
      <c r="S44" s="4">
        <v>22.162398</v>
      </c>
      <c r="T44" s="4">
        <v>28.1</v>
      </c>
    </row>
    <row r="45" spans="1:20">
      <c r="A45" s="3">
        <v>2003</v>
      </c>
      <c r="B45" s="4">
        <v>7.05</v>
      </c>
      <c r="C45" s="4">
        <v>6.03</v>
      </c>
      <c r="D45" s="3">
        <v>5</v>
      </c>
      <c r="E45" s="3">
        <v>4</v>
      </c>
      <c r="F45" s="4">
        <v>20.9</v>
      </c>
      <c r="G45" s="4">
        <v>20.079999999999998</v>
      </c>
      <c r="H45" s="5">
        <v>39.5</v>
      </c>
      <c r="I45" s="5">
        <v>50</v>
      </c>
      <c r="J45" s="5">
        <v>31</v>
      </c>
      <c r="K45" s="5">
        <v>200</v>
      </c>
      <c r="L45" s="5">
        <v>2000</v>
      </c>
      <c r="M45" s="5">
        <v>6</v>
      </c>
      <c r="N45" s="5">
        <v>7</v>
      </c>
      <c r="O45" s="5">
        <v>5</v>
      </c>
      <c r="P45" s="3">
        <v>35</v>
      </c>
      <c r="Q45" s="6">
        <v>4.5</v>
      </c>
      <c r="R45" s="4">
        <v>13.9</v>
      </c>
      <c r="S45" s="4">
        <v>10.329469</v>
      </c>
      <c r="T45" s="4">
        <v>17.7</v>
      </c>
    </row>
    <row r="46" spans="1:20">
      <c r="A46" s="3">
        <v>2004</v>
      </c>
      <c r="B46" s="4">
        <v>6.26</v>
      </c>
      <c r="C46" s="4">
        <v>5.59</v>
      </c>
      <c r="D46" s="3">
        <v>5</v>
      </c>
      <c r="E46" s="3">
        <v>4</v>
      </c>
      <c r="F46" s="4">
        <v>21.74</v>
      </c>
      <c r="G46" s="4">
        <v>20.74</v>
      </c>
      <c r="H46" s="5">
        <v>45.6</v>
      </c>
      <c r="I46" s="5">
        <v>55</v>
      </c>
      <c r="J46" s="5">
        <v>38</v>
      </c>
      <c r="K46" s="5">
        <v>200</v>
      </c>
      <c r="L46" s="5">
        <v>2000</v>
      </c>
      <c r="M46" s="5">
        <v>4.5999999999999996</v>
      </c>
      <c r="N46" s="5">
        <v>5</v>
      </c>
      <c r="O46" s="5">
        <v>4</v>
      </c>
      <c r="P46" s="3">
        <v>35</v>
      </c>
      <c r="Q46" s="6">
        <v>4.7</v>
      </c>
      <c r="R46" s="4">
        <v>13.1</v>
      </c>
      <c r="S46" s="4">
        <v>15.228332999999999</v>
      </c>
      <c r="T46" s="4">
        <v>22.5</v>
      </c>
    </row>
    <row r="47" spans="1:20">
      <c r="A47" s="3">
        <v>2005</v>
      </c>
      <c r="B47" s="4">
        <v>6.59</v>
      </c>
      <c r="C47" s="4">
        <v>5.88</v>
      </c>
      <c r="D47" s="3">
        <v>5</v>
      </c>
      <c r="E47" s="3">
        <v>4</v>
      </c>
      <c r="F47" s="4">
        <v>22.86</v>
      </c>
      <c r="G47" s="4">
        <v>21.76</v>
      </c>
      <c r="H47" s="5">
        <v>15.6</v>
      </c>
      <c r="I47" s="5">
        <v>19</v>
      </c>
      <c r="J47" s="5">
        <v>13</v>
      </c>
      <c r="K47" s="5">
        <v>200</v>
      </c>
      <c r="L47" s="5">
        <v>2000</v>
      </c>
      <c r="M47" s="5">
        <v>2.7</v>
      </c>
      <c r="N47" s="5">
        <v>3</v>
      </c>
      <c r="O47" s="5">
        <v>2</v>
      </c>
      <c r="P47" s="3">
        <v>35</v>
      </c>
      <c r="Q47" s="6">
        <v>5.2</v>
      </c>
      <c r="R47" s="4">
        <v>15.1</v>
      </c>
      <c r="S47" s="4">
        <v>15.806322</v>
      </c>
      <c r="T47" s="4">
        <v>19.399999999999999</v>
      </c>
    </row>
    <row r="48" spans="1:20">
      <c r="A48" s="3">
        <v>2006</v>
      </c>
      <c r="B48" s="4">
        <v>6.63</v>
      </c>
      <c r="C48" s="4">
        <v>6.01</v>
      </c>
      <c r="D48" s="3">
        <v>5</v>
      </c>
      <c r="E48" s="3">
        <v>4</v>
      </c>
      <c r="F48" s="4">
        <v>21.74</v>
      </c>
      <c r="G48" s="4">
        <v>20.59</v>
      </c>
      <c r="H48" s="5">
        <v>24.3</v>
      </c>
      <c r="I48" s="5">
        <v>30</v>
      </c>
      <c r="J48" s="5">
        <v>20</v>
      </c>
      <c r="K48" s="5">
        <v>200</v>
      </c>
      <c r="L48" s="5">
        <v>2000</v>
      </c>
      <c r="M48" s="5">
        <v>4.2</v>
      </c>
      <c r="N48" s="5">
        <v>5</v>
      </c>
      <c r="O48" s="5">
        <v>4</v>
      </c>
      <c r="P48" s="3">
        <v>35</v>
      </c>
      <c r="Q48" s="6">
        <v>5</v>
      </c>
      <c r="R48" s="4">
        <v>13.14</v>
      </c>
      <c r="S48" s="4">
        <v>13.4</v>
      </c>
      <c r="T48" s="4">
        <v>17.190000000000001</v>
      </c>
    </row>
    <row r="49" spans="1:20">
      <c r="A49" s="3">
        <v>2007</v>
      </c>
      <c r="B49" s="4">
        <v>6.35</v>
      </c>
      <c r="C49" s="4">
        <v>5.58</v>
      </c>
      <c r="D49" s="3">
        <v>5</v>
      </c>
      <c r="E49" s="3">
        <v>4</v>
      </c>
      <c r="F49" s="4">
        <v>22.34</v>
      </c>
      <c r="G49" s="4">
        <v>21.27</v>
      </c>
      <c r="H49" s="5">
        <v>15.6</v>
      </c>
      <c r="I49" s="5">
        <v>19</v>
      </c>
      <c r="J49" s="5">
        <v>13</v>
      </c>
      <c r="K49" s="5">
        <v>200</v>
      </c>
      <c r="L49" s="5">
        <v>2000</v>
      </c>
      <c r="M49" s="5">
        <v>4</v>
      </c>
      <c r="N49" s="5">
        <v>5</v>
      </c>
      <c r="O49" s="5">
        <v>3</v>
      </c>
      <c r="P49" s="3">
        <v>35</v>
      </c>
      <c r="Q49" s="6">
        <v>5.0999999999999996</v>
      </c>
      <c r="R49" s="4">
        <v>9.1999999999999993</v>
      </c>
      <c r="S49" s="4">
        <v>9.4</v>
      </c>
      <c r="T49" s="4">
        <v>11.1</v>
      </c>
    </row>
    <row r="50" spans="1:20">
      <c r="A50" s="3">
        <v>2008</v>
      </c>
      <c r="B50" s="4">
        <v>7.2425499999999996</v>
      </c>
      <c r="C50" s="4">
        <v>6.4049100000000001</v>
      </c>
      <c r="D50" s="3">
        <v>5</v>
      </c>
      <c r="E50" s="3">
        <v>4</v>
      </c>
      <c r="F50" s="4">
        <v>22.351500000000001</v>
      </c>
      <c r="G50" s="4">
        <v>21.185600000000001</v>
      </c>
      <c r="H50" s="5">
        <v>13.3</v>
      </c>
      <c r="I50" s="5">
        <v>16</v>
      </c>
      <c r="J50" s="5">
        <v>11</v>
      </c>
      <c r="K50" s="5">
        <v>200</v>
      </c>
      <c r="L50" s="5">
        <v>2000</v>
      </c>
      <c r="M50" s="5">
        <v>2.9</v>
      </c>
      <c r="N50" s="5">
        <v>3.3</v>
      </c>
      <c r="O50" s="5">
        <v>2.6</v>
      </c>
      <c r="P50" s="3">
        <v>35</v>
      </c>
      <c r="Q50" s="6">
        <v>4.7731599999999998</v>
      </c>
      <c r="R50" s="4">
        <v>12.672800000000001</v>
      </c>
      <c r="S50" s="4">
        <v>13.598100000000001</v>
      </c>
      <c r="T50" s="4">
        <v>17.439</v>
      </c>
    </row>
    <row r="51" spans="1:20">
      <c r="A51" s="3">
        <v>2009</v>
      </c>
      <c r="B51" s="4">
        <v>6.8143000000000002</v>
      </c>
      <c r="C51" s="4">
        <v>6.1450300000000002</v>
      </c>
      <c r="D51" s="3">
        <v>5</v>
      </c>
      <c r="E51" s="3">
        <v>4</v>
      </c>
      <c r="F51" s="4">
        <v>21.788900000000002</v>
      </c>
      <c r="G51" s="4">
        <v>20.761900000000001</v>
      </c>
      <c r="H51" s="5">
        <v>27.3</v>
      </c>
      <c r="I51" s="5">
        <v>32</v>
      </c>
      <c r="J51" s="5">
        <v>23</v>
      </c>
      <c r="K51" s="5">
        <v>200</v>
      </c>
      <c r="L51" s="5">
        <v>2000</v>
      </c>
      <c r="M51" s="5">
        <v>3.9</v>
      </c>
      <c r="N51" s="5">
        <v>4.4000000000000004</v>
      </c>
      <c r="O51" s="5">
        <v>3.4</v>
      </c>
      <c r="P51" s="3">
        <v>35</v>
      </c>
      <c r="Q51" s="6">
        <v>4.3354699999999999</v>
      </c>
      <c r="R51" s="4">
        <v>12.8431</v>
      </c>
      <c r="S51" s="4">
        <v>7.4771599999999996</v>
      </c>
      <c r="T51" s="4">
        <v>12.6798</v>
      </c>
    </row>
    <row r="52" spans="1:20">
      <c r="A52" s="3">
        <v>2010</v>
      </c>
      <c r="B52" s="4">
        <v>6.5165699999999998</v>
      </c>
      <c r="C52" s="4">
        <v>6.0116399999999999</v>
      </c>
      <c r="D52" s="3">
        <v>5</v>
      </c>
      <c r="E52" s="3">
        <v>4</v>
      </c>
      <c r="F52" s="4">
        <v>22.589200000000002</v>
      </c>
      <c r="G52" s="4">
        <v>21.517900000000001</v>
      </c>
      <c r="H52" s="5">
        <v>24.8</v>
      </c>
      <c r="I52" s="5">
        <v>29</v>
      </c>
      <c r="J52" s="5">
        <v>21</v>
      </c>
      <c r="K52" s="5">
        <v>200</v>
      </c>
      <c r="L52" s="5">
        <v>2000</v>
      </c>
      <c r="M52" s="5">
        <v>3.9</v>
      </c>
      <c r="N52" s="5">
        <v>4.5</v>
      </c>
      <c r="O52" s="5">
        <v>3.3</v>
      </c>
      <c r="P52" s="3">
        <v>35</v>
      </c>
      <c r="Q52" s="6">
        <v>4.0154199999999998</v>
      </c>
      <c r="R52" s="4">
        <v>14.730399999999999</v>
      </c>
      <c r="S52" s="4">
        <v>7.7652799999999997</v>
      </c>
      <c r="T52" s="4">
        <v>11.322900000000001</v>
      </c>
    </row>
    <row r="53" spans="1:20">
      <c r="A53" s="3">
        <v>2011</v>
      </c>
      <c r="B53" s="4">
        <v>6.01</v>
      </c>
      <c r="H53" s="4">
        <v>95.6</v>
      </c>
    </row>
    <row r="111" spans="5:18">
      <c r="N111" s="36"/>
    </row>
    <row r="112" spans="5:18" ht="13.5" thickBot="1">
      <c r="E112" s="40" t="s">
        <v>20</v>
      </c>
      <c r="F112" s="40">
        <v>2000</v>
      </c>
      <c r="G112" s="40">
        <v>2001</v>
      </c>
      <c r="H112" s="40">
        <v>2002</v>
      </c>
      <c r="I112" s="40">
        <v>2003</v>
      </c>
      <c r="J112" s="40">
        <v>2004</v>
      </c>
      <c r="K112" s="40">
        <v>2005</v>
      </c>
      <c r="L112" s="40">
        <v>2006</v>
      </c>
      <c r="M112" s="40">
        <v>2007</v>
      </c>
      <c r="N112" s="40">
        <v>2008</v>
      </c>
      <c r="O112" s="40">
        <v>2009</v>
      </c>
      <c r="P112" s="40">
        <v>2010</v>
      </c>
      <c r="Q112" s="40">
        <v>2011</v>
      </c>
      <c r="R112" s="42" t="s">
        <v>2891</v>
      </c>
    </row>
    <row r="113" spans="5:18" ht="15.75" thickTop="1">
      <c r="E113" s="5" t="s">
        <v>45</v>
      </c>
      <c r="F113" s="39">
        <v>6.52</v>
      </c>
      <c r="G113" s="39">
        <v>6.37</v>
      </c>
      <c r="H113" s="39">
        <v>6.61</v>
      </c>
      <c r="I113" s="39">
        <v>7.05</v>
      </c>
      <c r="J113" s="39">
        <v>6.26</v>
      </c>
      <c r="K113" s="39">
        <v>6.59</v>
      </c>
      <c r="L113" s="39">
        <v>6.63</v>
      </c>
      <c r="M113" s="39">
        <v>6.35</v>
      </c>
      <c r="N113" s="39">
        <v>7.2425499999999996</v>
      </c>
      <c r="O113" s="39">
        <v>6.8143000000000002</v>
      </c>
      <c r="P113" s="39">
        <v>6.5165699999999998</v>
      </c>
      <c r="Q113" s="39">
        <f>B53</f>
        <v>6.01</v>
      </c>
      <c r="R113" s="43">
        <f>Q113-M113</f>
        <v>-0.33999999999999986</v>
      </c>
    </row>
    <row r="114" spans="5:18">
      <c r="E114" s="5" t="s">
        <v>55</v>
      </c>
      <c r="F114" s="37">
        <v>5.55</v>
      </c>
      <c r="G114" s="37">
        <v>5.13</v>
      </c>
      <c r="H114" s="37">
        <v>5.65</v>
      </c>
      <c r="I114" s="37">
        <v>6.03</v>
      </c>
      <c r="J114" s="37">
        <v>5.59</v>
      </c>
      <c r="K114" s="37">
        <v>5.88</v>
      </c>
      <c r="L114" s="37">
        <v>6.01</v>
      </c>
      <c r="M114" s="37">
        <v>5.58</v>
      </c>
      <c r="N114" s="37">
        <v>6.4049100000000001</v>
      </c>
      <c r="O114" s="37">
        <v>6.1450300000000002</v>
      </c>
      <c r="P114" s="37">
        <v>6.0116399999999999</v>
      </c>
      <c r="R114" s="6"/>
    </row>
    <row r="115" spans="5:18">
      <c r="E115" s="5" t="s">
        <v>56</v>
      </c>
      <c r="F115" s="37">
        <v>5</v>
      </c>
      <c r="G115" s="37">
        <v>5</v>
      </c>
      <c r="H115" s="37">
        <v>5</v>
      </c>
      <c r="I115" s="37">
        <v>5</v>
      </c>
      <c r="J115" s="37">
        <v>5</v>
      </c>
      <c r="K115" s="37">
        <v>5</v>
      </c>
      <c r="L115" s="37">
        <v>5</v>
      </c>
      <c r="M115" s="37">
        <v>5</v>
      </c>
      <c r="N115" s="37">
        <v>5</v>
      </c>
      <c r="O115" s="37">
        <v>5</v>
      </c>
      <c r="P115" s="37">
        <v>5</v>
      </c>
      <c r="R115" s="6"/>
    </row>
    <row r="116" spans="5:18">
      <c r="E116" s="5"/>
      <c r="F116" s="37">
        <v>4</v>
      </c>
      <c r="G116" s="37">
        <v>4</v>
      </c>
      <c r="H116" s="37">
        <v>4</v>
      </c>
      <c r="I116" s="37">
        <v>4</v>
      </c>
      <c r="J116" s="37">
        <v>4</v>
      </c>
      <c r="K116" s="37">
        <v>4</v>
      </c>
      <c r="L116" s="37">
        <v>4</v>
      </c>
      <c r="M116" s="37">
        <v>4</v>
      </c>
      <c r="N116" s="37">
        <v>4</v>
      </c>
      <c r="O116" s="37">
        <v>4</v>
      </c>
      <c r="P116" s="37">
        <v>4</v>
      </c>
      <c r="R116" s="6"/>
    </row>
    <row r="117" spans="5:18">
      <c r="E117" s="5" t="s">
        <v>57</v>
      </c>
      <c r="F117" s="37">
        <v>22.06</v>
      </c>
      <c r="G117" s="37">
        <v>22.48</v>
      </c>
      <c r="H117" s="37">
        <v>22.81</v>
      </c>
      <c r="I117" s="37">
        <v>20.9</v>
      </c>
      <c r="J117" s="37">
        <v>21.74</v>
      </c>
      <c r="K117" s="37">
        <v>22.86</v>
      </c>
      <c r="L117" s="37">
        <v>21.74</v>
      </c>
      <c r="M117" s="37">
        <v>22.34</v>
      </c>
      <c r="N117" s="37">
        <v>22.351500000000001</v>
      </c>
      <c r="O117" s="37">
        <v>21.788900000000002</v>
      </c>
      <c r="P117" s="37">
        <v>22.589200000000002</v>
      </c>
      <c r="R117" s="6"/>
    </row>
    <row r="118" spans="5:18">
      <c r="E118" s="5" t="s">
        <v>58</v>
      </c>
      <c r="F118" s="37">
        <v>21.48</v>
      </c>
      <c r="G118" s="37">
        <v>21.63</v>
      </c>
      <c r="H118" s="37">
        <v>22.04</v>
      </c>
      <c r="I118" s="37">
        <v>20.079999999999998</v>
      </c>
      <c r="J118" s="37">
        <v>20.74</v>
      </c>
      <c r="K118" s="37">
        <v>21.76</v>
      </c>
      <c r="L118" s="37">
        <v>20.59</v>
      </c>
      <c r="M118" s="37">
        <v>21.27</v>
      </c>
      <c r="N118" s="37">
        <v>21.185600000000001</v>
      </c>
      <c r="O118" s="37">
        <v>20.761900000000001</v>
      </c>
      <c r="P118" s="37">
        <v>21.517900000000001</v>
      </c>
      <c r="R118" s="6"/>
    </row>
    <row r="119" spans="5:18" ht="15">
      <c r="E119" s="38" t="s">
        <v>59</v>
      </c>
      <c r="F119" s="39">
        <v>23.4</v>
      </c>
      <c r="G119" s="39">
        <v>33.9</v>
      </c>
      <c r="H119" s="39">
        <v>35.299999999999997</v>
      </c>
      <c r="I119" s="39">
        <v>39.5</v>
      </c>
      <c r="J119" s="39">
        <v>45.6</v>
      </c>
      <c r="K119" s="39">
        <v>15.6</v>
      </c>
      <c r="L119" s="39">
        <v>24.3</v>
      </c>
      <c r="M119" s="39">
        <v>15.6</v>
      </c>
      <c r="N119" s="39">
        <v>13.3</v>
      </c>
      <c r="O119" s="39">
        <v>27.3</v>
      </c>
      <c r="P119" s="39">
        <v>24.8</v>
      </c>
      <c r="Q119" s="39">
        <f>H53</f>
        <v>95.6</v>
      </c>
      <c r="R119" s="44">
        <f>Q119-M119</f>
        <v>80</v>
      </c>
    </row>
    <row r="120" spans="5:18">
      <c r="E120" s="5" t="s">
        <v>60</v>
      </c>
      <c r="F120" s="37">
        <v>29</v>
      </c>
      <c r="G120" s="37">
        <v>44</v>
      </c>
      <c r="H120" s="37">
        <v>43</v>
      </c>
      <c r="I120" s="37">
        <v>50</v>
      </c>
      <c r="J120" s="37">
        <v>55</v>
      </c>
      <c r="K120" s="37">
        <v>19</v>
      </c>
      <c r="L120" s="37">
        <v>30</v>
      </c>
      <c r="M120" s="37">
        <v>19</v>
      </c>
      <c r="N120" s="37">
        <v>16</v>
      </c>
      <c r="O120" s="37">
        <v>32</v>
      </c>
      <c r="P120" s="37">
        <v>29</v>
      </c>
      <c r="R120" s="6"/>
    </row>
    <row r="121" spans="5:18">
      <c r="E121" s="5" t="s">
        <v>61</v>
      </c>
      <c r="F121" s="37">
        <v>19</v>
      </c>
      <c r="G121" s="37">
        <v>26</v>
      </c>
      <c r="H121" s="37">
        <v>29</v>
      </c>
      <c r="I121" s="37">
        <v>31</v>
      </c>
      <c r="J121" s="37">
        <v>38</v>
      </c>
      <c r="K121" s="37">
        <v>13</v>
      </c>
      <c r="L121" s="37">
        <v>20</v>
      </c>
      <c r="M121" s="37">
        <v>13</v>
      </c>
      <c r="N121" s="37">
        <v>11</v>
      </c>
      <c r="O121" s="37">
        <v>23</v>
      </c>
      <c r="P121" s="37">
        <v>21</v>
      </c>
      <c r="R121" s="6"/>
    </row>
    <row r="122" spans="5:18">
      <c r="E122" s="5"/>
      <c r="F122" s="3">
        <v>200</v>
      </c>
      <c r="G122" s="4">
        <v>200</v>
      </c>
      <c r="H122" s="4">
        <v>200</v>
      </c>
      <c r="I122" s="3">
        <v>200</v>
      </c>
      <c r="J122" s="3">
        <v>200</v>
      </c>
      <c r="K122" s="4">
        <v>200</v>
      </c>
      <c r="L122" s="4">
        <v>200</v>
      </c>
      <c r="M122" s="5">
        <v>200</v>
      </c>
      <c r="N122" s="5">
        <v>200</v>
      </c>
      <c r="O122" s="5">
        <v>200</v>
      </c>
      <c r="P122" s="5">
        <v>200</v>
      </c>
      <c r="R122" s="6"/>
    </row>
    <row r="123" spans="5:18">
      <c r="E123" s="5"/>
      <c r="F123" s="3">
        <v>2000</v>
      </c>
      <c r="G123" s="4">
        <v>2000</v>
      </c>
      <c r="H123" s="4">
        <v>2000</v>
      </c>
      <c r="I123" s="3">
        <v>2000</v>
      </c>
      <c r="J123" s="3">
        <v>2000</v>
      </c>
      <c r="K123" s="4">
        <v>2000</v>
      </c>
      <c r="L123" s="4">
        <v>2000</v>
      </c>
      <c r="M123" s="5">
        <v>2000</v>
      </c>
      <c r="N123" s="5">
        <v>2000</v>
      </c>
      <c r="O123" s="5">
        <v>2000</v>
      </c>
      <c r="P123" s="5">
        <v>2000</v>
      </c>
      <c r="R123" s="6"/>
    </row>
    <row r="124" spans="5:18">
      <c r="R124" s="6"/>
    </row>
    <row r="125" spans="5:18">
      <c r="E125" s="41" t="s">
        <v>75</v>
      </c>
      <c r="R125" s="6"/>
    </row>
    <row r="126" spans="5:18" ht="15">
      <c r="E126" s="41" t="s">
        <v>45</v>
      </c>
      <c r="H126" s="37">
        <f>AVERAGE(F113:H113)</f>
        <v>6.5</v>
      </c>
      <c r="I126" s="37">
        <f t="shared" ref="I126:Q126" si="0">AVERAGE(G113:I113)</f>
        <v>6.6766666666666667</v>
      </c>
      <c r="J126" s="37">
        <f t="shared" si="0"/>
        <v>6.6400000000000006</v>
      </c>
      <c r="K126" s="37">
        <f t="shared" si="0"/>
        <v>6.6333333333333329</v>
      </c>
      <c r="L126" s="37">
        <f t="shared" si="0"/>
        <v>6.4933333333333332</v>
      </c>
      <c r="M126" s="37">
        <f t="shared" si="0"/>
        <v>6.5233333333333334</v>
      </c>
      <c r="N126" s="37">
        <f t="shared" si="0"/>
        <v>6.7408499999999991</v>
      </c>
      <c r="O126" s="37">
        <f t="shared" si="0"/>
        <v>6.8022833333333326</v>
      </c>
      <c r="P126" s="37">
        <f t="shared" si="0"/>
        <v>6.8578066666666659</v>
      </c>
      <c r="Q126" s="37">
        <f t="shared" si="0"/>
        <v>6.4469566666666678</v>
      </c>
      <c r="R126" s="43">
        <f>Q126-M126</f>
        <v>-7.6376666666665649E-2</v>
      </c>
    </row>
    <row r="127" spans="5:18" ht="15">
      <c r="E127" s="3" t="s">
        <v>316</v>
      </c>
      <c r="H127" s="37">
        <f>AVERAGE(F119:H119)</f>
        <v>30.866666666666664</v>
      </c>
      <c r="I127" s="37">
        <f t="shared" ref="I127:Q127" si="1">AVERAGE(G119:I119)</f>
        <v>36.233333333333327</v>
      </c>
      <c r="J127" s="37">
        <f t="shared" si="1"/>
        <v>40.133333333333333</v>
      </c>
      <c r="K127" s="37">
        <f t="shared" si="1"/>
        <v>33.566666666666663</v>
      </c>
      <c r="L127" s="37">
        <f t="shared" si="1"/>
        <v>28.5</v>
      </c>
      <c r="M127" s="37">
        <f t="shared" si="1"/>
        <v>18.5</v>
      </c>
      <c r="N127" s="37">
        <f t="shared" si="1"/>
        <v>17.733333333333334</v>
      </c>
      <c r="O127" s="37">
        <f t="shared" si="1"/>
        <v>18.733333333333334</v>
      </c>
      <c r="P127" s="37">
        <f t="shared" si="1"/>
        <v>21.8</v>
      </c>
      <c r="Q127" s="37">
        <f t="shared" si="1"/>
        <v>49.233333333333327</v>
      </c>
      <c r="R127" s="44">
        <f>Q127-M127</f>
        <v>30.733333333333327</v>
      </c>
    </row>
    <row r="128" spans="5:18">
      <c r="H128" s="37"/>
      <c r="I128" s="37"/>
      <c r="J128" s="37"/>
      <c r="K128" s="37"/>
      <c r="L128" s="37"/>
      <c r="M128" s="37"/>
      <c r="N128" s="37"/>
      <c r="O128" s="37"/>
      <c r="P128" s="37"/>
      <c r="R128" s="6"/>
    </row>
    <row r="129" spans="5:18">
      <c r="E129" s="41" t="s">
        <v>317</v>
      </c>
      <c r="H129" s="37"/>
      <c r="I129" s="37"/>
      <c r="J129" s="37"/>
      <c r="K129" s="37"/>
      <c r="L129" s="37"/>
      <c r="M129" s="37"/>
      <c r="N129" s="37"/>
      <c r="O129" s="37"/>
      <c r="P129" s="37"/>
      <c r="R129" s="6"/>
    </row>
    <row r="130" spans="5:18" ht="15">
      <c r="E130" s="41" t="s">
        <v>45</v>
      </c>
      <c r="H130" s="37"/>
      <c r="I130" s="37"/>
      <c r="J130" s="37">
        <f>AVERAGE(F113:J113)</f>
        <v>6.5620000000000003</v>
      </c>
      <c r="K130" s="37">
        <f t="shared" ref="K130:Q130" si="2">AVERAGE(G113:K113)</f>
        <v>6.5759999999999987</v>
      </c>
      <c r="L130" s="37">
        <f t="shared" si="2"/>
        <v>6.6280000000000001</v>
      </c>
      <c r="M130" s="37">
        <f t="shared" si="2"/>
        <v>6.5759999999999987</v>
      </c>
      <c r="N130" s="37">
        <f t="shared" si="2"/>
        <v>6.6145100000000001</v>
      </c>
      <c r="O130" s="37">
        <f t="shared" si="2"/>
        <v>6.7253700000000007</v>
      </c>
      <c r="P130" s="37">
        <f t="shared" si="2"/>
        <v>6.7106839999999988</v>
      </c>
      <c r="Q130" s="37">
        <f t="shared" si="2"/>
        <v>6.586684</v>
      </c>
      <c r="R130" s="43">
        <f>Q130-M130</f>
        <v>1.0684000000001248E-2</v>
      </c>
    </row>
    <row r="131" spans="5:18" ht="15">
      <c r="E131" s="3" t="s">
        <v>316</v>
      </c>
      <c r="H131" s="37"/>
      <c r="I131" s="37"/>
      <c r="J131" s="37">
        <f>AVERAGE(F119:J119)</f>
        <v>35.54</v>
      </c>
      <c r="K131" s="37">
        <f t="shared" ref="K131:Q131" si="3">AVERAGE(G119:K119)</f>
        <v>33.979999999999997</v>
      </c>
      <c r="L131" s="37">
        <f t="shared" si="3"/>
        <v>32.06</v>
      </c>
      <c r="M131" s="37">
        <f t="shared" si="3"/>
        <v>28.119999999999997</v>
      </c>
      <c r="N131" s="37">
        <f t="shared" si="3"/>
        <v>22.88</v>
      </c>
      <c r="O131" s="37">
        <f t="shared" si="3"/>
        <v>19.22</v>
      </c>
      <c r="P131" s="37">
        <f t="shared" si="3"/>
        <v>21.06</v>
      </c>
      <c r="Q131" s="37">
        <f t="shared" si="3"/>
        <v>35.32</v>
      </c>
      <c r="R131" s="43">
        <f>Q131-M131</f>
        <v>7.2000000000000028</v>
      </c>
    </row>
  </sheetData>
  <pageMargins left="0.75" right="0.75" top="1" bottom="1" header="0.5" footer="0.5"/>
  <pageSetup scale="95" orientation="landscape" r:id="rId1"/>
  <headerFooter alignWithMargins="0">
    <oddHeader>&amp;C&amp;"Arial,Bold"&amp;11Harbor - Wide Water Quality Trend</oddHeader>
  </headerFooter>
  <drawing r:id="rId2"/>
</worksheet>
</file>

<file path=xl/worksheets/sheet4.xml><?xml version="1.0" encoding="utf-8"?>
<worksheet xmlns="http://schemas.openxmlformats.org/spreadsheetml/2006/main" xmlns:r="http://schemas.openxmlformats.org/officeDocument/2006/relationships">
  <sheetPr codeName="Sheet10">
    <tabColor rgb="FF00B050"/>
  </sheetPr>
  <dimension ref="A1:BB18"/>
  <sheetViews>
    <sheetView zoomScale="85" zoomScaleNormal="85" workbookViewId="0"/>
  </sheetViews>
  <sheetFormatPr defaultRowHeight="12.75"/>
  <cols>
    <col min="1" max="1" width="23.28515625" style="3" customWidth="1"/>
    <col min="2" max="42" width="7" style="3" bestFit="1" customWidth="1"/>
    <col min="43" max="43" width="12.85546875" style="3" bestFit="1" customWidth="1"/>
    <col min="44" max="46" width="7" style="3" bestFit="1" customWidth="1"/>
    <col min="47" max="47" width="12.85546875" style="3" bestFit="1" customWidth="1"/>
    <col min="48" max="48" width="13" style="3" bestFit="1" customWidth="1"/>
    <col min="49" max="54" width="12" style="3" bestFit="1" customWidth="1"/>
    <col min="55" max="256" width="9.140625" style="3"/>
    <col min="257" max="257" width="23.28515625" style="3" customWidth="1"/>
    <col min="258" max="304" width="7" style="3" bestFit="1" customWidth="1"/>
    <col min="305" max="308" width="7" style="3" customWidth="1"/>
    <col min="309" max="309" width="6.5703125" style="3" bestFit="1" customWidth="1"/>
    <col min="310" max="512" width="9.140625" style="3"/>
    <col min="513" max="513" width="23.28515625" style="3" customWidth="1"/>
    <col min="514" max="560" width="7" style="3" bestFit="1" customWidth="1"/>
    <col min="561" max="564" width="7" style="3" customWidth="1"/>
    <col min="565" max="565" width="6.5703125" style="3" bestFit="1" customWidth="1"/>
    <col min="566" max="768" width="9.140625" style="3"/>
    <col min="769" max="769" width="23.28515625" style="3" customWidth="1"/>
    <col min="770" max="816" width="7" style="3" bestFit="1" customWidth="1"/>
    <col min="817" max="820" width="7" style="3" customWidth="1"/>
    <col min="821" max="821" width="6.5703125" style="3" bestFit="1" customWidth="1"/>
    <col min="822" max="1024" width="9.140625" style="3"/>
    <col min="1025" max="1025" width="23.28515625" style="3" customWidth="1"/>
    <col min="1026" max="1072" width="7" style="3" bestFit="1" customWidth="1"/>
    <col min="1073" max="1076" width="7" style="3" customWidth="1"/>
    <col min="1077" max="1077" width="6.5703125" style="3" bestFit="1" customWidth="1"/>
    <col min="1078" max="1280" width="9.140625" style="3"/>
    <col min="1281" max="1281" width="23.28515625" style="3" customWidth="1"/>
    <col min="1282" max="1328" width="7" style="3" bestFit="1" customWidth="1"/>
    <col min="1329" max="1332" width="7" style="3" customWidth="1"/>
    <col min="1333" max="1333" width="6.5703125" style="3" bestFit="1" customWidth="1"/>
    <col min="1334" max="1536" width="9.140625" style="3"/>
    <col min="1537" max="1537" width="23.28515625" style="3" customWidth="1"/>
    <col min="1538" max="1584" width="7" style="3" bestFit="1" customWidth="1"/>
    <col min="1585" max="1588" width="7" style="3" customWidth="1"/>
    <col min="1589" max="1589" width="6.5703125" style="3" bestFit="1" customWidth="1"/>
    <col min="1590" max="1792" width="9.140625" style="3"/>
    <col min="1793" max="1793" width="23.28515625" style="3" customWidth="1"/>
    <col min="1794" max="1840" width="7" style="3" bestFit="1" customWidth="1"/>
    <col min="1841" max="1844" width="7" style="3" customWidth="1"/>
    <col min="1845" max="1845" width="6.5703125" style="3" bestFit="1" customWidth="1"/>
    <col min="1846" max="2048" width="9.140625" style="3"/>
    <col min="2049" max="2049" width="23.28515625" style="3" customWidth="1"/>
    <col min="2050" max="2096" width="7" style="3" bestFit="1" customWidth="1"/>
    <col min="2097" max="2100" width="7" style="3" customWidth="1"/>
    <col min="2101" max="2101" width="6.5703125" style="3" bestFit="1" customWidth="1"/>
    <col min="2102" max="2304" width="9.140625" style="3"/>
    <col min="2305" max="2305" width="23.28515625" style="3" customWidth="1"/>
    <col min="2306" max="2352" width="7" style="3" bestFit="1" customWidth="1"/>
    <col min="2353" max="2356" width="7" style="3" customWidth="1"/>
    <col min="2357" max="2357" width="6.5703125" style="3" bestFit="1" customWidth="1"/>
    <col min="2358" max="2560" width="9.140625" style="3"/>
    <col min="2561" max="2561" width="23.28515625" style="3" customWidth="1"/>
    <col min="2562" max="2608" width="7" style="3" bestFit="1" customWidth="1"/>
    <col min="2609" max="2612" width="7" style="3" customWidth="1"/>
    <col min="2613" max="2613" width="6.5703125" style="3" bestFit="1" customWidth="1"/>
    <col min="2614" max="2816" width="9.140625" style="3"/>
    <col min="2817" max="2817" width="23.28515625" style="3" customWidth="1"/>
    <col min="2818" max="2864" width="7" style="3" bestFit="1" customWidth="1"/>
    <col min="2865" max="2868" width="7" style="3" customWidth="1"/>
    <col min="2869" max="2869" width="6.5703125" style="3" bestFit="1" customWidth="1"/>
    <col min="2870" max="3072" width="9.140625" style="3"/>
    <col min="3073" max="3073" width="23.28515625" style="3" customWidth="1"/>
    <col min="3074" max="3120" width="7" style="3" bestFit="1" customWidth="1"/>
    <col min="3121" max="3124" width="7" style="3" customWidth="1"/>
    <col min="3125" max="3125" width="6.5703125" style="3" bestFit="1" customWidth="1"/>
    <col min="3126" max="3328" width="9.140625" style="3"/>
    <col min="3329" max="3329" width="23.28515625" style="3" customWidth="1"/>
    <col min="3330" max="3376" width="7" style="3" bestFit="1" customWidth="1"/>
    <col min="3377" max="3380" width="7" style="3" customWidth="1"/>
    <col min="3381" max="3381" width="6.5703125" style="3" bestFit="1" customWidth="1"/>
    <col min="3382" max="3584" width="9.140625" style="3"/>
    <col min="3585" max="3585" width="23.28515625" style="3" customWidth="1"/>
    <col min="3586" max="3632" width="7" style="3" bestFit="1" customWidth="1"/>
    <col min="3633" max="3636" width="7" style="3" customWidth="1"/>
    <col min="3637" max="3637" width="6.5703125" style="3" bestFit="1" customWidth="1"/>
    <col min="3638" max="3840" width="9.140625" style="3"/>
    <col min="3841" max="3841" width="23.28515625" style="3" customWidth="1"/>
    <col min="3842" max="3888" width="7" style="3" bestFit="1" customWidth="1"/>
    <col min="3889" max="3892" width="7" style="3" customWidth="1"/>
    <col min="3893" max="3893" width="6.5703125" style="3" bestFit="1" customWidth="1"/>
    <col min="3894" max="4096" width="9.140625" style="3"/>
    <col min="4097" max="4097" width="23.28515625" style="3" customWidth="1"/>
    <col min="4098" max="4144" width="7" style="3" bestFit="1" customWidth="1"/>
    <col min="4145" max="4148" width="7" style="3" customWidth="1"/>
    <col min="4149" max="4149" width="6.5703125" style="3" bestFit="1" customWidth="1"/>
    <col min="4150" max="4352" width="9.140625" style="3"/>
    <col min="4353" max="4353" width="23.28515625" style="3" customWidth="1"/>
    <col min="4354" max="4400" width="7" style="3" bestFit="1" customWidth="1"/>
    <col min="4401" max="4404" width="7" style="3" customWidth="1"/>
    <col min="4405" max="4405" width="6.5703125" style="3" bestFit="1" customWidth="1"/>
    <col min="4406" max="4608" width="9.140625" style="3"/>
    <col min="4609" max="4609" width="23.28515625" style="3" customWidth="1"/>
    <col min="4610" max="4656" width="7" style="3" bestFit="1" customWidth="1"/>
    <col min="4657" max="4660" width="7" style="3" customWidth="1"/>
    <col min="4661" max="4661" width="6.5703125" style="3" bestFit="1" customWidth="1"/>
    <col min="4662" max="4864" width="9.140625" style="3"/>
    <col min="4865" max="4865" width="23.28515625" style="3" customWidth="1"/>
    <col min="4866" max="4912" width="7" style="3" bestFit="1" customWidth="1"/>
    <col min="4913" max="4916" width="7" style="3" customWidth="1"/>
    <col min="4917" max="4917" width="6.5703125" style="3" bestFit="1" customWidth="1"/>
    <col min="4918" max="5120" width="9.140625" style="3"/>
    <col min="5121" max="5121" width="23.28515625" style="3" customWidth="1"/>
    <col min="5122" max="5168" width="7" style="3" bestFit="1" customWidth="1"/>
    <col min="5169" max="5172" width="7" style="3" customWidth="1"/>
    <col min="5173" max="5173" width="6.5703125" style="3" bestFit="1" customWidth="1"/>
    <col min="5174" max="5376" width="9.140625" style="3"/>
    <col min="5377" max="5377" width="23.28515625" style="3" customWidth="1"/>
    <col min="5378" max="5424" width="7" style="3" bestFit="1" customWidth="1"/>
    <col min="5425" max="5428" width="7" style="3" customWidth="1"/>
    <col min="5429" max="5429" width="6.5703125" style="3" bestFit="1" customWidth="1"/>
    <col min="5430" max="5632" width="9.140625" style="3"/>
    <col min="5633" max="5633" width="23.28515625" style="3" customWidth="1"/>
    <col min="5634" max="5680" width="7" style="3" bestFit="1" customWidth="1"/>
    <col min="5681" max="5684" width="7" style="3" customWidth="1"/>
    <col min="5685" max="5685" width="6.5703125" style="3" bestFit="1" customWidth="1"/>
    <col min="5686" max="5888" width="9.140625" style="3"/>
    <col min="5889" max="5889" width="23.28515625" style="3" customWidth="1"/>
    <col min="5890" max="5936" width="7" style="3" bestFit="1" customWidth="1"/>
    <col min="5937" max="5940" width="7" style="3" customWidth="1"/>
    <col min="5941" max="5941" width="6.5703125" style="3" bestFit="1" customWidth="1"/>
    <col min="5942" max="6144" width="9.140625" style="3"/>
    <col min="6145" max="6145" width="23.28515625" style="3" customWidth="1"/>
    <col min="6146" max="6192" width="7" style="3" bestFit="1" customWidth="1"/>
    <col min="6193" max="6196" width="7" style="3" customWidth="1"/>
    <col min="6197" max="6197" width="6.5703125" style="3" bestFit="1" customWidth="1"/>
    <col min="6198" max="6400" width="9.140625" style="3"/>
    <col min="6401" max="6401" width="23.28515625" style="3" customWidth="1"/>
    <col min="6402" max="6448" width="7" style="3" bestFit="1" customWidth="1"/>
    <col min="6449" max="6452" width="7" style="3" customWidth="1"/>
    <col min="6453" max="6453" width="6.5703125" style="3" bestFit="1" customWidth="1"/>
    <col min="6454" max="6656" width="9.140625" style="3"/>
    <col min="6657" max="6657" width="23.28515625" style="3" customWidth="1"/>
    <col min="6658" max="6704" width="7" style="3" bestFit="1" customWidth="1"/>
    <col min="6705" max="6708" width="7" style="3" customWidth="1"/>
    <col min="6709" max="6709" width="6.5703125" style="3" bestFit="1" customWidth="1"/>
    <col min="6710" max="6912" width="9.140625" style="3"/>
    <col min="6913" max="6913" width="23.28515625" style="3" customWidth="1"/>
    <col min="6914" max="6960" width="7" style="3" bestFit="1" customWidth="1"/>
    <col min="6961" max="6964" width="7" style="3" customWidth="1"/>
    <col min="6965" max="6965" width="6.5703125" style="3" bestFit="1" customWidth="1"/>
    <col min="6966" max="7168" width="9.140625" style="3"/>
    <col min="7169" max="7169" width="23.28515625" style="3" customWidth="1"/>
    <col min="7170" max="7216" width="7" style="3" bestFit="1" customWidth="1"/>
    <col min="7217" max="7220" width="7" style="3" customWidth="1"/>
    <col min="7221" max="7221" width="6.5703125" style="3" bestFit="1" customWidth="1"/>
    <col min="7222" max="7424" width="9.140625" style="3"/>
    <col min="7425" max="7425" width="23.28515625" style="3" customWidth="1"/>
    <col min="7426" max="7472" width="7" style="3" bestFit="1" customWidth="1"/>
    <col min="7473" max="7476" width="7" style="3" customWidth="1"/>
    <col min="7477" max="7477" width="6.5703125" style="3" bestFit="1" customWidth="1"/>
    <col min="7478" max="7680" width="9.140625" style="3"/>
    <col min="7681" max="7681" width="23.28515625" style="3" customWidth="1"/>
    <col min="7682" max="7728" width="7" style="3" bestFit="1" customWidth="1"/>
    <col min="7729" max="7732" width="7" style="3" customWidth="1"/>
    <col min="7733" max="7733" width="6.5703125" style="3" bestFit="1" customWidth="1"/>
    <col min="7734" max="7936" width="9.140625" style="3"/>
    <col min="7937" max="7937" width="23.28515625" style="3" customWidth="1"/>
    <col min="7938" max="7984" width="7" style="3" bestFit="1" customWidth="1"/>
    <col min="7985" max="7988" width="7" style="3" customWidth="1"/>
    <col min="7989" max="7989" width="6.5703125" style="3" bestFit="1" customWidth="1"/>
    <col min="7990" max="8192" width="9.140625" style="3"/>
    <col min="8193" max="8193" width="23.28515625" style="3" customWidth="1"/>
    <col min="8194" max="8240" width="7" style="3" bestFit="1" customWidth="1"/>
    <col min="8241" max="8244" width="7" style="3" customWidth="1"/>
    <col min="8245" max="8245" width="6.5703125" style="3" bestFit="1" customWidth="1"/>
    <col min="8246" max="8448" width="9.140625" style="3"/>
    <col min="8449" max="8449" width="23.28515625" style="3" customWidth="1"/>
    <col min="8450" max="8496" width="7" style="3" bestFit="1" customWidth="1"/>
    <col min="8497" max="8500" width="7" style="3" customWidth="1"/>
    <col min="8501" max="8501" width="6.5703125" style="3" bestFit="1" customWidth="1"/>
    <col min="8502" max="8704" width="9.140625" style="3"/>
    <col min="8705" max="8705" width="23.28515625" style="3" customWidth="1"/>
    <col min="8706" max="8752" width="7" style="3" bestFit="1" customWidth="1"/>
    <col min="8753" max="8756" width="7" style="3" customWidth="1"/>
    <col min="8757" max="8757" width="6.5703125" style="3" bestFit="1" customWidth="1"/>
    <col min="8758" max="8960" width="9.140625" style="3"/>
    <col min="8961" max="8961" width="23.28515625" style="3" customWidth="1"/>
    <col min="8962" max="9008" width="7" style="3" bestFit="1" customWidth="1"/>
    <col min="9009" max="9012" width="7" style="3" customWidth="1"/>
    <col min="9013" max="9013" width="6.5703125" style="3" bestFit="1" customWidth="1"/>
    <col min="9014" max="9216" width="9.140625" style="3"/>
    <col min="9217" max="9217" width="23.28515625" style="3" customWidth="1"/>
    <col min="9218" max="9264" width="7" style="3" bestFit="1" customWidth="1"/>
    <col min="9265" max="9268" width="7" style="3" customWidth="1"/>
    <col min="9269" max="9269" width="6.5703125" style="3" bestFit="1" customWidth="1"/>
    <col min="9270" max="9472" width="9.140625" style="3"/>
    <col min="9473" max="9473" width="23.28515625" style="3" customWidth="1"/>
    <col min="9474" max="9520" width="7" style="3" bestFit="1" customWidth="1"/>
    <col min="9521" max="9524" width="7" style="3" customWidth="1"/>
    <col min="9525" max="9525" width="6.5703125" style="3" bestFit="1" customWidth="1"/>
    <col min="9526" max="9728" width="9.140625" style="3"/>
    <col min="9729" max="9729" width="23.28515625" style="3" customWidth="1"/>
    <col min="9730" max="9776" width="7" style="3" bestFit="1" customWidth="1"/>
    <col min="9777" max="9780" width="7" style="3" customWidth="1"/>
    <col min="9781" max="9781" width="6.5703125" style="3" bestFit="1" customWidth="1"/>
    <col min="9782" max="9984" width="9.140625" style="3"/>
    <col min="9985" max="9985" width="23.28515625" style="3" customWidth="1"/>
    <col min="9986" max="10032" width="7" style="3" bestFit="1" customWidth="1"/>
    <col min="10033" max="10036" width="7" style="3" customWidth="1"/>
    <col min="10037" max="10037" width="6.5703125" style="3" bestFit="1" customWidth="1"/>
    <col min="10038" max="10240" width="9.140625" style="3"/>
    <col min="10241" max="10241" width="23.28515625" style="3" customWidth="1"/>
    <col min="10242" max="10288" width="7" style="3" bestFit="1" customWidth="1"/>
    <col min="10289" max="10292" width="7" style="3" customWidth="1"/>
    <col min="10293" max="10293" width="6.5703125" style="3" bestFit="1" customWidth="1"/>
    <col min="10294" max="10496" width="9.140625" style="3"/>
    <col min="10497" max="10497" width="23.28515625" style="3" customWidth="1"/>
    <col min="10498" max="10544" width="7" style="3" bestFit="1" customWidth="1"/>
    <col min="10545" max="10548" width="7" style="3" customWidth="1"/>
    <col min="10549" max="10549" width="6.5703125" style="3" bestFit="1" customWidth="1"/>
    <col min="10550" max="10752" width="9.140625" style="3"/>
    <col min="10753" max="10753" width="23.28515625" style="3" customWidth="1"/>
    <col min="10754" max="10800" width="7" style="3" bestFit="1" customWidth="1"/>
    <col min="10801" max="10804" width="7" style="3" customWidth="1"/>
    <col min="10805" max="10805" width="6.5703125" style="3" bestFit="1" customWidth="1"/>
    <col min="10806" max="11008" width="9.140625" style="3"/>
    <col min="11009" max="11009" width="23.28515625" style="3" customWidth="1"/>
    <col min="11010" max="11056" width="7" style="3" bestFit="1" customWidth="1"/>
    <col min="11057" max="11060" width="7" style="3" customWidth="1"/>
    <col min="11061" max="11061" width="6.5703125" style="3" bestFit="1" customWidth="1"/>
    <col min="11062" max="11264" width="9.140625" style="3"/>
    <col min="11265" max="11265" width="23.28515625" style="3" customWidth="1"/>
    <col min="11266" max="11312" width="7" style="3" bestFit="1" customWidth="1"/>
    <col min="11313" max="11316" width="7" style="3" customWidth="1"/>
    <col min="11317" max="11317" width="6.5703125" style="3" bestFit="1" customWidth="1"/>
    <col min="11318" max="11520" width="9.140625" style="3"/>
    <col min="11521" max="11521" width="23.28515625" style="3" customWidth="1"/>
    <col min="11522" max="11568" width="7" style="3" bestFit="1" customWidth="1"/>
    <col min="11569" max="11572" width="7" style="3" customWidth="1"/>
    <col min="11573" max="11573" width="6.5703125" style="3" bestFit="1" customWidth="1"/>
    <col min="11574" max="11776" width="9.140625" style="3"/>
    <col min="11777" max="11777" width="23.28515625" style="3" customWidth="1"/>
    <col min="11778" max="11824" width="7" style="3" bestFit="1" customWidth="1"/>
    <col min="11825" max="11828" width="7" style="3" customWidth="1"/>
    <col min="11829" max="11829" width="6.5703125" style="3" bestFit="1" customWidth="1"/>
    <col min="11830" max="12032" width="9.140625" style="3"/>
    <col min="12033" max="12033" width="23.28515625" style="3" customWidth="1"/>
    <col min="12034" max="12080" width="7" style="3" bestFit="1" customWidth="1"/>
    <col min="12081" max="12084" width="7" style="3" customWidth="1"/>
    <col min="12085" max="12085" width="6.5703125" style="3" bestFit="1" customWidth="1"/>
    <col min="12086" max="12288" width="9.140625" style="3"/>
    <col min="12289" max="12289" width="23.28515625" style="3" customWidth="1"/>
    <col min="12290" max="12336" width="7" style="3" bestFit="1" customWidth="1"/>
    <col min="12337" max="12340" width="7" style="3" customWidth="1"/>
    <col min="12341" max="12341" width="6.5703125" style="3" bestFit="1" customWidth="1"/>
    <col min="12342" max="12544" width="9.140625" style="3"/>
    <col min="12545" max="12545" width="23.28515625" style="3" customWidth="1"/>
    <col min="12546" max="12592" width="7" style="3" bestFit="1" customWidth="1"/>
    <col min="12593" max="12596" width="7" style="3" customWidth="1"/>
    <col min="12597" max="12597" width="6.5703125" style="3" bestFit="1" customWidth="1"/>
    <col min="12598" max="12800" width="9.140625" style="3"/>
    <col min="12801" max="12801" width="23.28515625" style="3" customWidth="1"/>
    <col min="12802" max="12848" width="7" style="3" bestFit="1" customWidth="1"/>
    <col min="12849" max="12852" width="7" style="3" customWidth="1"/>
    <col min="12853" max="12853" width="6.5703125" style="3" bestFit="1" customWidth="1"/>
    <col min="12854" max="13056" width="9.140625" style="3"/>
    <col min="13057" max="13057" width="23.28515625" style="3" customWidth="1"/>
    <col min="13058" max="13104" width="7" style="3" bestFit="1" customWidth="1"/>
    <col min="13105" max="13108" width="7" style="3" customWidth="1"/>
    <col min="13109" max="13109" width="6.5703125" style="3" bestFit="1" customWidth="1"/>
    <col min="13110" max="13312" width="9.140625" style="3"/>
    <col min="13313" max="13313" width="23.28515625" style="3" customWidth="1"/>
    <col min="13314" max="13360" width="7" style="3" bestFit="1" customWidth="1"/>
    <col min="13361" max="13364" width="7" style="3" customWidth="1"/>
    <col min="13365" max="13365" width="6.5703125" style="3" bestFit="1" customWidth="1"/>
    <col min="13366" max="13568" width="9.140625" style="3"/>
    <col min="13569" max="13569" width="23.28515625" style="3" customWidth="1"/>
    <col min="13570" max="13616" width="7" style="3" bestFit="1" customWidth="1"/>
    <col min="13617" max="13620" width="7" style="3" customWidth="1"/>
    <col min="13621" max="13621" width="6.5703125" style="3" bestFit="1" customWidth="1"/>
    <col min="13622" max="13824" width="9.140625" style="3"/>
    <col min="13825" max="13825" width="23.28515625" style="3" customWidth="1"/>
    <col min="13826" max="13872" width="7" style="3" bestFit="1" customWidth="1"/>
    <col min="13873" max="13876" width="7" style="3" customWidth="1"/>
    <col min="13877" max="13877" width="6.5703125" style="3" bestFit="1" customWidth="1"/>
    <col min="13878" max="14080" width="9.140625" style="3"/>
    <col min="14081" max="14081" width="23.28515625" style="3" customWidth="1"/>
    <col min="14082" max="14128" width="7" style="3" bestFit="1" customWidth="1"/>
    <col min="14129" max="14132" width="7" style="3" customWidth="1"/>
    <col min="14133" max="14133" width="6.5703125" style="3" bestFit="1" customWidth="1"/>
    <col min="14134" max="14336" width="9.140625" style="3"/>
    <col min="14337" max="14337" width="23.28515625" style="3" customWidth="1"/>
    <col min="14338" max="14384" width="7" style="3" bestFit="1" customWidth="1"/>
    <col min="14385" max="14388" width="7" style="3" customWidth="1"/>
    <col min="14389" max="14389" width="6.5703125" style="3" bestFit="1" customWidth="1"/>
    <col min="14390" max="14592" width="9.140625" style="3"/>
    <col min="14593" max="14593" width="23.28515625" style="3" customWidth="1"/>
    <col min="14594" max="14640" width="7" style="3" bestFit="1" customWidth="1"/>
    <col min="14641" max="14644" width="7" style="3" customWidth="1"/>
    <col min="14645" max="14645" width="6.5703125" style="3" bestFit="1" customWidth="1"/>
    <col min="14646" max="14848" width="9.140625" style="3"/>
    <col min="14849" max="14849" width="23.28515625" style="3" customWidth="1"/>
    <col min="14850" max="14896" width="7" style="3" bestFit="1" customWidth="1"/>
    <col min="14897" max="14900" width="7" style="3" customWidth="1"/>
    <col min="14901" max="14901" width="6.5703125" style="3" bestFit="1" customWidth="1"/>
    <col min="14902" max="15104" width="9.140625" style="3"/>
    <col min="15105" max="15105" width="23.28515625" style="3" customWidth="1"/>
    <col min="15106" max="15152" width="7" style="3" bestFit="1" customWidth="1"/>
    <col min="15153" max="15156" width="7" style="3" customWidth="1"/>
    <col min="15157" max="15157" width="6.5703125" style="3" bestFit="1" customWidth="1"/>
    <col min="15158" max="15360" width="9.140625" style="3"/>
    <col min="15361" max="15361" width="23.28515625" style="3" customWidth="1"/>
    <col min="15362" max="15408" width="7" style="3" bestFit="1" customWidth="1"/>
    <col min="15409" max="15412" width="7" style="3" customWidth="1"/>
    <col min="15413" max="15413" width="6.5703125" style="3" bestFit="1" customWidth="1"/>
    <col min="15414" max="15616" width="9.140625" style="3"/>
    <col min="15617" max="15617" width="23.28515625" style="3" customWidth="1"/>
    <col min="15618" max="15664" width="7" style="3" bestFit="1" customWidth="1"/>
    <col min="15665" max="15668" width="7" style="3" customWidth="1"/>
    <col min="15669" max="15669" width="6.5703125" style="3" bestFit="1" customWidth="1"/>
    <col min="15670" max="15872" width="9.140625" style="3"/>
    <col min="15873" max="15873" width="23.28515625" style="3" customWidth="1"/>
    <col min="15874" max="15920" width="7" style="3" bestFit="1" customWidth="1"/>
    <col min="15921" max="15924" width="7" style="3" customWidth="1"/>
    <col min="15925" max="15925" width="6.5703125" style="3" bestFit="1" customWidth="1"/>
    <col min="15926" max="16128" width="9.140625" style="3"/>
    <col min="16129" max="16129" width="23.28515625" style="3" customWidth="1"/>
    <col min="16130" max="16176" width="7" style="3" bestFit="1" customWidth="1"/>
    <col min="16177" max="16180" width="7" style="3" customWidth="1"/>
    <col min="16181" max="16181" width="6.5703125" style="3" bestFit="1" customWidth="1"/>
    <col min="16182" max="16384" width="9.140625" style="3"/>
  </cols>
  <sheetData>
    <row r="1" spans="1:54" s="67" customFormat="1" ht="20.25" thickBot="1">
      <c r="A1" s="157">
        <v>5</v>
      </c>
      <c r="B1" s="66" t="s">
        <v>2893</v>
      </c>
      <c r="C1" s="66"/>
      <c r="D1" s="66"/>
      <c r="E1" s="66"/>
      <c r="F1" s="66"/>
      <c r="G1" s="66"/>
      <c r="H1" s="66"/>
      <c r="I1" s="66"/>
      <c r="J1" s="66"/>
      <c r="K1" s="66"/>
      <c r="L1" s="66"/>
    </row>
    <row r="2" spans="1:54" ht="13.5" thickTop="1">
      <c r="A2" s="7"/>
    </row>
    <row r="3" spans="1:54">
      <c r="A3" s="7" t="s">
        <v>69</v>
      </c>
    </row>
    <row r="4" spans="1:54">
      <c r="A4" s="8" t="s">
        <v>20</v>
      </c>
      <c r="B4" s="8">
        <v>1955</v>
      </c>
      <c r="C4" s="8">
        <v>1956</v>
      </c>
      <c r="D4" s="8">
        <v>1957</v>
      </c>
      <c r="E4" s="8">
        <v>1958</v>
      </c>
      <c r="F4" s="8">
        <v>1959</v>
      </c>
      <c r="G4" s="8">
        <v>1960</v>
      </c>
      <c r="H4" s="8">
        <v>1961</v>
      </c>
      <c r="I4" s="8">
        <v>1962</v>
      </c>
      <c r="J4" s="8">
        <v>1963</v>
      </c>
      <c r="K4" s="8">
        <v>1964</v>
      </c>
      <c r="L4" s="8">
        <v>1965</v>
      </c>
      <c r="M4" s="8">
        <v>1966</v>
      </c>
      <c r="N4" s="8">
        <v>1967</v>
      </c>
      <c r="O4" s="8">
        <v>1968</v>
      </c>
      <c r="P4" s="8">
        <v>1969</v>
      </c>
      <c r="Q4" s="8">
        <v>1970</v>
      </c>
      <c r="R4" s="8">
        <v>1971</v>
      </c>
      <c r="S4" s="8">
        <v>1972</v>
      </c>
      <c r="T4" s="8">
        <v>1973</v>
      </c>
      <c r="U4" s="8">
        <v>1974</v>
      </c>
      <c r="V4" s="8">
        <v>1979</v>
      </c>
      <c r="W4" s="8">
        <v>1980</v>
      </c>
      <c r="X4" s="8">
        <v>1981</v>
      </c>
      <c r="Y4" s="8">
        <v>1982</v>
      </c>
      <c r="Z4" s="8">
        <v>1983</v>
      </c>
      <c r="AA4" s="8">
        <v>1984</v>
      </c>
      <c r="AB4" s="8">
        <v>1985</v>
      </c>
      <c r="AC4" s="8">
        <v>1986</v>
      </c>
      <c r="AD4" s="8">
        <v>1987</v>
      </c>
      <c r="AE4" s="8">
        <v>1988</v>
      </c>
      <c r="AF4" s="8">
        <v>1989</v>
      </c>
      <c r="AG4" s="8">
        <v>1990</v>
      </c>
      <c r="AH4" s="8">
        <v>1991</v>
      </c>
      <c r="AI4" s="8">
        <v>1992</v>
      </c>
      <c r="AJ4" s="8">
        <v>1993</v>
      </c>
      <c r="AK4" s="8">
        <v>1994</v>
      </c>
      <c r="AL4" s="8">
        <v>1995</v>
      </c>
      <c r="AM4" s="8">
        <v>1996</v>
      </c>
      <c r="AN4" s="8">
        <v>1997</v>
      </c>
      <c r="AO4" s="8">
        <v>1998</v>
      </c>
      <c r="AP4" s="8">
        <v>1999</v>
      </c>
      <c r="AQ4" s="8">
        <v>2000</v>
      </c>
      <c r="AR4" s="8">
        <v>2001</v>
      </c>
      <c r="AS4" s="8">
        <v>2002</v>
      </c>
      <c r="AT4" s="8">
        <v>2003</v>
      </c>
      <c r="AU4" s="8">
        <v>2004</v>
      </c>
      <c r="AV4" s="8">
        <v>2005</v>
      </c>
      <c r="AW4" s="9">
        <v>2006</v>
      </c>
      <c r="AX4" s="9">
        <v>2007</v>
      </c>
      <c r="AY4" s="9">
        <v>2008</v>
      </c>
      <c r="AZ4" s="9">
        <v>2009</v>
      </c>
      <c r="BA4" s="9">
        <v>2010</v>
      </c>
      <c r="BB4" s="9">
        <v>2011</v>
      </c>
    </row>
    <row r="5" spans="1:54">
      <c r="A5" s="8" t="s">
        <v>70</v>
      </c>
      <c r="B5" s="8">
        <v>1109.9000000000001</v>
      </c>
      <c r="C5" s="8">
        <v>1111</v>
      </c>
      <c r="D5" s="8">
        <v>1169</v>
      </c>
      <c r="E5" s="8">
        <v>1152.9000000000001</v>
      </c>
      <c r="F5" s="8">
        <v>1204.3</v>
      </c>
      <c r="G5" s="8">
        <v>1199.4000000000001</v>
      </c>
      <c r="H5" s="8">
        <v>1221</v>
      </c>
      <c r="I5" s="8">
        <v>1207.5999999999999</v>
      </c>
      <c r="J5" s="8">
        <v>1217.4000000000001</v>
      </c>
      <c r="K5" s="8">
        <v>1189.2</v>
      </c>
      <c r="L5" s="8">
        <v>1052.0999999999999</v>
      </c>
      <c r="M5" s="8">
        <v>1044.9000000000001</v>
      </c>
      <c r="N5" s="8">
        <v>1135.0999999999999</v>
      </c>
      <c r="O5" s="8">
        <v>1241.9000000000001</v>
      </c>
      <c r="P5" s="8">
        <v>1328.7</v>
      </c>
      <c r="Q5" s="8">
        <v>1400.3</v>
      </c>
      <c r="R5" s="8">
        <v>1423.6</v>
      </c>
      <c r="S5" s="8">
        <v>1412.4</v>
      </c>
      <c r="T5" s="8">
        <v>1448.9</v>
      </c>
      <c r="U5" s="8">
        <v>1441.8</v>
      </c>
      <c r="V5" s="8">
        <v>1512.4</v>
      </c>
      <c r="W5" s="8">
        <v>1505.9</v>
      </c>
      <c r="X5" s="8">
        <v>1309.3</v>
      </c>
      <c r="Y5" s="8">
        <v>1382.4</v>
      </c>
      <c r="Z5" s="8">
        <v>1423.8</v>
      </c>
      <c r="AA5" s="8">
        <v>1465</v>
      </c>
      <c r="AB5" s="8">
        <v>1325.8</v>
      </c>
      <c r="AC5" s="8">
        <v>1350.7</v>
      </c>
      <c r="AD5" s="8">
        <v>1446.5</v>
      </c>
      <c r="AE5" s="8">
        <v>1483.9</v>
      </c>
      <c r="AF5" s="8">
        <v>1401.7</v>
      </c>
      <c r="AG5" s="8">
        <v>1423.8</v>
      </c>
      <c r="AH5" s="8">
        <v>1469.3</v>
      </c>
      <c r="AI5" s="8">
        <v>1368.6</v>
      </c>
      <c r="AJ5" s="8">
        <v>1368.5</v>
      </c>
      <c r="AK5" s="8">
        <v>1357.7</v>
      </c>
      <c r="AL5" s="8">
        <v>1325.7</v>
      </c>
      <c r="AM5" s="8">
        <v>1297.9000000000001</v>
      </c>
      <c r="AN5" s="8">
        <v>1205.5</v>
      </c>
      <c r="AO5" s="8">
        <v>1219.5</v>
      </c>
      <c r="AP5" s="8">
        <v>1237.2</v>
      </c>
      <c r="AQ5" s="8">
        <v>1240.4000000000001</v>
      </c>
      <c r="AR5" s="8">
        <v>1184</v>
      </c>
      <c r="AS5" s="8">
        <v>1135.5999999999999</v>
      </c>
      <c r="AT5" s="8">
        <v>1093.7</v>
      </c>
      <c r="AU5" s="8">
        <v>1099.5</v>
      </c>
      <c r="AV5" s="8">
        <v>1107.5999999999999</v>
      </c>
      <c r="AW5" s="3">
        <v>1067.9408219178099</v>
      </c>
      <c r="AX5" s="3">
        <v>1114.0586301369899</v>
      </c>
      <c r="AY5" s="3">
        <v>1082.6420765027301</v>
      </c>
      <c r="AZ5" s="8">
        <v>1013.2666666666699</v>
      </c>
      <c r="BA5" s="8">
        <v>1039</v>
      </c>
      <c r="BB5" s="8"/>
    </row>
    <row r="6" spans="1:54">
      <c r="A6" s="8" t="s">
        <v>71</v>
      </c>
      <c r="B6" s="8">
        <v>1013.2666666666699</v>
      </c>
      <c r="C6" s="8">
        <v>1013.2666666666699</v>
      </c>
      <c r="D6" s="8">
        <v>1013.2666666666699</v>
      </c>
      <c r="E6" s="8">
        <v>1013.2666666666699</v>
      </c>
      <c r="F6" s="8">
        <v>1013.2666666666699</v>
      </c>
      <c r="G6" s="8">
        <v>1013.2666666666699</v>
      </c>
      <c r="H6" s="8">
        <v>1013.2666666666699</v>
      </c>
      <c r="I6" s="8">
        <v>1013.2666666666699</v>
      </c>
      <c r="J6" s="8">
        <v>1013.2666666666699</v>
      </c>
      <c r="K6" s="8">
        <v>1013.2666666666699</v>
      </c>
      <c r="L6" s="8">
        <v>1013.2666666666699</v>
      </c>
      <c r="M6" s="8">
        <v>1013.2666666666699</v>
      </c>
      <c r="N6" s="8">
        <v>1013.2666666666699</v>
      </c>
      <c r="O6" s="8">
        <v>1013.2666666666699</v>
      </c>
      <c r="P6" s="8">
        <v>1013.2666666666699</v>
      </c>
      <c r="Q6" s="8">
        <v>1013.2666666666699</v>
      </c>
      <c r="R6" s="8">
        <v>1013.2666666666699</v>
      </c>
      <c r="S6" s="8">
        <v>1013.2666666666699</v>
      </c>
      <c r="T6" s="8">
        <v>1013.2666666666699</v>
      </c>
      <c r="U6" s="8">
        <v>1013.2666666666699</v>
      </c>
      <c r="V6" s="8">
        <v>1013.2666666666699</v>
      </c>
      <c r="W6" s="8">
        <v>1013.2666666666699</v>
      </c>
      <c r="X6" s="8">
        <v>1013.2666666666699</v>
      </c>
      <c r="Y6" s="8">
        <v>1013.2666666666699</v>
      </c>
      <c r="Z6" s="8">
        <v>1013.2666666666699</v>
      </c>
      <c r="AA6" s="8">
        <v>1013.2666666666699</v>
      </c>
      <c r="AB6" s="8">
        <v>1013.2666666666699</v>
      </c>
      <c r="AC6" s="8">
        <v>1013.2666666666699</v>
      </c>
      <c r="AD6" s="8">
        <v>1013.2666666666699</v>
      </c>
      <c r="AE6" s="8">
        <v>1013.2666666666699</v>
      </c>
      <c r="AF6" s="8">
        <v>1013.2666666666699</v>
      </c>
      <c r="AG6" s="8">
        <v>1013.2666666666699</v>
      </c>
      <c r="AH6" s="8">
        <v>1013.2666666666699</v>
      </c>
      <c r="AI6" s="8">
        <v>1013.2666666666699</v>
      </c>
      <c r="AJ6" s="8">
        <v>1013.2666666666699</v>
      </c>
      <c r="AK6" s="8">
        <v>1013.2666666666699</v>
      </c>
      <c r="AL6" s="8">
        <v>1013.2666666666699</v>
      </c>
      <c r="AM6" s="8">
        <v>1013.2666666666699</v>
      </c>
      <c r="AN6" s="8">
        <v>1013.2666666666699</v>
      </c>
      <c r="AO6" s="8">
        <v>1013.2666666666699</v>
      </c>
      <c r="AP6" s="8">
        <v>1013.2666666666699</v>
      </c>
      <c r="AQ6" s="8">
        <v>1013.2666666666699</v>
      </c>
      <c r="AR6" s="8">
        <v>1013.2666666666699</v>
      </c>
      <c r="AS6" s="8">
        <v>1013.2666666666699</v>
      </c>
      <c r="AT6" s="8">
        <v>1013.2666666666699</v>
      </c>
      <c r="AU6" s="8">
        <v>1013.2666666666699</v>
      </c>
      <c r="AV6" s="8">
        <v>1013.2666666666699</v>
      </c>
      <c r="AW6" s="8">
        <v>1013.2666666666699</v>
      </c>
      <c r="AX6" s="8">
        <v>1013.2666666666699</v>
      </c>
      <c r="AY6" s="8">
        <v>1013.2666666666699</v>
      </c>
      <c r="AZ6" s="10">
        <v>1013.2666666666699</v>
      </c>
      <c r="BA6" s="10">
        <v>1013.2666666666699</v>
      </c>
      <c r="BB6" s="10"/>
    </row>
    <row r="7" spans="1:54">
      <c r="A7" s="11" t="s">
        <v>72</v>
      </c>
    </row>
    <row r="9" spans="1:54">
      <c r="A9" s="185" t="s">
        <v>76</v>
      </c>
      <c r="AQ9" s="13">
        <v>8008278</v>
      </c>
      <c r="AR9" s="13"/>
      <c r="AS9" s="13"/>
      <c r="AT9" s="13"/>
      <c r="AU9" s="13"/>
      <c r="AV9" s="13">
        <v>8213839</v>
      </c>
      <c r="AW9" s="13">
        <v>8250657</v>
      </c>
      <c r="AX9" s="13">
        <v>8310212</v>
      </c>
      <c r="AY9" s="13">
        <v>8363710</v>
      </c>
      <c r="AZ9" s="13">
        <v>8391881</v>
      </c>
      <c r="BA9" s="13">
        <v>8391881</v>
      </c>
      <c r="BB9" s="13">
        <v>8391881</v>
      </c>
    </row>
    <row r="10" spans="1:54">
      <c r="A10" s="41" t="s">
        <v>2895</v>
      </c>
      <c r="AV10" s="4">
        <f>AV9/1000000</f>
        <v>8.2138390000000001</v>
      </c>
      <c r="AW10" s="4">
        <f t="shared" ref="AW10:BA10" si="0">AW9/1000000</f>
        <v>8.2506570000000004</v>
      </c>
      <c r="AX10" s="4">
        <f t="shared" si="0"/>
        <v>8.3102119999999999</v>
      </c>
      <c r="AY10" s="4">
        <f t="shared" si="0"/>
        <v>8.3637099999999993</v>
      </c>
      <c r="AZ10" s="4">
        <f t="shared" si="0"/>
        <v>8.3918809999999997</v>
      </c>
      <c r="BA10" s="4">
        <f t="shared" si="0"/>
        <v>8.3918809999999997</v>
      </c>
    </row>
    <row r="11" spans="1:54">
      <c r="AV11" s="4"/>
      <c r="AW11" s="4"/>
      <c r="AX11" s="4"/>
      <c r="AY11" s="4"/>
      <c r="AZ11" s="4"/>
    </row>
    <row r="12" spans="1:54">
      <c r="A12" s="41" t="s">
        <v>2894</v>
      </c>
      <c r="AV12" s="4">
        <f>AV5/AV10</f>
        <v>134.84559412474482</v>
      </c>
      <c r="AW12" s="4">
        <f t="shared" ref="AW12:BA12" si="1">AW5/AW10</f>
        <v>129.43706445654084</v>
      </c>
      <c r="AX12" s="4">
        <f t="shared" si="1"/>
        <v>134.05899032864502</v>
      </c>
      <c r="AY12" s="4">
        <f t="shared" si="1"/>
        <v>129.44519555349601</v>
      </c>
      <c r="AZ12" s="4">
        <f t="shared" si="1"/>
        <v>120.74368865176591</v>
      </c>
      <c r="BA12" s="4">
        <f t="shared" si="1"/>
        <v>123.81014459094452</v>
      </c>
      <c r="BB12" s="186">
        <v>126.15</v>
      </c>
    </row>
    <row r="13" spans="1:54">
      <c r="A13" s="41" t="s">
        <v>2896</v>
      </c>
      <c r="AX13" s="4">
        <f>AVERAGE(AV12:AX12)</f>
        <v>132.78054963664354</v>
      </c>
      <c r="AY13" s="4">
        <f>AVERAGE(AW12:AY12)</f>
        <v>130.98041677956061</v>
      </c>
      <c r="AZ13" s="4">
        <f>AVERAGE(AX12:AZ12)</f>
        <v>128.08262484463566</v>
      </c>
      <c r="BA13" s="4">
        <f>AVERAGE(AY12:BA12)</f>
        <v>124.6663429320688</v>
      </c>
      <c r="BB13" s="4">
        <f>AVERAGE(AZ12:BB12)</f>
        <v>123.56794441423681</v>
      </c>
    </row>
    <row r="17" spans="46:46" ht="15">
      <c r="AT17" s="2" t="s">
        <v>49</v>
      </c>
    </row>
    <row r="18" spans="46:46" ht="15">
      <c r="AT18" s="2" t="s">
        <v>50</v>
      </c>
    </row>
  </sheetData>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sheetPr codeName="Sheet18">
    <tabColor rgb="FF00B050"/>
  </sheetPr>
  <dimension ref="A1:L22"/>
  <sheetViews>
    <sheetView zoomScale="85" zoomScaleNormal="85" workbookViewId="0"/>
  </sheetViews>
  <sheetFormatPr defaultRowHeight="12.75"/>
  <cols>
    <col min="1" max="1" width="21.5703125" style="69" customWidth="1"/>
    <col min="2" max="2" width="11.7109375" style="69" customWidth="1"/>
    <col min="3" max="16384" width="9.140625" style="69"/>
  </cols>
  <sheetData>
    <row r="1" spans="1:12" s="67" customFormat="1" ht="20.25" thickBot="1">
      <c r="A1" s="66" t="s">
        <v>2860</v>
      </c>
      <c r="B1" s="66" t="s">
        <v>5</v>
      </c>
      <c r="C1" s="66"/>
      <c r="D1" s="66"/>
      <c r="E1" s="66"/>
      <c r="F1" s="66"/>
      <c r="G1" s="66"/>
      <c r="H1" s="66"/>
      <c r="I1" s="66"/>
      <c r="J1" s="66"/>
      <c r="K1" s="66"/>
      <c r="L1" s="66"/>
    </row>
    <row r="2" spans="1:12" s="67" customFormat="1" ht="15" thickTop="1">
      <c r="A2" s="69" t="s">
        <v>2832</v>
      </c>
    </row>
    <row r="5" spans="1:12">
      <c r="A5" s="125"/>
      <c r="B5" s="126">
        <v>2000</v>
      </c>
      <c r="C5" s="127">
        <v>2001</v>
      </c>
      <c r="D5" s="128">
        <v>2002</v>
      </c>
      <c r="E5" s="127">
        <v>2003</v>
      </c>
      <c r="F5" s="128">
        <v>2004</v>
      </c>
      <c r="G5" s="127">
        <v>2005</v>
      </c>
      <c r="H5" s="128">
        <v>2006</v>
      </c>
      <c r="I5" s="127">
        <v>2007</v>
      </c>
      <c r="J5" s="128">
        <v>2008</v>
      </c>
      <c r="K5" s="129">
        <v>2009</v>
      </c>
      <c r="L5" s="130">
        <v>2010</v>
      </c>
    </row>
    <row r="6" spans="1:12">
      <c r="A6" s="33" t="s">
        <v>306</v>
      </c>
      <c r="B6" s="34"/>
      <c r="C6" s="131"/>
      <c r="D6" s="132"/>
      <c r="E6" s="133"/>
      <c r="F6" s="134"/>
      <c r="G6" s="133"/>
      <c r="H6" s="134"/>
      <c r="I6" s="127"/>
      <c r="J6" s="128"/>
      <c r="K6" s="127"/>
      <c r="L6" s="128"/>
    </row>
    <row r="7" spans="1:12">
      <c r="A7" s="135"/>
      <c r="B7" s="136"/>
      <c r="C7" s="137"/>
      <c r="D7" s="138"/>
      <c r="E7" s="139"/>
      <c r="F7" s="140"/>
      <c r="G7" s="139"/>
      <c r="H7" s="140"/>
      <c r="I7" s="139"/>
      <c r="J7" s="140"/>
      <c r="K7" s="139"/>
      <c r="L7" s="140"/>
    </row>
    <row r="8" spans="1:12" ht="46.5" customHeight="1">
      <c r="A8" s="141" t="s">
        <v>307</v>
      </c>
      <c r="B8" s="142">
        <v>1268</v>
      </c>
      <c r="C8" s="143">
        <v>998.09277650663887</v>
      </c>
      <c r="D8" s="142">
        <v>1136.0261275468827</v>
      </c>
      <c r="E8" s="143">
        <v>1179.4822180427236</v>
      </c>
      <c r="F8" s="142">
        <v>1172</v>
      </c>
      <c r="G8" s="143">
        <v>1016</v>
      </c>
      <c r="H8" s="142">
        <v>1009</v>
      </c>
      <c r="I8" s="143">
        <v>993</v>
      </c>
      <c r="J8" s="142">
        <v>939</v>
      </c>
      <c r="K8" s="144">
        <v>951</v>
      </c>
      <c r="L8" s="142">
        <v>974</v>
      </c>
    </row>
    <row r="9" spans="1:12" s="156" customFormat="1">
      <c r="A9" s="145" t="s">
        <v>308</v>
      </c>
      <c r="B9" s="146">
        <v>228.24790823115964</v>
      </c>
      <c r="C9" s="146">
        <v>256.7398062184202</v>
      </c>
      <c r="D9" s="146">
        <v>260.48011021842819</v>
      </c>
      <c r="E9" s="146">
        <v>260.72490439834951</v>
      </c>
      <c r="F9" s="146">
        <v>286</v>
      </c>
      <c r="G9" s="146">
        <v>280</v>
      </c>
      <c r="H9" s="146">
        <v>284</v>
      </c>
      <c r="I9" s="146">
        <v>291</v>
      </c>
      <c r="J9" s="146">
        <v>284</v>
      </c>
      <c r="K9" s="147">
        <v>274</v>
      </c>
      <c r="L9" s="146">
        <v>269</v>
      </c>
    </row>
    <row r="10" spans="1:12" s="156" customFormat="1">
      <c r="A10" s="145" t="s">
        <v>309</v>
      </c>
      <c r="B10" s="146">
        <v>1989.0781940000002</v>
      </c>
      <c r="C10" s="146">
        <v>1891.4059999999999</v>
      </c>
      <c r="D10" s="146">
        <v>1878.4707430000001</v>
      </c>
      <c r="E10" s="146">
        <v>1820.6823408128294</v>
      </c>
      <c r="F10" s="146">
        <v>1887</v>
      </c>
      <c r="G10" s="146">
        <v>1926</v>
      </c>
      <c r="H10" s="146">
        <v>1944</v>
      </c>
      <c r="I10" s="146">
        <v>2085</v>
      </c>
      <c r="J10" s="146">
        <v>2195</v>
      </c>
      <c r="K10" s="147">
        <v>1994</v>
      </c>
      <c r="L10" s="146">
        <v>2066</v>
      </c>
    </row>
    <row r="11" spans="1:12" s="156" customFormat="1">
      <c r="A11" s="145" t="s">
        <v>310</v>
      </c>
      <c r="B11" s="146">
        <v>300.88858496</v>
      </c>
      <c r="C11" s="146">
        <v>287.85887237239706</v>
      </c>
      <c r="D11" s="146">
        <v>307.09373256565146</v>
      </c>
      <c r="E11" s="146">
        <v>287.73999967832509</v>
      </c>
      <c r="F11" s="146">
        <v>274</v>
      </c>
      <c r="G11" s="146">
        <v>284</v>
      </c>
      <c r="H11" s="146">
        <v>299</v>
      </c>
      <c r="I11" s="146">
        <v>305</v>
      </c>
      <c r="J11" s="146">
        <v>310</v>
      </c>
      <c r="K11" s="147">
        <v>300</v>
      </c>
      <c r="L11" s="146">
        <v>300</v>
      </c>
    </row>
    <row r="12" spans="1:12" s="156" customFormat="1">
      <c r="A12" s="145" t="s">
        <v>311</v>
      </c>
      <c r="B12" s="146">
        <v>46.088999999999999</v>
      </c>
      <c r="C12" s="146">
        <v>30.04</v>
      </c>
      <c r="D12" s="146">
        <v>66.534000000000006</v>
      </c>
      <c r="E12" s="146">
        <v>61.63732310000001</v>
      </c>
      <c r="F12" s="146">
        <v>53</v>
      </c>
      <c r="G12" s="146">
        <v>52</v>
      </c>
      <c r="H12" s="146">
        <v>49</v>
      </c>
      <c r="I12" s="146">
        <v>49</v>
      </c>
      <c r="J12" s="146">
        <v>53</v>
      </c>
      <c r="K12" s="147">
        <v>52</v>
      </c>
      <c r="L12" s="146">
        <v>55</v>
      </c>
    </row>
    <row r="13" spans="1:12" s="156" customFormat="1">
      <c r="A13" s="145" t="s">
        <v>312</v>
      </c>
      <c r="B13" s="146">
        <v>1.4419999999999999</v>
      </c>
      <c r="C13" s="146">
        <v>1.087</v>
      </c>
      <c r="D13" s="146">
        <v>1.1399999999999999</v>
      </c>
      <c r="E13" s="146">
        <v>1.1628000000000003</v>
      </c>
      <c r="F13" s="146">
        <v>2</v>
      </c>
      <c r="G13" s="146">
        <v>2</v>
      </c>
      <c r="H13" s="146">
        <v>3</v>
      </c>
      <c r="I13" s="146">
        <v>3</v>
      </c>
      <c r="J13" s="146">
        <v>3</v>
      </c>
      <c r="K13" s="147">
        <v>3</v>
      </c>
      <c r="L13" s="146">
        <v>0</v>
      </c>
    </row>
    <row r="14" spans="1:12">
      <c r="A14" s="148" t="s">
        <v>313</v>
      </c>
      <c r="B14" s="142">
        <v>6.3680000000000003</v>
      </c>
      <c r="C14" s="143">
        <v>5.95</v>
      </c>
      <c r="D14" s="142">
        <v>6.9020000000000001</v>
      </c>
      <c r="E14" s="143">
        <v>9.3829999999999991</v>
      </c>
      <c r="F14" s="142">
        <v>9</v>
      </c>
      <c r="G14" s="143">
        <v>9</v>
      </c>
      <c r="H14" s="142">
        <v>12</v>
      </c>
      <c r="I14" s="143">
        <v>15</v>
      </c>
      <c r="J14" s="142">
        <v>15</v>
      </c>
      <c r="K14" s="144">
        <v>21</v>
      </c>
      <c r="L14" s="142">
        <v>24</v>
      </c>
    </row>
    <row r="15" spans="1:12">
      <c r="A15" s="149"/>
      <c r="B15" s="150"/>
      <c r="C15" s="151"/>
      <c r="D15" s="150"/>
      <c r="E15" s="151"/>
      <c r="F15" s="150"/>
      <c r="G15" s="151"/>
      <c r="H15" s="150"/>
      <c r="I15" s="151"/>
      <c r="J15" s="150"/>
      <c r="K15" s="144"/>
      <c r="L15" s="150"/>
    </row>
    <row r="16" spans="1:12">
      <c r="A16" s="152" t="s">
        <v>73</v>
      </c>
      <c r="B16" s="150">
        <v>3839</v>
      </c>
      <c r="C16" s="151">
        <v>3471.1744550974599</v>
      </c>
      <c r="D16" s="150">
        <v>3656.6467133309625</v>
      </c>
      <c r="E16" s="151">
        <v>3620.8125860322275</v>
      </c>
      <c r="F16" s="150">
        <v>3682</v>
      </c>
      <c r="G16" s="151">
        <v>3569</v>
      </c>
      <c r="H16" s="150">
        <v>3600</v>
      </c>
      <c r="I16" s="151">
        <v>3740</v>
      </c>
      <c r="J16" s="150">
        <v>3799</v>
      </c>
      <c r="K16" s="153">
        <f>SUM(K8:K14)</f>
        <v>3595</v>
      </c>
      <c r="L16" s="150">
        <f>SUM(L8:L14)</f>
        <v>3688</v>
      </c>
    </row>
    <row r="19" spans="1:12" ht="15.75" thickBot="1">
      <c r="A19" s="155" t="s">
        <v>2836</v>
      </c>
      <c r="B19" s="155"/>
      <c r="C19" s="155"/>
      <c r="D19" s="155"/>
      <c r="E19" s="155"/>
      <c r="F19" s="155"/>
      <c r="G19" s="155"/>
      <c r="H19" s="155"/>
      <c r="I19" s="155"/>
      <c r="J19" s="155"/>
      <c r="K19" s="155"/>
      <c r="L19" s="155"/>
    </row>
    <row r="21" spans="1:12">
      <c r="B21" s="126">
        <v>2000</v>
      </c>
      <c r="C21" s="127">
        <v>2001</v>
      </c>
      <c r="D21" s="128">
        <v>2002</v>
      </c>
      <c r="E21" s="127">
        <v>2003</v>
      </c>
      <c r="F21" s="128">
        <v>2004</v>
      </c>
      <c r="G21" s="127">
        <v>2005</v>
      </c>
      <c r="H21" s="128">
        <v>2006</v>
      </c>
      <c r="I21" s="127">
        <v>2007</v>
      </c>
      <c r="J21" s="128">
        <v>2008</v>
      </c>
      <c r="K21" s="129">
        <v>2009</v>
      </c>
      <c r="L21" s="128">
        <v>2010</v>
      </c>
    </row>
    <row r="22" spans="1:12">
      <c r="B22" s="154">
        <f t="shared" ref="B22:L22" si="0">SUM(B9:B14)/B16</f>
        <v>0.66999575076612661</v>
      </c>
      <c r="C22" s="154">
        <f t="shared" si="0"/>
        <v>0.71246251393647697</v>
      </c>
      <c r="D22" s="154">
        <f t="shared" si="0"/>
        <v>0.68932570833127094</v>
      </c>
      <c r="E22" s="154">
        <f t="shared" si="0"/>
        <v>0.67424930453657417</v>
      </c>
      <c r="F22" s="154">
        <f t="shared" si="0"/>
        <v>0.68196632265073331</v>
      </c>
      <c r="G22" s="154">
        <f t="shared" si="0"/>
        <v>0.71532642196693752</v>
      </c>
      <c r="H22" s="154">
        <f t="shared" si="0"/>
        <v>0.71972222222222226</v>
      </c>
      <c r="I22" s="154">
        <f t="shared" si="0"/>
        <v>0.73475935828877004</v>
      </c>
      <c r="J22" s="154">
        <f t="shared" si="0"/>
        <v>0.7528296920242169</v>
      </c>
      <c r="K22" s="154">
        <f t="shared" si="0"/>
        <v>0.73546592489568841</v>
      </c>
      <c r="L22" s="154">
        <f t="shared" si="0"/>
        <v>0.73590021691973972</v>
      </c>
    </row>
  </sheetData>
  <hyperlinks>
    <hyperlink ref="K16" r:id="rId1" display="http://www.nymtc.org/files/hub_bound/2010_HUB_BOUND_TRAVEL_DATA.pdf"/>
  </hyperlinks>
  <pageMargins left="0.7" right="0.7" top="0.75" bottom="0.75" header="0.3" footer="0.3"/>
  <pageSetup orientation="portrait" horizontalDpi="300" verticalDpi="300" r:id="rId2"/>
</worksheet>
</file>

<file path=xl/worksheets/sheet6.xml><?xml version="1.0" encoding="utf-8"?>
<worksheet xmlns="http://schemas.openxmlformats.org/spreadsheetml/2006/main" xmlns:r="http://schemas.openxmlformats.org/officeDocument/2006/relationships">
  <sheetPr codeName="Sheet1">
    <tabColor rgb="FF00B050"/>
  </sheetPr>
  <dimension ref="A1:O35"/>
  <sheetViews>
    <sheetView zoomScale="85" zoomScaleNormal="85" zoomScaleSheetLayoutView="70" workbookViewId="0"/>
  </sheetViews>
  <sheetFormatPr defaultRowHeight="14.25"/>
  <cols>
    <col min="1" max="5" width="14" style="67" customWidth="1"/>
    <col min="6" max="12" width="9.140625" style="67"/>
    <col min="13" max="13" width="14.7109375" style="67" customWidth="1"/>
    <col min="14" max="16384" width="9.140625" style="67"/>
  </cols>
  <sheetData>
    <row r="1" spans="1:15" ht="20.25" thickBot="1">
      <c r="A1" s="66" t="s">
        <v>2861</v>
      </c>
      <c r="B1" s="66" t="s">
        <v>6</v>
      </c>
      <c r="C1" s="66"/>
      <c r="D1" s="66"/>
      <c r="E1" s="66"/>
      <c r="F1" s="66"/>
      <c r="G1" s="66"/>
      <c r="H1" s="66"/>
      <c r="I1" s="66"/>
      <c r="J1" s="66"/>
      <c r="K1" s="66"/>
      <c r="L1" s="66"/>
      <c r="M1" s="66"/>
    </row>
    <row r="2" spans="1:15" ht="15" thickTop="1">
      <c r="A2" s="69" t="s">
        <v>2859</v>
      </c>
    </row>
    <row r="4" spans="1:15">
      <c r="A4" s="112" t="s">
        <v>2848</v>
      </c>
      <c r="B4" s="113"/>
      <c r="C4" s="113"/>
      <c r="D4" s="113"/>
      <c r="E4" s="113"/>
      <c r="F4" s="113"/>
      <c r="G4" s="113"/>
    </row>
    <row r="5" spans="1:15">
      <c r="A5" s="114" t="s">
        <v>2849</v>
      </c>
    </row>
    <row r="6" spans="1:15">
      <c r="A6" s="114"/>
      <c r="C6" s="114"/>
      <c r="D6" s="114"/>
      <c r="E6" s="114"/>
      <c r="F6" s="113"/>
      <c r="G6" s="113"/>
    </row>
    <row r="7" spans="1:15" ht="39.75" customHeight="1">
      <c r="A7" s="115" t="s">
        <v>20</v>
      </c>
      <c r="B7" s="115" t="s">
        <v>2850</v>
      </c>
      <c r="C7" s="115" t="s">
        <v>2851</v>
      </c>
      <c r="D7" s="115" t="s">
        <v>2852</v>
      </c>
      <c r="E7" s="115" t="s">
        <v>2853</v>
      </c>
      <c r="F7" s="191" t="s">
        <v>2854</v>
      </c>
      <c r="G7" s="191" t="s">
        <v>2855</v>
      </c>
      <c r="H7" s="191" t="s">
        <v>2856</v>
      </c>
      <c r="I7" s="191" t="s">
        <v>2885</v>
      </c>
      <c r="J7" s="70" t="s">
        <v>2884</v>
      </c>
      <c r="K7" s="192" t="s">
        <v>2899</v>
      </c>
      <c r="L7" s="192" t="s">
        <v>2900</v>
      </c>
      <c r="M7" s="192" t="s">
        <v>2901</v>
      </c>
    </row>
    <row r="8" spans="1:15">
      <c r="A8" s="116">
        <v>1990</v>
      </c>
      <c r="B8" s="117">
        <v>7335.65</v>
      </c>
      <c r="C8" s="117">
        <v>3563.6</v>
      </c>
      <c r="D8" s="117"/>
      <c r="E8" s="117">
        <v>5205.6941968246119</v>
      </c>
      <c r="F8" s="114"/>
      <c r="G8" s="113"/>
      <c r="J8" s="69"/>
      <c r="K8" s="69"/>
      <c r="L8" s="69"/>
      <c r="M8" s="69"/>
    </row>
    <row r="9" spans="1:15">
      <c r="A9" s="116">
        <v>1991</v>
      </c>
      <c r="B9" s="117">
        <v>7374.5010000000002</v>
      </c>
      <c r="C9" s="117">
        <v>3372.5</v>
      </c>
      <c r="D9" s="117"/>
      <c r="E9" s="117">
        <v>5046.9912208958986</v>
      </c>
      <c r="F9" s="114"/>
      <c r="G9" s="113"/>
      <c r="J9" s="69"/>
      <c r="K9" s="69"/>
      <c r="L9" s="69"/>
      <c r="M9" s="69"/>
    </row>
    <row r="10" spans="1:15">
      <c r="A10" s="116">
        <v>1992</v>
      </c>
      <c r="B10" s="117">
        <v>7428.9440000000004</v>
      </c>
      <c r="C10" s="117">
        <v>3280.1</v>
      </c>
      <c r="D10" s="117"/>
      <c r="E10" s="117">
        <v>4976.5970312059417</v>
      </c>
      <c r="F10" s="114"/>
      <c r="G10" s="113"/>
      <c r="J10" s="69"/>
      <c r="K10" s="69"/>
      <c r="L10" s="69"/>
      <c r="M10" s="69"/>
    </row>
    <row r="11" spans="1:15">
      <c r="A11" s="116">
        <v>1993</v>
      </c>
      <c r="B11" s="117">
        <v>7506.1660000000002</v>
      </c>
      <c r="C11" s="117">
        <v>3289.3</v>
      </c>
      <c r="D11" s="117">
        <v>4066.404</v>
      </c>
      <c r="E11" s="117">
        <v>5085.7786982035523</v>
      </c>
      <c r="F11" s="114"/>
      <c r="G11" s="113"/>
      <c r="J11" s="69"/>
      <c r="K11" s="69"/>
      <c r="L11" s="69"/>
      <c r="M11" s="69"/>
      <c r="O11" s="118"/>
    </row>
    <row r="12" spans="1:15">
      <c r="A12" s="116">
        <v>1994</v>
      </c>
      <c r="B12" s="117">
        <v>7570.4579999999996</v>
      </c>
      <c r="C12" s="117">
        <v>3320.4</v>
      </c>
      <c r="D12" s="117">
        <v>4088.9753185042791</v>
      </c>
      <c r="E12" s="117">
        <v>5235.5970024753597</v>
      </c>
      <c r="F12" s="119">
        <f>(D12-D11)/D11</f>
        <v>5.550682741871967E-3</v>
      </c>
      <c r="G12" s="119">
        <f>(E12-E11)/E11</f>
        <v>2.945828223409085E-2</v>
      </c>
      <c r="H12" s="178">
        <f>G12-F12</f>
        <v>2.3907599492218882E-2</v>
      </c>
      <c r="I12" s="178">
        <f>E12/(D12+E12)</f>
        <v>0.56148387531893884</v>
      </c>
      <c r="J12" s="69">
        <f>E12/D12</f>
        <v>1.2804178540237576</v>
      </c>
      <c r="K12" s="69"/>
      <c r="L12" s="69"/>
      <c r="M12" s="69"/>
      <c r="O12" s="118"/>
    </row>
    <row r="13" spans="1:15">
      <c r="A13" s="116">
        <v>1995</v>
      </c>
      <c r="B13" s="117">
        <v>7633.04</v>
      </c>
      <c r="C13" s="117">
        <v>3337.3</v>
      </c>
      <c r="D13" s="117">
        <v>4137.0305343096488</v>
      </c>
      <c r="E13" s="117">
        <v>5259.4651460103605</v>
      </c>
      <c r="F13" s="119">
        <f t="shared" ref="F13:G28" si="0">(D13-D12)/D12</f>
        <v>1.1752385882081575E-2</v>
      </c>
      <c r="G13" s="119">
        <f t="shared" si="0"/>
        <v>4.5588198487614947E-3</v>
      </c>
      <c r="H13" s="178">
        <f t="shared" ref="H13:H28" si="1">G13-F13</f>
        <v>-7.1935660333200804E-3</v>
      </c>
      <c r="I13" s="178">
        <f t="shared" ref="I13:I28" si="2">E13/(D13+E13)</f>
        <v>0.55972623464572735</v>
      </c>
      <c r="J13" s="69">
        <f t="shared" ref="J13:J28" si="3">E13/D13</f>
        <v>1.2713140747674017</v>
      </c>
      <c r="K13" s="69"/>
      <c r="L13" s="69"/>
      <c r="M13" s="69"/>
      <c r="O13" s="118"/>
    </row>
    <row r="14" spans="1:15">
      <c r="A14" s="116">
        <v>1996</v>
      </c>
      <c r="B14" s="117">
        <v>7697.8119999999999</v>
      </c>
      <c r="C14" s="117">
        <v>3367.3</v>
      </c>
      <c r="D14" s="117">
        <v>4185.5347410961249</v>
      </c>
      <c r="E14" s="117">
        <v>5186.6460511058476</v>
      </c>
      <c r="F14" s="119">
        <f t="shared" si="0"/>
        <v>1.1724401447902297E-2</v>
      </c>
      <c r="G14" s="119">
        <f t="shared" si="0"/>
        <v>-1.3845342232137582E-2</v>
      </c>
      <c r="H14" s="178">
        <f t="shared" si="1"/>
        <v>-2.5569743680039878E-2</v>
      </c>
      <c r="I14" s="178">
        <f t="shared" si="2"/>
        <v>0.55340866401353928</v>
      </c>
      <c r="J14" s="69">
        <f t="shared" si="3"/>
        <v>1.2391836102040208</v>
      </c>
      <c r="K14" s="69"/>
      <c r="L14" s="69"/>
      <c r="M14" s="69"/>
      <c r="O14" s="118"/>
    </row>
    <row r="15" spans="1:15">
      <c r="A15" s="116">
        <v>1997</v>
      </c>
      <c r="B15" s="117">
        <v>7773.4430000000002</v>
      </c>
      <c r="C15" s="117">
        <v>3439.8</v>
      </c>
      <c r="D15" s="117">
        <v>4285.724160553571</v>
      </c>
      <c r="E15" s="117">
        <v>5423.567313430166</v>
      </c>
      <c r="F15" s="119">
        <f t="shared" si="0"/>
        <v>2.3937065549528347E-2</v>
      </c>
      <c r="G15" s="119">
        <f t="shared" si="0"/>
        <v>4.567908817949979E-2</v>
      </c>
      <c r="H15" s="178">
        <f t="shared" si="1"/>
        <v>2.1742022629971443E-2</v>
      </c>
      <c r="I15" s="178">
        <f t="shared" si="2"/>
        <v>0.5585955811464447</v>
      </c>
      <c r="J15" s="69">
        <f t="shared" si="3"/>
        <v>1.2654961239338427</v>
      </c>
      <c r="K15" s="69"/>
      <c r="L15" s="69"/>
      <c r="M15" s="69"/>
      <c r="O15" s="118"/>
    </row>
    <row r="16" spans="1:15">
      <c r="A16" s="116">
        <v>1998</v>
      </c>
      <c r="B16" s="117">
        <v>7858.259</v>
      </c>
      <c r="C16" s="117">
        <v>3526.9</v>
      </c>
      <c r="D16" s="117">
        <v>4401.3282450276947</v>
      </c>
      <c r="E16" s="117">
        <v>5893.4211949364171</v>
      </c>
      <c r="F16" s="119">
        <f t="shared" si="0"/>
        <v>2.6974224225198757E-2</v>
      </c>
      <c r="G16" s="119">
        <f t="shared" si="0"/>
        <v>8.6631889004635462E-2</v>
      </c>
      <c r="H16" s="178">
        <f t="shared" si="1"/>
        <v>5.9657664779436709E-2</v>
      </c>
      <c r="I16" s="178">
        <f t="shared" si="2"/>
        <v>0.57246863843603779</v>
      </c>
      <c r="J16" s="69">
        <f t="shared" si="3"/>
        <v>1.3390096959013185</v>
      </c>
      <c r="K16" s="69"/>
      <c r="L16" s="69"/>
      <c r="M16" s="69"/>
      <c r="O16" s="118"/>
    </row>
    <row r="17" spans="1:15">
      <c r="A17" s="116">
        <v>1999</v>
      </c>
      <c r="B17" s="117">
        <v>7947.66</v>
      </c>
      <c r="C17" s="117">
        <v>3618.8</v>
      </c>
      <c r="D17" s="117">
        <v>4502.6790436534884</v>
      </c>
      <c r="E17" s="117">
        <v>6335.3142917694895</v>
      </c>
      <c r="F17" s="119">
        <f t="shared" si="0"/>
        <v>2.3027321068428048E-2</v>
      </c>
      <c r="G17" s="119">
        <f t="shared" si="0"/>
        <v>7.4980742461228392E-2</v>
      </c>
      <c r="H17" s="178">
        <f t="shared" si="1"/>
        <v>5.1953421392800347E-2</v>
      </c>
      <c r="I17" s="178">
        <f t="shared" si="2"/>
        <v>0.58454679715137869</v>
      </c>
      <c r="J17" s="69">
        <f t="shared" si="3"/>
        <v>1.407009966810558</v>
      </c>
      <c r="K17" s="69"/>
      <c r="L17" s="69"/>
      <c r="M17" s="69"/>
      <c r="O17" s="118"/>
    </row>
    <row r="18" spans="1:15">
      <c r="A18" s="116">
        <v>2000</v>
      </c>
      <c r="B18" s="117">
        <v>8017.5060000000003</v>
      </c>
      <c r="C18" s="117">
        <v>3717.7</v>
      </c>
      <c r="D18" s="117">
        <v>4527.9383499821361</v>
      </c>
      <c r="E18" s="117">
        <v>6737.473418958939</v>
      </c>
      <c r="F18" s="119">
        <f t="shared" si="0"/>
        <v>5.6098394053314916E-3</v>
      </c>
      <c r="G18" s="119">
        <f t="shared" si="0"/>
        <v>6.3478954424078637E-2</v>
      </c>
      <c r="H18" s="178">
        <f t="shared" si="1"/>
        <v>5.7869115018747148E-2</v>
      </c>
      <c r="I18" s="178">
        <f t="shared" si="2"/>
        <v>0.59806721291220477</v>
      </c>
      <c r="J18" s="69">
        <f t="shared" si="3"/>
        <v>1.4879781697967509</v>
      </c>
      <c r="K18" s="69"/>
      <c r="L18" s="69"/>
      <c r="M18" s="69"/>
      <c r="O18" s="118"/>
    </row>
    <row r="19" spans="1:15">
      <c r="A19" s="116">
        <v>2001</v>
      </c>
      <c r="B19" s="117">
        <v>8070.65</v>
      </c>
      <c r="C19" s="117">
        <v>3689.1</v>
      </c>
      <c r="D19" s="117">
        <v>4422.9755636927603</v>
      </c>
      <c r="E19" s="117">
        <v>6920.8724147749772</v>
      </c>
      <c r="F19" s="119">
        <f t="shared" si="0"/>
        <v>-2.3181142978633953E-2</v>
      </c>
      <c r="G19" s="119">
        <f t="shared" si="0"/>
        <v>2.7220737569065862E-2</v>
      </c>
      <c r="H19" s="178">
        <f t="shared" si="1"/>
        <v>5.0401880547699812E-2</v>
      </c>
      <c r="I19" s="178">
        <f t="shared" si="2"/>
        <v>0.61009918573589783</v>
      </c>
      <c r="J19" s="69">
        <f t="shared" si="3"/>
        <v>1.564754838707884</v>
      </c>
      <c r="K19" s="69"/>
      <c r="L19" s="69"/>
      <c r="M19" s="69"/>
      <c r="O19" s="118"/>
    </row>
    <row r="20" spans="1:15">
      <c r="A20" s="116">
        <v>2002</v>
      </c>
      <c r="B20" s="117">
        <v>8094.0039999999999</v>
      </c>
      <c r="C20" s="117">
        <v>3581.1</v>
      </c>
      <c r="D20" s="117">
        <v>4495.1102306049015</v>
      </c>
      <c r="E20" s="117">
        <v>6978.5607999707172</v>
      </c>
      <c r="F20" s="119">
        <f t="shared" si="0"/>
        <v>1.6309081041342162E-2</v>
      </c>
      <c r="G20" s="119">
        <f t="shared" si="0"/>
        <v>8.3354209900740779E-3</v>
      </c>
      <c r="H20" s="178">
        <f t="shared" si="1"/>
        <v>-7.973660051268084E-3</v>
      </c>
      <c r="I20" s="178">
        <f t="shared" si="2"/>
        <v>0.60822388766192581</v>
      </c>
      <c r="J20" s="69">
        <f t="shared" si="3"/>
        <v>1.5524782356742386</v>
      </c>
      <c r="K20" s="69"/>
      <c r="L20" s="69"/>
      <c r="M20" s="69"/>
      <c r="O20" s="118"/>
    </row>
    <row r="21" spans="1:15">
      <c r="A21" s="116">
        <v>2003</v>
      </c>
      <c r="B21" s="117">
        <v>8144.3429999999998</v>
      </c>
      <c r="C21" s="117">
        <v>3531.1</v>
      </c>
      <c r="D21" s="117">
        <v>4558.7017948242901</v>
      </c>
      <c r="E21" s="117">
        <v>6801.2992114225071</v>
      </c>
      <c r="F21" s="119">
        <f t="shared" si="0"/>
        <v>1.4146830880014073E-2</v>
      </c>
      <c r="G21" s="119">
        <f t="shared" si="0"/>
        <v>-2.540088044356565E-2</v>
      </c>
      <c r="H21" s="178">
        <f t="shared" si="1"/>
        <v>-3.9547711323579725E-2</v>
      </c>
      <c r="I21" s="178">
        <f t="shared" si="2"/>
        <v>0.59870586346625432</v>
      </c>
      <c r="J21" s="69">
        <f t="shared" si="3"/>
        <v>1.4919377308566979</v>
      </c>
      <c r="K21" s="69"/>
      <c r="L21" s="69"/>
      <c r="M21" s="69"/>
      <c r="O21" s="118"/>
    </row>
    <row r="22" spans="1:15">
      <c r="A22" s="116">
        <v>2004</v>
      </c>
      <c r="B22" s="117">
        <v>8184.4920000000002</v>
      </c>
      <c r="C22" s="117">
        <v>3549.3</v>
      </c>
      <c r="D22" s="117">
        <v>4581.4700395644441</v>
      </c>
      <c r="E22" s="117">
        <v>6918.831330198549</v>
      </c>
      <c r="F22" s="119">
        <f t="shared" si="0"/>
        <v>4.9944580200450483E-3</v>
      </c>
      <c r="G22" s="119">
        <f t="shared" si="0"/>
        <v>1.7280833429391174E-2</v>
      </c>
      <c r="H22" s="178">
        <f t="shared" si="1"/>
        <v>1.2286375409346125E-2</v>
      </c>
      <c r="I22" s="178">
        <f t="shared" si="2"/>
        <v>0.60162174083453057</v>
      </c>
      <c r="J22" s="69">
        <f t="shared" si="3"/>
        <v>1.510177141932443</v>
      </c>
      <c r="K22" s="69"/>
      <c r="L22" s="69"/>
      <c r="M22" s="69"/>
      <c r="O22" s="118"/>
    </row>
    <row r="23" spans="1:15">
      <c r="A23" s="116">
        <v>2005</v>
      </c>
      <c r="B23" s="117">
        <v>8213.8389999999999</v>
      </c>
      <c r="C23" s="117">
        <v>3602.2</v>
      </c>
      <c r="D23" s="117">
        <v>4533.9878850237637</v>
      </c>
      <c r="E23" s="117">
        <v>7069.375141402973</v>
      </c>
      <c r="F23" s="119">
        <f t="shared" si="0"/>
        <v>-1.0363956138670808E-2</v>
      </c>
      <c r="G23" s="119">
        <f t="shared" si="0"/>
        <v>2.1758560661443934E-2</v>
      </c>
      <c r="H23" s="178">
        <f t="shared" si="1"/>
        <v>3.2122516800114742E-2</v>
      </c>
      <c r="I23" s="178">
        <f t="shared" si="2"/>
        <v>0.60925225947877559</v>
      </c>
      <c r="J23" s="69">
        <f t="shared" si="3"/>
        <v>1.5591958603934206</v>
      </c>
      <c r="K23" s="69"/>
      <c r="L23" s="69"/>
      <c r="M23" s="69"/>
      <c r="O23" s="118"/>
    </row>
    <row r="24" spans="1:15">
      <c r="A24" s="116">
        <v>2006</v>
      </c>
      <c r="B24" s="117">
        <v>8250.5669999999991</v>
      </c>
      <c r="C24" s="117">
        <v>3666.2</v>
      </c>
      <c r="D24" s="117">
        <v>4516.0327408048697</v>
      </c>
      <c r="E24" s="117">
        <v>7205.3218498825563</v>
      </c>
      <c r="F24" s="119">
        <f t="shared" si="0"/>
        <v>-3.9601217899592851E-3</v>
      </c>
      <c r="G24" s="119">
        <f t="shared" si="0"/>
        <v>1.9230371250690711E-2</v>
      </c>
      <c r="H24" s="178">
        <f t="shared" si="1"/>
        <v>2.3190493040649997E-2</v>
      </c>
      <c r="I24" s="178">
        <f t="shared" si="2"/>
        <v>0.61471750505757738</v>
      </c>
      <c r="J24" s="69">
        <f t="shared" si="3"/>
        <v>1.5954981426016828</v>
      </c>
      <c r="K24" s="69"/>
      <c r="L24" s="69"/>
      <c r="M24" s="69"/>
      <c r="O24" s="118"/>
    </row>
    <row r="25" spans="1:15" ht="15" thickBot="1">
      <c r="A25" s="116">
        <v>2007</v>
      </c>
      <c r="B25" s="117">
        <v>8274.527</v>
      </c>
      <c r="C25" s="117">
        <v>3745</v>
      </c>
      <c r="D25" s="117">
        <v>4496.699792036763</v>
      </c>
      <c r="E25" s="117">
        <v>7400.9968698204711</v>
      </c>
      <c r="F25" s="119">
        <f t="shared" si="0"/>
        <v>-4.2809585044463333E-3</v>
      </c>
      <c r="G25" s="119">
        <f t="shared" si="0"/>
        <v>2.7157013109845227E-2</v>
      </c>
      <c r="H25" s="178">
        <f t="shared" si="1"/>
        <v>3.1437971614291557E-2</v>
      </c>
      <c r="I25" s="178">
        <f t="shared" si="2"/>
        <v>0.62205291327919721</v>
      </c>
      <c r="J25" s="69">
        <f t="shared" si="3"/>
        <v>1.6458730206821786</v>
      </c>
      <c r="K25" s="69"/>
      <c r="L25" s="69"/>
      <c r="M25" s="69"/>
      <c r="O25" s="118"/>
    </row>
    <row r="26" spans="1:15">
      <c r="A26" s="116">
        <v>2008</v>
      </c>
      <c r="B26" s="117">
        <v>8364</v>
      </c>
      <c r="C26" s="117">
        <v>3790</v>
      </c>
      <c r="D26" s="117">
        <v>4404.9049999999997</v>
      </c>
      <c r="E26" s="117">
        <v>7638.1030000000001</v>
      </c>
      <c r="F26" s="119">
        <f t="shared" si="0"/>
        <v>-2.0413813748323451E-2</v>
      </c>
      <c r="G26" s="119">
        <f t="shared" si="0"/>
        <v>3.2037053163255898E-2</v>
      </c>
      <c r="H26" s="178">
        <f t="shared" si="1"/>
        <v>5.2450866911579352E-2</v>
      </c>
      <c r="I26" s="178">
        <f t="shared" si="2"/>
        <v>0.63423548336096769</v>
      </c>
      <c r="J26" s="69">
        <f t="shared" si="3"/>
        <v>1.7339994846653901</v>
      </c>
      <c r="K26" s="193">
        <f>D26/D$25-1</f>
        <v>-2.0413813748323406E-2</v>
      </c>
      <c r="L26" s="193">
        <f>E26/E$25-1</f>
        <v>3.2037053163255891E-2</v>
      </c>
      <c r="M26" s="290">
        <f>L26-K26</f>
        <v>5.2450866911579297E-2</v>
      </c>
      <c r="O26" s="118"/>
    </row>
    <row r="27" spans="1:15">
      <c r="A27" s="116">
        <v>2009</v>
      </c>
      <c r="B27" s="117">
        <v>8392</v>
      </c>
      <c r="C27" s="117">
        <v>3687</v>
      </c>
      <c r="D27" s="117">
        <v>4419.1180000000004</v>
      </c>
      <c r="E27" s="117">
        <v>7445.8779999999997</v>
      </c>
      <c r="F27" s="119">
        <f t="shared" si="0"/>
        <v>3.226630313253214E-3</v>
      </c>
      <c r="G27" s="119">
        <f t="shared" si="0"/>
        <v>-2.5166589138690635E-2</v>
      </c>
      <c r="H27" s="178">
        <f t="shared" si="1"/>
        <v>-2.8393219451943848E-2</v>
      </c>
      <c r="I27" s="178">
        <f t="shared" si="2"/>
        <v>0.6275499797892895</v>
      </c>
      <c r="J27" s="69">
        <f t="shared" si="3"/>
        <v>1.684924005197417</v>
      </c>
      <c r="K27" s="193">
        <f t="shared" ref="K27:K28" si="4">D27/D$25-1</f>
        <v>-1.725305126531973E-2</v>
      </c>
      <c r="L27" s="193">
        <f t="shared" ref="L27:L28" si="5">E27/E$25-1</f>
        <v>6.0642006703912621E-3</v>
      </c>
      <c r="M27" s="291">
        <f>L27-K27</f>
        <v>2.3317251935710992E-2</v>
      </c>
      <c r="O27" s="118"/>
    </row>
    <row r="28" spans="1:15" ht="15" thickBot="1">
      <c r="A28" s="120">
        <v>2010</v>
      </c>
      <c r="B28" s="121">
        <v>8175</v>
      </c>
      <c r="C28" s="121">
        <v>3708</v>
      </c>
      <c r="D28" s="121">
        <v>4468.4089999999997</v>
      </c>
      <c r="E28" s="121">
        <v>7418.674</v>
      </c>
      <c r="F28" s="119">
        <f t="shared" si="0"/>
        <v>1.1154035714818942E-2</v>
      </c>
      <c r="G28" s="119">
        <f t="shared" si="0"/>
        <v>-3.6535651000459213E-3</v>
      </c>
      <c r="H28" s="178">
        <f t="shared" si="1"/>
        <v>-1.4807600814864864E-2</v>
      </c>
      <c r="I28" s="178">
        <f t="shared" si="2"/>
        <v>0.62409541516619349</v>
      </c>
      <c r="J28" s="69">
        <f t="shared" si="3"/>
        <v>1.6602495429581312</v>
      </c>
      <c r="K28" s="193">
        <f t="shared" si="4"/>
        <v>-6.2914567005036837E-3</v>
      </c>
      <c r="L28" s="193">
        <f t="shared" si="5"/>
        <v>2.3884796184163726E-3</v>
      </c>
      <c r="M28" s="292">
        <f>L28-K28</f>
        <v>8.6799363189200562E-3</v>
      </c>
      <c r="N28" s="122"/>
      <c r="O28" s="118"/>
    </row>
    <row r="29" spans="1:15">
      <c r="A29" s="113"/>
      <c r="B29" s="123"/>
      <c r="C29" s="123"/>
      <c r="D29" s="124"/>
      <c r="E29" s="124"/>
      <c r="F29" s="113"/>
      <c r="G29" s="113"/>
    </row>
    <row r="30" spans="1:15">
      <c r="A30" s="112" t="s">
        <v>2883</v>
      </c>
      <c r="B30" s="123"/>
      <c r="C30" s="123"/>
      <c r="D30" s="124">
        <f>D28/D23</f>
        <v>0.98553615786218174</v>
      </c>
      <c r="E30" s="124">
        <f>E28/E23</f>
        <v>1.0494101461034795</v>
      </c>
      <c r="F30" s="113"/>
      <c r="G30" s="113"/>
      <c r="J30" s="124">
        <f>J28/J23</f>
        <v>1.0648114102478521</v>
      </c>
      <c r="K30" s="124"/>
      <c r="L30" s="124"/>
      <c r="M30" s="124"/>
    </row>
    <row r="31" spans="1:15">
      <c r="A31" s="113"/>
      <c r="B31" s="123"/>
      <c r="C31" s="123"/>
      <c r="D31" s="124"/>
      <c r="E31" s="124"/>
      <c r="F31" s="113"/>
      <c r="G31" s="113"/>
    </row>
    <row r="32" spans="1:15">
      <c r="A32" s="113" t="s">
        <v>2857</v>
      </c>
      <c r="B32" s="113"/>
      <c r="C32" s="113"/>
      <c r="D32" s="113"/>
      <c r="E32" s="113"/>
      <c r="F32" s="113"/>
      <c r="G32" s="113"/>
    </row>
    <row r="33" spans="1:7">
      <c r="A33" s="113" t="s">
        <v>2858</v>
      </c>
      <c r="B33" s="113"/>
      <c r="C33" s="113"/>
      <c r="D33" s="113"/>
      <c r="E33" s="113"/>
      <c r="F33" s="113"/>
      <c r="G33" s="113"/>
    </row>
    <row r="35" spans="1:7" ht="6.75" customHeight="1"/>
  </sheetData>
  <pageMargins left="0.7" right="0.7" top="0.75" bottom="0.75" header="0.3" footer="0.3"/>
  <pageSetup scale="59" orientation="portrait" r:id="rId1"/>
</worksheet>
</file>

<file path=xl/worksheets/sheet7.xml><?xml version="1.0" encoding="utf-8"?>
<worksheet xmlns="http://schemas.openxmlformats.org/spreadsheetml/2006/main" xmlns:r="http://schemas.openxmlformats.org/officeDocument/2006/relationships">
  <sheetPr codeName="Sheet9" filterMode="1">
    <tabColor rgb="FF00B050"/>
  </sheetPr>
  <dimension ref="A1:AD824"/>
  <sheetViews>
    <sheetView zoomScale="85" zoomScaleNormal="85" workbookViewId="0">
      <pane xSplit="3" ySplit="4" topLeftCell="O5" activePane="bottomRight" state="frozen"/>
      <selection activeCell="B37" sqref="B37"/>
      <selection pane="topRight" activeCell="B37" sqref="B37"/>
      <selection pane="bottomLeft" activeCell="B37" sqref="B37"/>
      <selection pane="bottomRight" activeCell="AE113" sqref="AE113"/>
    </sheetView>
  </sheetViews>
  <sheetFormatPr defaultRowHeight="12.75"/>
  <cols>
    <col min="1" max="1" width="10.5703125" style="60" customWidth="1"/>
    <col min="2" max="2" width="7.28515625" style="30" customWidth="1"/>
    <col min="3" max="3" width="32.7109375" style="30" customWidth="1"/>
    <col min="4" max="4" width="14" style="30" customWidth="1"/>
    <col min="5" max="5" width="5.5703125" style="30" customWidth="1"/>
    <col min="6" max="6" width="14" style="30" customWidth="1"/>
    <col min="7" max="7" width="5.5703125" style="30" customWidth="1"/>
    <col min="8" max="8" width="10.5703125" style="32" customWidth="1"/>
    <col min="9" max="9" width="14" style="32" customWidth="1"/>
    <col min="10" max="29" width="11.7109375" style="32" bestFit="1" customWidth="1"/>
    <col min="30" max="255" width="9.140625" style="30"/>
    <col min="256" max="256" width="10.5703125" style="30" customWidth="1"/>
    <col min="257" max="257" width="7.28515625" style="30" customWidth="1"/>
    <col min="258" max="258" width="32.7109375" style="30" customWidth="1"/>
    <col min="259" max="259" width="14" style="30" customWidth="1"/>
    <col min="260" max="260" width="5.5703125" style="30" customWidth="1"/>
    <col min="261" max="261" width="14" style="30" customWidth="1"/>
    <col min="262" max="262" width="5.5703125" style="30" customWidth="1"/>
    <col min="263" max="263" width="10.5703125" style="30" customWidth="1"/>
    <col min="264" max="264" width="14" style="30" customWidth="1"/>
    <col min="265" max="284" width="11.7109375" style="30" bestFit="1" customWidth="1"/>
    <col min="285" max="511" width="9.140625" style="30"/>
    <col min="512" max="512" width="10.5703125" style="30" customWidth="1"/>
    <col min="513" max="513" width="7.28515625" style="30" customWidth="1"/>
    <col min="514" max="514" width="32.7109375" style="30" customWidth="1"/>
    <col min="515" max="515" width="14" style="30" customWidth="1"/>
    <col min="516" max="516" width="5.5703125" style="30" customWidth="1"/>
    <col min="517" max="517" width="14" style="30" customWidth="1"/>
    <col min="518" max="518" width="5.5703125" style="30" customWidth="1"/>
    <col min="519" max="519" width="10.5703125" style="30" customWidth="1"/>
    <col min="520" max="520" width="14" style="30" customWidth="1"/>
    <col min="521" max="540" width="11.7109375" style="30" bestFit="1" customWidth="1"/>
    <col min="541" max="767" width="9.140625" style="30"/>
    <col min="768" max="768" width="10.5703125" style="30" customWidth="1"/>
    <col min="769" max="769" width="7.28515625" style="30" customWidth="1"/>
    <col min="770" max="770" width="32.7109375" style="30" customWidth="1"/>
    <col min="771" max="771" width="14" style="30" customWidth="1"/>
    <col min="772" max="772" width="5.5703125" style="30" customWidth="1"/>
    <col min="773" max="773" width="14" style="30" customWidth="1"/>
    <col min="774" max="774" width="5.5703125" style="30" customWidth="1"/>
    <col min="775" max="775" width="10.5703125" style="30" customWidth="1"/>
    <col min="776" max="776" width="14" style="30" customWidth="1"/>
    <col min="777" max="796" width="11.7109375" style="30" bestFit="1" customWidth="1"/>
    <col min="797" max="1023" width="9.140625" style="30"/>
    <col min="1024" max="1024" width="10.5703125" style="30" customWidth="1"/>
    <col min="1025" max="1025" width="7.28515625" style="30" customWidth="1"/>
    <col min="1026" max="1026" width="32.7109375" style="30" customWidth="1"/>
    <col min="1027" max="1027" width="14" style="30" customWidth="1"/>
    <col min="1028" max="1028" width="5.5703125" style="30" customWidth="1"/>
    <col min="1029" max="1029" width="14" style="30" customWidth="1"/>
    <col min="1030" max="1030" width="5.5703125" style="30" customWidth="1"/>
    <col min="1031" max="1031" width="10.5703125" style="30" customWidth="1"/>
    <col min="1032" max="1032" width="14" style="30" customWidth="1"/>
    <col min="1033" max="1052" width="11.7109375" style="30" bestFit="1" customWidth="1"/>
    <col min="1053" max="1279" width="9.140625" style="30"/>
    <col min="1280" max="1280" width="10.5703125" style="30" customWidth="1"/>
    <col min="1281" max="1281" width="7.28515625" style="30" customWidth="1"/>
    <col min="1282" max="1282" width="32.7109375" style="30" customWidth="1"/>
    <col min="1283" max="1283" width="14" style="30" customWidth="1"/>
    <col min="1284" max="1284" width="5.5703125" style="30" customWidth="1"/>
    <col min="1285" max="1285" width="14" style="30" customWidth="1"/>
    <col min="1286" max="1286" width="5.5703125" style="30" customWidth="1"/>
    <col min="1287" max="1287" width="10.5703125" style="30" customWidth="1"/>
    <col min="1288" max="1288" width="14" style="30" customWidth="1"/>
    <col min="1289" max="1308" width="11.7109375" style="30" bestFit="1" customWidth="1"/>
    <col min="1309" max="1535" width="9.140625" style="30"/>
    <col min="1536" max="1536" width="10.5703125" style="30" customWidth="1"/>
    <col min="1537" max="1537" width="7.28515625" style="30" customWidth="1"/>
    <col min="1538" max="1538" width="32.7109375" style="30" customWidth="1"/>
    <col min="1539" max="1539" width="14" style="30" customWidth="1"/>
    <col min="1540" max="1540" width="5.5703125" style="30" customWidth="1"/>
    <col min="1541" max="1541" width="14" style="30" customWidth="1"/>
    <col min="1542" max="1542" width="5.5703125" style="30" customWidth="1"/>
    <col min="1543" max="1543" width="10.5703125" style="30" customWidth="1"/>
    <col min="1544" max="1544" width="14" style="30" customWidth="1"/>
    <col min="1545" max="1564" width="11.7109375" style="30" bestFit="1" customWidth="1"/>
    <col min="1565" max="1791" width="9.140625" style="30"/>
    <col min="1792" max="1792" width="10.5703125" style="30" customWidth="1"/>
    <col min="1793" max="1793" width="7.28515625" style="30" customWidth="1"/>
    <col min="1794" max="1794" width="32.7109375" style="30" customWidth="1"/>
    <col min="1795" max="1795" width="14" style="30" customWidth="1"/>
    <col min="1796" max="1796" width="5.5703125" style="30" customWidth="1"/>
    <col min="1797" max="1797" width="14" style="30" customWidth="1"/>
    <col min="1798" max="1798" width="5.5703125" style="30" customWidth="1"/>
    <col min="1799" max="1799" width="10.5703125" style="30" customWidth="1"/>
    <col min="1800" max="1800" width="14" style="30" customWidth="1"/>
    <col min="1801" max="1820" width="11.7109375" style="30" bestFit="1" customWidth="1"/>
    <col min="1821" max="2047" width="9.140625" style="30"/>
    <col min="2048" max="2048" width="10.5703125" style="30" customWidth="1"/>
    <col min="2049" max="2049" width="7.28515625" style="30" customWidth="1"/>
    <col min="2050" max="2050" width="32.7109375" style="30" customWidth="1"/>
    <col min="2051" max="2051" width="14" style="30" customWidth="1"/>
    <col min="2052" max="2052" width="5.5703125" style="30" customWidth="1"/>
    <col min="2053" max="2053" width="14" style="30" customWidth="1"/>
    <col min="2054" max="2054" width="5.5703125" style="30" customWidth="1"/>
    <col min="2055" max="2055" width="10.5703125" style="30" customWidth="1"/>
    <col min="2056" max="2056" width="14" style="30" customWidth="1"/>
    <col min="2057" max="2076" width="11.7109375" style="30" bestFit="1" customWidth="1"/>
    <col min="2077" max="2303" width="9.140625" style="30"/>
    <col min="2304" max="2304" width="10.5703125" style="30" customWidth="1"/>
    <col min="2305" max="2305" width="7.28515625" style="30" customWidth="1"/>
    <col min="2306" max="2306" width="32.7109375" style="30" customWidth="1"/>
    <col min="2307" max="2307" width="14" style="30" customWidth="1"/>
    <col min="2308" max="2308" width="5.5703125" style="30" customWidth="1"/>
    <col min="2309" max="2309" width="14" style="30" customWidth="1"/>
    <col min="2310" max="2310" width="5.5703125" style="30" customWidth="1"/>
    <col min="2311" max="2311" width="10.5703125" style="30" customWidth="1"/>
    <col min="2312" max="2312" width="14" style="30" customWidth="1"/>
    <col min="2313" max="2332" width="11.7109375" style="30" bestFit="1" customWidth="1"/>
    <col min="2333" max="2559" width="9.140625" style="30"/>
    <col min="2560" max="2560" width="10.5703125" style="30" customWidth="1"/>
    <col min="2561" max="2561" width="7.28515625" style="30" customWidth="1"/>
    <col min="2562" max="2562" width="32.7109375" style="30" customWidth="1"/>
    <col min="2563" max="2563" width="14" style="30" customWidth="1"/>
    <col min="2564" max="2564" width="5.5703125" style="30" customWidth="1"/>
    <col min="2565" max="2565" width="14" style="30" customWidth="1"/>
    <col min="2566" max="2566" width="5.5703125" style="30" customWidth="1"/>
    <col min="2567" max="2567" width="10.5703125" style="30" customWidth="1"/>
    <col min="2568" max="2568" width="14" style="30" customWidth="1"/>
    <col min="2569" max="2588" width="11.7109375" style="30" bestFit="1" customWidth="1"/>
    <col min="2589" max="2815" width="9.140625" style="30"/>
    <col min="2816" max="2816" width="10.5703125" style="30" customWidth="1"/>
    <col min="2817" max="2817" width="7.28515625" style="30" customWidth="1"/>
    <col min="2818" max="2818" width="32.7109375" style="30" customWidth="1"/>
    <col min="2819" max="2819" width="14" style="30" customWidth="1"/>
    <col min="2820" max="2820" width="5.5703125" style="30" customWidth="1"/>
    <col min="2821" max="2821" width="14" style="30" customWidth="1"/>
    <col min="2822" max="2822" width="5.5703125" style="30" customWidth="1"/>
    <col min="2823" max="2823" width="10.5703125" style="30" customWidth="1"/>
    <col min="2824" max="2824" width="14" style="30" customWidth="1"/>
    <col min="2825" max="2844" width="11.7109375" style="30" bestFit="1" customWidth="1"/>
    <col min="2845" max="3071" width="9.140625" style="30"/>
    <col min="3072" max="3072" width="10.5703125" style="30" customWidth="1"/>
    <col min="3073" max="3073" width="7.28515625" style="30" customWidth="1"/>
    <col min="3074" max="3074" width="32.7109375" style="30" customWidth="1"/>
    <col min="3075" max="3075" width="14" style="30" customWidth="1"/>
    <col min="3076" max="3076" width="5.5703125" style="30" customWidth="1"/>
    <col min="3077" max="3077" width="14" style="30" customWidth="1"/>
    <col min="3078" max="3078" width="5.5703125" style="30" customWidth="1"/>
    <col min="3079" max="3079" width="10.5703125" style="30" customWidth="1"/>
    <col min="3080" max="3080" width="14" style="30" customWidth="1"/>
    <col min="3081" max="3100" width="11.7109375" style="30" bestFit="1" customWidth="1"/>
    <col min="3101" max="3327" width="9.140625" style="30"/>
    <col min="3328" max="3328" width="10.5703125" style="30" customWidth="1"/>
    <col min="3329" max="3329" width="7.28515625" style="30" customWidth="1"/>
    <col min="3330" max="3330" width="32.7109375" style="30" customWidth="1"/>
    <col min="3331" max="3331" width="14" style="30" customWidth="1"/>
    <col min="3332" max="3332" width="5.5703125" style="30" customWidth="1"/>
    <col min="3333" max="3333" width="14" style="30" customWidth="1"/>
    <col min="3334" max="3334" width="5.5703125" style="30" customWidth="1"/>
    <col min="3335" max="3335" width="10.5703125" style="30" customWidth="1"/>
    <col min="3336" max="3336" width="14" style="30" customWidth="1"/>
    <col min="3337" max="3356" width="11.7109375" style="30" bestFit="1" customWidth="1"/>
    <col min="3357" max="3583" width="9.140625" style="30"/>
    <col min="3584" max="3584" width="10.5703125" style="30" customWidth="1"/>
    <col min="3585" max="3585" width="7.28515625" style="30" customWidth="1"/>
    <col min="3586" max="3586" width="32.7109375" style="30" customWidth="1"/>
    <col min="3587" max="3587" width="14" style="30" customWidth="1"/>
    <col min="3588" max="3588" width="5.5703125" style="30" customWidth="1"/>
    <col min="3589" max="3589" width="14" style="30" customWidth="1"/>
    <col min="3590" max="3590" width="5.5703125" style="30" customWidth="1"/>
    <col min="3591" max="3591" width="10.5703125" style="30" customWidth="1"/>
    <col min="3592" max="3592" width="14" style="30" customWidth="1"/>
    <col min="3593" max="3612" width="11.7109375" style="30" bestFit="1" customWidth="1"/>
    <col min="3613" max="3839" width="9.140625" style="30"/>
    <col min="3840" max="3840" width="10.5703125" style="30" customWidth="1"/>
    <col min="3841" max="3841" width="7.28515625" style="30" customWidth="1"/>
    <col min="3842" max="3842" width="32.7109375" style="30" customWidth="1"/>
    <col min="3843" max="3843" width="14" style="30" customWidth="1"/>
    <col min="3844" max="3844" width="5.5703125" style="30" customWidth="1"/>
    <col min="3845" max="3845" width="14" style="30" customWidth="1"/>
    <col min="3846" max="3846" width="5.5703125" style="30" customWidth="1"/>
    <col min="3847" max="3847" width="10.5703125" style="30" customWidth="1"/>
    <col min="3848" max="3848" width="14" style="30" customWidth="1"/>
    <col min="3849" max="3868" width="11.7109375" style="30" bestFit="1" customWidth="1"/>
    <col min="3869" max="4095" width="9.140625" style="30"/>
    <col min="4096" max="4096" width="10.5703125" style="30" customWidth="1"/>
    <col min="4097" max="4097" width="7.28515625" style="30" customWidth="1"/>
    <col min="4098" max="4098" width="32.7109375" style="30" customWidth="1"/>
    <col min="4099" max="4099" width="14" style="30" customWidth="1"/>
    <col min="4100" max="4100" width="5.5703125" style="30" customWidth="1"/>
    <col min="4101" max="4101" width="14" style="30" customWidth="1"/>
    <col min="4102" max="4102" width="5.5703125" style="30" customWidth="1"/>
    <col min="4103" max="4103" width="10.5703125" style="30" customWidth="1"/>
    <col min="4104" max="4104" width="14" style="30" customWidth="1"/>
    <col min="4105" max="4124" width="11.7109375" style="30" bestFit="1" customWidth="1"/>
    <col min="4125" max="4351" width="9.140625" style="30"/>
    <col min="4352" max="4352" width="10.5703125" style="30" customWidth="1"/>
    <col min="4353" max="4353" width="7.28515625" style="30" customWidth="1"/>
    <col min="4354" max="4354" width="32.7109375" style="30" customWidth="1"/>
    <col min="4355" max="4355" width="14" style="30" customWidth="1"/>
    <col min="4356" max="4356" width="5.5703125" style="30" customWidth="1"/>
    <col min="4357" max="4357" width="14" style="30" customWidth="1"/>
    <col min="4358" max="4358" width="5.5703125" style="30" customWidth="1"/>
    <col min="4359" max="4359" width="10.5703125" style="30" customWidth="1"/>
    <col min="4360" max="4360" width="14" style="30" customWidth="1"/>
    <col min="4361" max="4380" width="11.7109375" style="30" bestFit="1" customWidth="1"/>
    <col min="4381" max="4607" width="9.140625" style="30"/>
    <col min="4608" max="4608" width="10.5703125" style="30" customWidth="1"/>
    <col min="4609" max="4609" width="7.28515625" style="30" customWidth="1"/>
    <col min="4610" max="4610" width="32.7109375" style="30" customWidth="1"/>
    <col min="4611" max="4611" width="14" style="30" customWidth="1"/>
    <col min="4612" max="4612" width="5.5703125" style="30" customWidth="1"/>
    <col min="4613" max="4613" width="14" style="30" customWidth="1"/>
    <col min="4614" max="4614" width="5.5703125" style="30" customWidth="1"/>
    <col min="4615" max="4615" width="10.5703125" style="30" customWidth="1"/>
    <col min="4616" max="4616" width="14" style="30" customWidth="1"/>
    <col min="4617" max="4636" width="11.7109375" style="30" bestFit="1" customWidth="1"/>
    <col min="4637" max="4863" width="9.140625" style="30"/>
    <col min="4864" max="4864" width="10.5703125" style="30" customWidth="1"/>
    <col min="4865" max="4865" width="7.28515625" style="30" customWidth="1"/>
    <col min="4866" max="4866" width="32.7109375" style="30" customWidth="1"/>
    <col min="4867" max="4867" width="14" style="30" customWidth="1"/>
    <col min="4868" max="4868" width="5.5703125" style="30" customWidth="1"/>
    <col min="4869" max="4869" width="14" style="30" customWidth="1"/>
    <col min="4870" max="4870" width="5.5703125" style="30" customWidth="1"/>
    <col min="4871" max="4871" width="10.5703125" style="30" customWidth="1"/>
    <col min="4872" max="4872" width="14" style="30" customWidth="1"/>
    <col min="4873" max="4892" width="11.7109375" style="30" bestFit="1" customWidth="1"/>
    <col min="4893" max="5119" width="9.140625" style="30"/>
    <col min="5120" max="5120" width="10.5703125" style="30" customWidth="1"/>
    <col min="5121" max="5121" width="7.28515625" style="30" customWidth="1"/>
    <col min="5122" max="5122" width="32.7109375" style="30" customWidth="1"/>
    <col min="5123" max="5123" width="14" style="30" customWidth="1"/>
    <col min="5124" max="5124" width="5.5703125" style="30" customWidth="1"/>
    <col min="5125" max="5125" width="14" style="30" customWidth="1"/>
    <col min="5126" max="5126" width="5.5703125" style="30" customWidth="1"/>
    <col min="5127" max="5127" width="10.5703125" style="30" customWidth="1"/>
    <col min="5128" max="5128" width="14" style="30" customWidth="1"/>
    <col min="5129" max="5148" width="11.7109375" style="30" bestFit="1" customWidth="1"/>
    <col min="5149" max="5375" width="9.140625" style="30"/>
    <col min="5376" max="5376" width="10.5703125" style="30" customWidth="1"/>
    <col min="5377" max="5377" width="7.28515625" style="30" customWidth="1"/>
    <col min="5378" max="5378" width="32.7109375" style="30" customWidth="1"/>
    <col min="5379" max="5379" width="14" style="30" customWidth="1"/>
    <col min="5380" max="5380" width="5.5703125" style="30" customWidth="1"/>
    <col min="5381" max="5381" width="14" style="30" customWidth="1"/>
    <col min="5382" max="5382" width="5.5703125" style="30" customWidth="1"/>
    <col min="5383" max="5383" width="10.5703125" style="30" customWidth="1"/>
    <col min="5384" max="5384" width="14" style="30" customWidth="1"/>
    <col min="5385" max="5404" width="11.7109375" style="30" bestFit="1" customWidth="1"/>
    <col min="5405" max="5631" width="9.140625" style="30"/>
    <col min="5632" max="5632" width="10.5703125" style="30" customWidth="1"/>
    <col min="5633" max="5633" width="7.28515625" style="30" customWidth="1"/>
    <col min="5634" max="5634" width="32.7109375" style="30" customWidth="1"/>
    <col min="5635" max="5635" width="14" style="30" customWidth="1"/>
    <col min="5636" max="5636" width="5.5703125" style="30" customWidth="1"/>
    <col min="5637" max="5637" width="14" style="30" customWidth="1"/>
    <col min="5638" max="5638" width="5.5703125" style="30" customWidth="1"/>
    <col min="5639" max="5639" width="10.5703125" style="30" customWidth="1"/>
    <col min="5640" max="5640" width="14" style="30" customWidth="1"/>
    <col min="5641" max="5660" width="11.7109375" style="30" bestFit="1" customWidth="1"/>
    <col min="5661" max="5887" width="9.140625" style="30"/>
    <col min="5888" max="5888" width="10.5703125" style="30" customWidth="1"/>
    <col min="5889" max="5889" width="7.28515625" style="30" customWidth="1"/>
    <col min="5890" max="5890" width="32.7109375" style="30" customWidth="1"/>
    <col min="5891" max="5891" width="14" style="30" customWidth="1"/>
    <col min="5892" max="5892" width="5.5703125" style="30" customWidth="1"/>
    <col min="5893" max="5893" width="14" style="30" customWidth="1"/>
    <col min="5894" max="5894" width="5.5703125" style="30" customWidth="1"/>
    <col min="5895" max="5895" width="10.5703125" style="30" customWidth="1"/>
    <col min="5896" max="5896" width="14" style="30" customWidth="1"/>
    <col min="5897" max="5916" width="11.7109375" style="30" bestFit="1" customWidth="1"/>
    <col min="5917" max="6143" width="9.140625" style="30"/>
    <col min="6144" max="6144" width="10.5703125" style="30" customWidth="1"/>
    <col min="6145" max="6145" width="7.28515625" style="30" customWidth="1"/>
    <col min="6146" max="6146" width="32.7109375" style="30" customWidth="1"/>
    <col min="6147" max="6147" width="14" style="30" customWidth="1"/>
    <col min="6148" max="6148" width="5.5703125" style="30" customWidth="1"/>
    <col min="6149" max="6149" width="14" style="30" customWidth="1"/>
    <col min="6150" max="6150" width="5.5703125" style="30" customWidth="1"/>
    <col min="6151" max="6151" width="10.5703125" style="30" customWidth="1"/>
    <col min="6152" max="6152" width="14" style="30" customWidth="1"/>
    <col min="6153" max="6172" width="11.7109375" style="30" bestFit="1" customWidth="1"/>
    <col min="6173" max="6399" width="9.140625" style="30"/>
    <col min="6400" max="6400" width="10.5703125" style="30" customWidth="1"/>
    <col min="6401" max="6401" width="7.28515625" style="30" customWidth="1"/>
    <col min="6402" max="6402" width="32.7109375" style="30" customWidth="1"/>
    <col min="6403" max="6403" width="14" style="30" customWidth="1"/>
    <col min="6404" max="6404" width="5.5703125" style="30" customWidth="1"/>
    <col min="6405" max="6405" width="14" style="30" customWidth="1"/>
    <col min="6406" max="6406" width="5.5703125" style="30" customWidth="1"/>
    <col min="6407" max="6407" width="10.5703125" style="30" customWidth="1"/>
    <col min="6408" max="6408" width="14" style="30" customWidth="1"/>
    <col min="6409" max="6428" width="11.7109375" style="30" bestFit="1" customWidth="1"/>
    <col min="6429" max="6655" width="9.140625" style="30"/>
    <col min="6656" max="6656" width="10.5703125" style="30" customWidth="1"/>
    <col min="6657" max="6657" width="7.28515625" style="30" customWidth="1"/>
    <col min="6658" max="6658" width="32.7109375" style="30" customWidth="1"/>
    <col min="6659" max="6659" width="14" style="30" customWidth="1"/>
    <col min="6660" max="6660" width="5.5703125" style="30" customWidth="1"/>
    <col min="6661" max="6661" width="14" style="30" customWidth="1"/>
    <col min="6662" max="6662" width="5.5703125" style="30" customWidth="1"/>
    <col min="6663" max="6663" width="10.5703125" style="30" customWidth="1"/>
    <col min="6664" max="6664" width="14" style="30" customWidth="1"/>
    <col min="6665" max="6684" width="11.7109375" style="30" bestFit="1" customWidth="1"/>
    <col min="6685" max="6911" width="9.140625" style="30"/>
    <col min="6912" max="6912" width="10.5703125" style="30" customWidth="1"/>
    <col min="6913" max="6913" width="7.28515625" style="30" customWidth="1"/>
    <col min="6914" max="6914" width="32.7109375" style="30" customWidth="1"/>
    <col min="6915" max="6915" width="14" style="30" customWidth="1"/>
    <col min="6916" max="6916" width="5.5703125" style="30" customWidth="1"/>
    <col min="6917" max="6917" width="14" style="30" customWidth="1"/>
    <col min="6918" max="6918" width="5.5703125" style="30" customWidth="1"/>
    <col min="6919" max="6919" width="10.5703125" style="30" customWidth="1"/>
    <col min="6920" max="6920" width="14" style="30" customWidth="1"/>
    <col min="6921" max="6940" width="11.7109375" style="30" bestFit="1" customWidth="1"/>
    <col min="6941" max="7167" width="9.140625" style="30"/>
    <col min="7168" max="7168" width="10.5703125" style="30" customWidth="1"/>
    <col min="7169" max="7169" width="7.28515625" style="30" customWidth="1"/>
    <col min="7170" max="7170" width="32.7109375" style="30" customWidth="1"/>
    <col min="7171" max="7171" width="14" style="30" customWidth="1"/>
    <col min="7172" max="7172" width="5.5703125" style="30" customWidth="1"/>
    <col min="7173" max="7173" width="14" style="30" customWidth="1"/>
    <col min="7174" max="7174" width="5.5703125" style="30" customWidth="1"/>
    <col min="7175" max="7175" width="10.5703125" style="30" customWidth="1"/>
    <col min="7176" max="7176" width="14" style="30" customWidth="1"/>
    <col min="7177" max="7196" width="11.7109375" style="30" bestFit="1" customWidth="1"/>
    <col min="7197" max="7423" width="9.140625" style="30"/>
    <col min="7424" max="7424" width="10.5703125" style="30" customWidth="1"/>
    <col min="7425" max="7425" width="7.28515625" style="30" customWidth="1"/>
    <col min="7426" max="7426" width="32.7109375" style="30" customWidth="1"/>
    <col min="7427" max="7427" width="14" style="30" customWidth="1"/>
    <col min="7428" max="7428" width="5.5703125" style="30" customWidth="1"/>
    <col min="7429" max="7429" width="14" style="30" customWidth="1"/>
    <col min="7430" max="7430" width="5.5703125" style="30" customWidth="1"/>
    <col min="7431" max="7431" width="10.5703125" style="30" customWidth="1"/>
    <col min="7432" max="7432" width="14" style="30" customWidth="1"/>
    <col min="7433" max="7452" width="11.7109375" style="30" bestFit="1" customWidth="1"/>
    <col min="7453" max="7679" width="9.140625" style="30"/>
    <col min="7680" max="7680" width="10.5703125" style="30" customWidth="1"/>
    <col min="7681" max="7681" width="7.28515625" style="30" customWidth="1"/>
    <col min="7682" max="7682" width="32.7109375" style="30" customWidth="1"/>
    <col min="7683" max="7683" width="14" style="30" customWidth="1"/>
    <col min="7684" max="7684" width="5.5703125" style="30" customWidth="1"/>
    <col min="7685" max="7685" width="14" style="30" customWidth="1"/>
    <col min="7686" max="7686" width="5.5703125" style="30" customWidth="1"/>
    <col min="7687" max="7687" width="10.5703125" style="30" customWidth="1"/>
    <col min="7688" max="7688" width="14" style="30" customWidth="1"/>
    <col min="7689" max="7708" width="11.7109375" style="30" bestFit="1" customWidth="1"/>
    <col min="7709" max="7935" width="9.140625" style="30"/>
    <col min="7936" max="7936" width="10.5703125" style="30" customWidth="1"/>
    <col min="7937" max="7937" width="7.28515625" style="30" customWidth="1"/>
    <col min="7938" max="7938" width="32.7109375" style="30" customWidth="1"/>
    <col min="7939" max="7939" width="14" style="30" customWidth="1"/>
    <col min="7940" max="7940" width="5.5703125" style="30" customWidth="1"/>
    <col min="7941" max="7941" width="14" style="30" customWidth="1"/>
    <col min="7942" max="7942" width="5.5703125" style="30" customWidth="1"/>
    <col min="7943" max="7943" width="10.5703125" style="30" customWidth="1"/>
    <col min="7944" max="7944" width="14" style="30" customWidth="1"/>
    <col min="7945" max="7964" width="11.7109375" style="30" bestFit="1" customWidth="1"/>
    <col min="7965" max="8191" width="9.140625" style="30"/>
    <col min="8192" max="8192" width="10.5703125" style="30" customWidth="1"/>
    <col min="8193" max="8193" width="7.28515625" style="30" customWidth="1"/>
    <col min="8194" max="8194" width="32.7109375" style="30" customWidth="1"/>
    <col min="8195" max="8195" width="14" style="30" customWidth="1"/>
    <col min="8196" max="8196" width="5.5703125" style="30" customWidth="1"/>
    <col min="8197" max="8197" width="14" style="30" customWidth="1"/>
    <col min="8198" max="8198" width="5.5703125" style="30" customWidth="1"/>
    <col min="8199" max="8199" width="10.5703125" style="30" customWidth="1"/>
    <col min="8200" max="8200" width="14" style="30" customWidth="1"/>
    <col min="8201" max="8220" width="11.7109375" style="30" bestFit="1" customWidth="1"/>
    <col min="8221" max="8447" width="9.140625" style="30"/>
    <col min="8448" max="8448" width="10.5703125" style="30" customWidth="1"/>
    <col min="8449" max="8449" width="7.28515625" style="30" customWidth="1"/>
    <col min="8450" max="8450" width="32.7109375" style="30" customWidth="1"/>
    <col min="8451" max="8451" width="14" style="30" customWidth="1"/>
    <col min="8452" max="8452" width="5.5703125" style="30" customWidth="1"/>
    <col min="8453" max="8453" width="14" style="30" customWidth="1"/>
    <col min="8454" max="8454" width="5.5703125" style="30" customWidth="1"/>
    <col min="8455" max="8455" width="10.5703125" style="30" customWidth="1"/>
    <col min="8456" max="8456" width="14" style="30" customWidth="1"/>
    <col min="8457" max="8476" width="11.7109375" style="30" bestFit="1" customWidth="1"/>
    <col min="8477" max="8703" width="9.140625" style="30"/>
    <col min="8704" max="8704" width="10.5703125" style="30" customWidth="1"/>
    <col min="8705" max="8705" width="7.28515625" style="30" customWidth="1"/>
    <col min="8706" max="8706" width="32.7109375" style="30" customWidth="1"/>
    <col min="8707" max="8707" width="14" style="30" customWidth="1"/>
    <col min="8708" max="8708" width="5.5703125" style="30" customWidth="1"/>
    <col min="8709" max="8709" width="14" style="30" customWidth="1"/>
    <col min="8710" max="8710" width="5.5703125" style="30" customWidth="1"/>
    <col min="8711" max="8711" width="10.5703125" style="30" customWidth="1"/>
    <col min="8712" max="8712" width="14" style="30" customWidth="1"/>
    <col min="8713" max="8732" width="11.7109375" style="30" bestFit="1" customWidth="1"/>
    <col min="8733" max="8959" width="9.140625" style="30"/>
    <col min="8960" max="8960" width="10.5703125" style="30" customWidth="1"/>
    <col min="8961" max="8961" width="7.28515625" style="30" customWidth="1"/>
    <col min="8962" max="8962" width="32.7109375" style="30" customWidth="1"/>
    <col min="8963" max="8963" width="14" style="30" customWidth="1"/>
    <col min="8964" max="8964" width="5.5703125" style="30" customWidth="1"/>
    <col min="8965" max="8965" width="14" style="30" customWidth="1"/>
    <col min="8966" max="8966" width="5.5703125" style="30" customWidth="1"/>
    <col min="8967" max="8967" width="10.5703125" style="30" customWidth="1"/>
    <col min="8968" max="8968" width="14" style="30" customWidth="1"/>
    <col min="8969" max="8988" width="11.7109375" style="30" bestFit="1" customWidth="1"/>
    <col min="8989" max="9215" width="9.140625" style="30"/>
    <col min="9216" max="9216" width="10.5703125" style="30" customWidth="1"/>
    <col min="9217" max="9217" width="7.28515625" style="30" customWidth="1"/>
    <col min="9218" max="9218" width="32.7109375" style="30" customWidth="1"/>
    <col min="9219" max="9219" width="14" style="30" customWidth="1"/>
    <col min="9220" max="9220" width="5.5703125" style="30" customWidth="1"/>
    <col min="9221" max="9221" width="14" style="30" customWidth="1"/>
    <col min="9222" max="9222" width="5.5703125" style="30" customWidth="1"/>
    <col min="9223" max="9223" width="10.5703125" style="30" customWidth="1"/>
    <col min="9224" max="9224" width="14" style="30" customWidth="1"/>
    <col min="9225" max="9244" width="11.7109375" style="30" bestFit="1" customWidth="1"/>
    <col min="9245" max="9471" width="9.140625" style="30"/>
    <col min="9472" max="9472" width="10.5703125" style="30" customWidth="1"/>
    <col min="9473" max="9473" width="7.28515625" style="30" customWidth="1"/>
    <col min="9474" max="9474" width="32.7109375" style="30" customWidth="1"/>
    <col min="9475" max="9475" width="14" style="30" customWidth="1"/>
    <col min="9476" max="9476" width="5.5703125" style="30" customWidth="1"/>
    <col min="9477" max="9477" width="14" style="30" customWidth="1"/>
    <col min="9478" max="9478" width="5.5703125" style="30" customWidth="1"/>
    <col min="9479" max="9479" width="10.5703125" style="30" customWidth="1"/>
    <col min="9480" max="9480" width="14" style="30" customWidth="1"/>
    <col min="9481" max="9500" width="11.7109375" style="30" bestFit="1" customWidth="1"/>
    <col min="9501" max="9727" width="9.140625" style="30"/>
    <col min="9728" max="9728" width="10.5703125" style="30" customWidth="1"/>
    <col min="9729" max="9729" width="7.28515625" style="30" customWidth="1"/>
    <col min="9730" max="9730" width="32.7109375" style="30" customWidth="1"/>
    <col min="9731" max="9731" width="14" style="30" customWidth="1"/>
    <col min="9732" max="9732" width="5.5703125" style="30" customWidth="1"/>
    <col min="9733" max="9733" width="14" style="30" customWidth="1"/>
    <col min="9734" max="9734" width="5.5703125" style="30" customWidth="1"/>
    <col min="9735" max="9735" width="10.5703125" style="30" customWidth="1"/>
    <col min="9736" max="9736" width="14" style="30" customWidth="1"/>
    <col min="9737" max="9756" width="11.7109375" style="30" bestFit="1" customWidth="1"/>
    <col min="9757" max="9983" width="9.140625" style="30"/>
    <col min="9984" max="9984" width="10.5703125" style="30" customWidth="1"/>
    <col min="9985" max="9985" width="7.28515625" style="30" customWidth="1"/>
    <col min="9986" max="9986" width="32.7109375" style="30" customWidth="1"/>
    <col min="9987" max="9987" width="14" style="30" customWidth="1"/>
    <col min="9988" max="9988" width="5.5703125" style="30" customWidth="1"/>
    <col min="9989" max="9989" width="14" style="30" customWidth="1"/>
    <col min="9990" max="9990" width="5.5703125" style="30" customWidth="1"/>
    <col min="9991" max="9991" width="10.5703125" style="30" customWidth="1"/>
    <col min="9992" max="9992" width="14" style="30" customWidth="1"/>
    <col min="9993" max="10012" width="11.7109375" style="30" bestFit="1" customWidth="1"/>
    <col min="10013" max="10239" width="9.140625" style="30"/>
    <col min="10240" max="10240" width="10.5703125" style="30" customWidth="1"/>
    <col min="10241" max="10241" width="7.28515625" style="30" customWidth="1"/>
    <col min="10242" max="10242" width="32.7109375" style="30" customWidth="1"/>
    <col min="10243" max="10243" width="14" style="30" customWidth="1"/>
    <col min="10244" max="10244" width="5.5703125" style="30" customWidth="1"/>
    <col min="10245" max="10245" width="14" style="30" customWidth="1"/>
    <col min="10246" max="10246" width="5.5703125" style="30" customWidth="1"/>
    <col min="10247" max="10247" width="10.5703125" style="30" customWidth="1"/>
    <col min="10248" max="10248" width="14" style="30" customWidth="1"/>
    <col min="10249" max="10268" width="11.7109375" style="30" bestFit="1" customWidth="1"/>
    <col min="10269" max="10495" width="9.140625" style="30"/>
    <col min="10496" max="10496" width="10.5703125" style="30" customWidth="1"/>
    <col min="10497" max="10497" width="7.28515625" style="30" customWidth="1"/>
    <col min="10498" max="10498" width="32.7109375" style="30" customWidth="1"/>
    <col min="10499" max="10499" width="14" style="30" customWidth="1"/>
    <col min="10500" max="10500" width="5.5703125" style="30" customWidth="1"/>
    <col min="10501" max="10501" width="14" style="30" customWidth="1"/>
    <col min="10502" max="10502" width="5.5703125" style="30" customWidth="1"/>
    <col min="10503" max="10503" width="10.5703125" style="30" customWidth="1"/>
    <col min="10504" max="10504" width="14" style="30" customWidth="1"/>
    <col min="10505" max="10524" width="11.7109375" style="30" bestFit="1" customWidth="1"/>
    <col min="10525" max="10751" width="9.140625" style="30"/>
    <col min="10752" max="10752" width="10.5703125" style="30" customWidth="1"/>
    <col min="10753" max="10753" width="7.28515625" style="30" customWidth="1"/>
    <col min="10754" max="10754" width="32.7109375" style="30" customWidth="1"/>
    <col min="10755" max="10755" width="14" style="30" customWidth="1"/>
    <col min="10756" max="10756" width="5.5703125" style="30" customWidth="1"/>
    <col min="10757" max="10757" width="14" style="30" customWidth="1"/>
    <col min="10758" max="10758" width="5.5703125" style="30" customWidth="1"/>
    <col min="10759" max="10759" width="10.5703125" style="30" customWidth="1"/>
    <col min="10760" max="10760" width="14" style="30" customWidth="1"/>
    <col min="10761" max="10780" width="11.7109375" style="30" bestFit="1" customWidth="1"/>
    <col min="10781" max="11007" width="9.140625" style="30"/>
    <col min="11008" max="11008" width="10.5703125" style="30" customWidth="1"/>
    <col min="11009" max="11009" width="7.28515625" style="30" customWidth="1"/>
    <col min="11010" max="11010" width="32.7109375" style="30" customWidth="1"/>
    <col min="11011" max="11011" width="14" style="30" customWidth="1"/>
    <col min="11012" max="11012" width="5.5703125" style="30" customWidth="1"/>
    <col min="11013" max="11013" width="14" style="30" customWidth="1"/>
    <col min="11014" max="11014" width="5.5703125" style="30" customWidth="1"/>
    <col min="11015" max="11015" width="10.5703125" style="30" customWidth="1"/>
    <col min="11016" max="11016" width="14" style="30" customWidth="1"/>
    <col min="11017" max="11036" width="11.7109375" style="30" bestFit="1" customWidth="1"/>
    <col min="11037" max="11263" width="9.140625" style="30"/>
    <col min="11264" max="11264" width="10.5703125" style="30" customWidth="1"/>
    <col min="11265" max="11265" width="7.28515625" style="30" customWidth="1"/>
    <col min="11266" max="11266" width="32.7109375" style="30" customWidth="1"/>
    <col min="11267" max="11267" width="14" style="30" customWidth="1"/>
    <col min="11268" max="11268" width="5.5703125" style="30" customWidth="1"/>
    <col min="11269" max="11269" width="14" style="30" customWidth="1"/>
    <col min="11270" max="11270" width="5.5703125" style="30" customWidth="1"/>
    <col min="11271" max="11271" width="10.5703125" style="30" customWidth="1"/>
    <col min="11272" max="11272" width="14" style="30" customWidth="1"/>
    <col min="11273" max="11292" width="11.7109375" style="30" bestFit="1" customWidth="1"/>
    <col min="11293" max="11519" width="9.140625" style="30"/>
    <col min="11520" max="11520" width="10.5703125" style="30" customWidth="1"/>
    <col min="11521" max="11521" width="7.28515625" style="30" customWidth="1"/>
    <col min="11522" max="11522" width="32.7109375" style="30" customWidth="1"/>
    <col min="11523" max="11523" width="14" style="30" customWidth="1"/>
    <col min="11524" max="11524" width="5.5703125" style="30" customWidth="1"/>
    <col min="11525" max="11525" width="14" style="30" customWidth="1"/>
    <col min="11526" max="11526" width="5.5703125" style="30" customWidth="1"/>
    <col min="11527" max="11527" width="10.5703125" style="30" customWidth="1"/>
    <col min="11528" max="11528" width="14" style="30" customWidth="1"/>
    <col min="11529" max="11548" width="11.7109375" style="30" bestFit="1" customWidth="1"/>
    <col min="11549" max="11775" width="9.140625" style="30"/>
    <col min="11776" max="11776" width="10.5703125" style="30" customWidth="1"/>
    <col min="11777" max="11777" width="7.28515625" style="30" customWidth="1"/>
    <col min="11778" max="11778" width="32.7109375" style="30" customWidth="1"/>
    <col min="11779" max="11779" width="14" style="30" customWidth="1"/>
    <col min="11780" max="11780" width="5.5703125" style="30" customWidth="1"/>
    <col min="11781" max="11781" width="14" style="30" customWidth="1"/>
    <col min="11782" max="11782" width="5.5703125" style="30" customWidth="1"/>
    <col min="11783" max="11783" width="10.5703125" style="30" customWidth="1"/>
    <col min="11784" max="11784" width="14" style="30" customWidth="1"/>
    <col min="11785" max="11804" width="11.7109375" style="30" bestFit="1" customWidth="1"/>
    <col min="11805" max="12031" width="9.140625" style="30"/>
    <col min="12032" max="12032" width="10.5703125" style="30" customWidth="1"/>
    <col min="12033" max="12033" width="7.28515625" style="30" customWidth="1"/>
    <col min="12034" max="12034" width="32.7109375" style="30" customWidth="1"/>
    <col min="12035" max="12035" width="14" style="30" customWidth="1"/>
    <col min="12036" max="12036" width="5.5703125" style="30" customWidth="1"/>
    <col min="12037" max="12037" width="14" style="30" customWidth="1"/>
    <col min="12038" max="12038" width="5.5703125" style="30" customWidth="1"/>
    <col min="12039" max="12039" width="10.5703125" style="30" customWidth="1"/>
    <col min="12040" max="12040" width="14" style="30" customWidth="1"/>
    <col min="12041" max="12060" width="11.7109375" style="30" bestFit="1" customWidth="1"/>
    <col min="12061" max="12287" width="9.140625" style="30"/>
    <col min="12288" max="12288" width="10.5703125" style="30" customWidth="1"/>
    <col min="12289" max="12289" width="7.28515625" style="30" customWidth="1"/>
    <col min="12290" max="12290" width="32.7109375" style="30" customWidth="1"/>
    <col min="12291" max="12291" width="14" style="30" customWidth="1"/>
    <col min="12292" max="12292" width="5.5703125" style="30" customWidth="1"/>
    <col min="12293" max="12293" width="14" style="30" customWidth="1"/>
    <col min="12294" max="12294" width="5.5703125" style="30" customWidth="1"/>
    <col min="12295" max="12295" width="10.5703125" style="30" customWidth="1"/>
    <col min="12296" max="12296" width="14" style="30" customWidth="1"/>
    <col min="12297" max="12316" width="11.7109375" style="30" bestFit="1" customWidth="1"/>
    <col min="12317" max="12543" width="9.140625" style="30"/>
    <col min="12544" max="12544" width="10.5703125" style="30" customWidth="1"/>
    <col min="12545" max="12545" width="7.28515625" style="30" customWidth="1"/>
    <col min="12546" max="12546" width="32.7109375" style="30" customWidth="1"/>
    <col min="12547" max="12547" width="14" style="30" customWidth="1"/>
    <col min="12548" max="12548" width="5.5703125" style="30" customWidth="1"/>
    <col min="12549" max="12549" width="14" style="30" customWidth="1"/>
    <col min="12550" max="12550" width="5.5703125" style="30" customWidth="1"/>
    <col min="12551" max="12551" width="10.5703125" style="30" customWidth="1"/>
    <col min="12552" max="12552" width="14" style="30" customWidth="1"/>
    <col min="12553" max="12572" width="11.7109375" style="30" bestFit="1" customWidth="1"/>
    <col min="12573" max="12799" width="9.140625" style="30"/>
    <col min="12800" max="12800" width="10.5703125" style="30" customWidth="1"/>
    <col min="12801" max="12801" width="7.28515625" style="30" customWidth="1"/>
    <col min="12802" max="12802" width="32.7109375" style="30" customWidth="1"/>
    <col min="12803" max="12803" width="14" style="30" customWidth="1"/>
    <col min="12804" max="12804" width="5.5703125" style="30" customWidth="1"/>
    <col min="12805" max="12805" width="14" style="30" customWidth="1"/>
    <col min="12806" max="12806" width="5.5703125" style="30" customWidth="1"/>
    <col min="12807" max="12807" width="10.5703125" style="30" customWidth="1"/>
    <col min="12808" max="12808" width="14" style="30" customWidth="1"/>
    <col min="12809" max="12828" width="11.7109375" style="30" bestFit="1" customWidth="1"/>
    <col min="12829" max="13055" width="9.140625" style="30"/>
    <col min="13056" max="13056" width="10.5703125" style="30" customWidth="1"/>
    <col min="13057" max="13057" width="7.28515625" style="30" customWidth="1"/>
    <col min="13058" max="13058" width="32.7109375" style="30" customWidth="1"/>
    <col min="13059" max="13059" width="14" style="30" customWidth="1"/>
    <col min="13060" max="13060" width="5.5703125" style="30" customWidth="1"/>
    <col min="13061" max="13061" width="14" style="30" customWidth="1"/>
    <col min="13062" max="13062" width="5.5703125" style="30" customWidth="1"/>
    <col min="13063" max="13063" width="10.5703125" style="30" customWidth="1"/>
    <col min="13064" max="13064" width="14" style="30" customWidth="1"/>
    <col min="13065" max="13084" width="11.7109375" style="30" bestFit="1" customWidth="1"/>
    <col min="13085" max="13311" width="9.140625" style="30"/>
    <col min="13312" max="13312" width="10.5703125" style="30" customWidth="1"/>
    <col min="13313" max="13313" width="7.28515625" style="30" customWidth="1"/>
    <col min="13314" max="13314" width="32.7109375" style="30" customWidth="1"/>
    <col min="13315" max="13315" width="14" style="30" customWidth="1"/>
    <col min="13316" max="13316" width="5.5703125" style="30" customWidth="1"/>
    <col min="13317" max="13317" width="14" style="30" customWidth="1"/>
    <col min="13318" max="13318" width="5.5703125" style="30" customWidth="1"/>
    <col min="13319" max="13319" width="10.5703125" style="30" customWidth="1"/>
    <col min="13320" max="13320" width="14" style="30" customWidth="1"/>
    <col min="13321" max="13340" width="11.7109375" style="30" bestFit="1" customWidth="1"/>
    <col min="13341" max="13567" width="9.140625" style="30"/>
    <col min="13568" max="13568" width="10.5703125" style="30" customWidth="1"/>
    <col min="13569" max="13569" width="7.28515625" style="30" customWidth="1"/>
    <col min="13570" max="13570" width="32.7109375" style="30" customWidth="1"/>
    <col min="13571" max="13571" width="14" style="30" customWidth="1"/>
    <col min="13572" max="13572" width="5.5703125" style="30" customWidth="1"/>
    <col min="13573" max="13573" width="14" style="30" customWidth="1"/>
    <col min="13574" max="13574" width="5.5703125" style="30" customWidth="1"/>
    <col min="13575" max="13575" width="10.5703125" style="30" customWidth="1"/>
    <col min="13576" max="13576" width="14" style="30" customWidth="1"/>
    <col min="13577" max="13596" width="11.7109375" style="30" bestFit="1" customWidth="1"/>
    <col min="13597" max="13823" width="9.140625" style="30"/>
    <col min="13824" max="13824" width="10.5703125" style="30" customWidth="1"/>
    <col min="13825" max="13825" width="7.28515625" style="30" customWidth="1"/>
    <col min="13826" max="13826" width="32.7109375" style="30" customWidth="1"/>
    <col min="13827" max="13827" width="14" style="30" customWidth="1"/>
    <col min="13828" max="13828" width="5.5703125" style="30" customWidth="1"/>
    <col min="13829" max="13829" width="14" style="30" customWidth="1"/>
    <col min="13830" max="13830" width="5.5703125" style="30" customWidth="1"/>
    <col min="13831" max="13831" width="10.5703125" style="30" customWidth="1"/>
    <col min="13832" max="13832" width="14" style="30" customWidth="1"/>
    <col min="13833" max="13852" width="11.7109375" style="30" bestFit="1" customWidth="1"/>
    <col min="13853" max="14079" width="9.140625" style="30"/>
    <col min="14080" max="14080" width="10.5703125" style="30" customWidth="1"/>
    <col min="14081" max="14081" width="7.28515625" style="30" customWidth="1"/>
    <col min="14082" max="14082" width="32.7109375" style="30" customWidth="1"/>
    <col min="14083" max="14083" width="14" style="30" customWidth="1"/>
    <col min="14084" max="14084" width="5.5703125" style="30" customWidth="1"/>
    <col min="14085" max="14085" width="14" style="30" customWidth="1"/>
    <col min="14086" max="14086" width="5.5703125" style="30" customWidth="1"/>
    <col min="14087" max="14087" width="10.5703125" style="30" customWidth="1"/>
    <col min="14088" max="14088" width="14" style="30" customWidth="1"/>
    <col min="14089" max="14108" width="11.7109375" style="30" bestFit="1" customWidth="1"/>
    <col min="14109" max="14335" width="9.140625" style="30"/>
    <col min="14336" max="14336" width="10.5703125" style="30" customWidth="1"/>
    <col min="14337" max="14337" width="7.28515625" style="30" customWidth="1"/>
    <col min="14338" max="14338" width="32.7109375" style="30" customWidth="1"/>
    <col min="14339" max="14339" width="14" style="30" customWidth="1"/>
    <col min="14340" max="14340" width="5.5703125" style="30" customWidth="1"/>
    <col min="14341" max="14341" width="14" style="30" customWidth="1"/>
    <col min="14342" max="14342" width="5.5703125" style="30" customWidth="1"/>
    <col min="14343" max="14343" width="10.5703125" style="30" customWidth="1"/>
    <col min="14344" max="14344" width="14" style="30" customWidth="1"/>
    <col min="14345" max="14364" width="11.7109375" style="30" bestFit="1" customWidth="1"/>
    <col min="14365" max="14591" width="9.140625" style="30"/>
    <col min="14592" max="14592" width="10.5703125" style="30" customWidth="1"/>
    <col min="14593" max="14593" width="7.28515625" style="30" customWidth="1"/>
    <col min="14594" max="14594" width="32.7109375" style="30" customWidth="1"/>
    <col min="14595" max="14595" width="14" style="30" customWidth="1"/>
    <col min="14596" max="14596" width="5.5703125" style="30" customWidth="1"/>
    <col min="14597" max="14597" width="14" style="30" customWidth="1"/>
    <col min="14598" max="14598" width="5.5703125" style="30" customWidth="1"/>
    <col min="14599" max="14599" width="10.5703125" style="30" customWidth="1"/>
    <col min="14600" max="14600" width="14" style="30" customWidth="1"/>
    <col min="14601" max="14620" width="11.7109375" style="30" bestFit="1" customWidth="1"/>
    <col min="14621" max="14847" width="9.140625" style="30"/>
    <col min="14848" max="14848" width="10.5703125" style="30" customWidth="1"/>
    <col min="14849" max="14849" width="7.28515625" style="30" customWidth="1"/>
    <col min="14850" max="14850" width="32.7109375" style="30" customWidth="1"/>
    <col min="14851" max="14851" width="14" style="30" customWidth="1"/>
    <col min="14852" max="14852" width="5.5703125" style="30" customWidth="1"/>
    <col min="14853" max="14853" width="14" style="30" customWidth="1"/>
    <col min="14854" max="14854" width="5.5703125" style="30" customWidth="1"/>
    <col min="14855" max="14855" width="10.5703125" style="30" customWidth="1"/>
    <col min="14856" max="14856" width="14" style="30" customWidth="1"/>
    <col min="14857" max="14876" width="11.7109375" style="30" bestFit="1" customWidth="1"/>
    <col min="14877" max="15103" width="9.140625" style="30"/>
    <col min="15104" max="15104" width="10.5703125" style="30" customWidth="1"/>
    <col min="15105" max="15105" width="7.28515625" style="30" customWidth="1"/>
    <col min="15106" max="15106" width="32.7109375" style="30" customWidth="1"/>
    <col min="15107" max="15107" width="14" style="30" customWidth="1"/>
    <col min="15108" max="15108" width="5.5703125" style="30" customWidth="1"/>
    <col min="15109" max="15109" width="14" style="30" customWidth="1"/>
    <col min="15110" max="15110" width="5.5703125" style="30" customWidth="1"/>
    <col min="15111" max="15111" width="10.5703125" style="30" customWidth="1"/>
    <col min="15112" max="15112" width="14" style="30" customWidth="1"/>
    <col min="15113" max="15132" width="11.7109375" style="30" bestFit="1" customWidth="1"/>
    <col min="15133" max="15359" width="9.140625" style="30"/>
    <col min="15360" max="15360" width="10.5703125" style="30" customWidth="1"/>
    <col min="15361" max="15361" width="7.28515625" style="30" customWidth="1"/>
    <col min="15362" max="15362" width="32.7109375" style="30" customWidth="1"/>
    <col min="15363" max="15363" width="14" style="30" customWidth="1"/>
    <col min="15364" max="15364" width="5.5703125" style="30" customWidth="1"/>
    <col min="15365" max="15365" width="14" style="30" customWidth="1"/>
    <col min="15366" max="15366" width="5.5703125" style="30" customWidth="1"/>
    <col min="15367" max="15367" width="10.5703125" style="30" customWidth="1"/>
    <col min="15368" max="15368" width="14" style="30" customWidth="1"/>
    <col min="15369" max="15388" width="11.7109375" style="30" bestFit="1" customWidth="1"/>
    <col min="15389" max="15615" width="9.140625" style="30"/>
    <col min="15616" max="15616" width="10.5703125" style="30" customWidth="1"/>
    <col min="15617" max="15617" width="7.28515625" style="30" customWidth="1"/>
    <col min="15618" max="15618" width="32.7109375" style="30" customWidth="1"/>
    <col min="15619" max="15619" width="14" style="30" customWidth="1"/>
    <col min="15620" max="15620" width="5.5703125" style="30" customWidth="1"/>
    <col min="15621" max="15621" width="14" style="30" customWidth="1"/>
    <col min="15622" max="15622" width="5.5703125" style="30" customWidth="1"/>
    <col min="15623" max="15623" width="10.5703125" style="30" customWidth="1"/>
    <col min="15624" max="15624" width="14" style="30" customWidth="1"/>
    <col min="15625" max="15644" width="11.7109375" style="30" bestFit="1" customWidth="1"/>
    <col min="15645" max="15871" width="9.140625" style="30"/>
    <col min="15872" max="15872" width="10.5703125" style="30" customWidth="1"/>
    <col min="15873" max="15873" width="7.28515625" style="30" customWidth="1"/>
    <col min="15874" max="15874" width="32.7109375" style="30" customWidth="1"/>
    <col min="15875" max="15875" width="14" style="30" customWidth="1"/>
    <col min="15876" max="15876" width="5.5703125" style="30" customWidth="1"/>
    <col min="15877" max="15877" width="14" style="30" customWidth="1"/>
    <col min="15878" max="15878" width="5.5703125" style="30" customWidth="1"/>
    <col min="15879" max="15879" width="10.5703125" style="30" customWidth="1"/>
    <col min="15880" max="15880" width="14" style="30" customWidth="1"/>
    <col min="15881" max="15900" width="11.7109375" style="30" bestFit="1" customWidth="1"/>
    <col min="15901" max="16127" width="9.140625" style="30"/>
    <col min="16128" max="16128" width="10.5703125" style="30" customWidth="1"/>
    <col min="16129" max="16129" width="7.28515625" style="30" customWidth="1"/>
    <col min="16130" max="16130" width="32.7109375" style="30" customWidth="1"/>
    <col min="16131" max="16131" width="14" style="30" customWidth="1"/>
    <col min="16132" max="16132" width="5.5703125" style="30" customWidth="1"/>
    <col min="16133" max="16133" width="14" style="30" customWidth="1"/>
    <col min="16134" max="16134" width="5.5703125" style="30" customWidth="1"/>
    <col min="16135" max="16135" width="10.5703125" style="30" customWidth="1"/>
    <col min="16136" max="16136" width="14" style="30" customWidth="1"/>
    <col min="16137" max="16156" width="11.7109375" style="30" bestFit="1" customWidth="1"/>
    <col min="16157" max="16384" width="9.140625" style="30"/>
  </cols>
  <sheetData>
    <row r="1" spans="1:30" ht="20.25" thickBot="1">
      <c r="A1" s="62" t="s">
        <v>46</v>
      </c>
      <c r="B1" s="62" t="s">
        <v>2829</v>
      </c>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row>
    <row r="2" spans="1:30" ht="13.5" thickTop="1">
      <c r="A2" s="61" t="s">
        <v>2828</v>
      </c>
    </row>
    <row r="4" spans="1:30" s="57" customFormat="1" ht="22.5" customHeight="1">
      <c r="A4" s="54" t="s">
        <v>349</v>
      </c>
      <c r="B4" s="54" t="s">
        <v>350</v>
      </c>
      <c r="C4" s="55" t="s">
        <v>351</v>
      </c>
      <c r="D4" s="55" t="s">
        <v>133</v>
      </c>
      <c r="E4" s="54" t="s">
        <v>134</v>
      </c>
      <c r="F4" s="54" t="s">
        <v>352</v>
      </c>
      <c r="G4" s="54" t="s">
        <v>135</v>
      </c>
      <c r="H4" s="56" t="s">
        <v>353</v>
      </c>
      <c r="I4" s="56" t="s">
        <v>354</v>
      </c>
      <c r="J4" s="56" t="s">
        <v>136</v>
      </c>
      <c r="K4" s="56" t="s">
        <v>137</v>
      </c>
      <c r="L4" s="56" t="s">
        <v>138</v>
      </c>
      <c r="M4" s="56" t="s">
        <v>139</v>
      </c>
      <c r="N4" s="56" t="s">
        <v>140</v>
      </c>
      <c r="O4" s="56" t="s">
        <v>141</v>
      </c>
      <c r="P4" s="56" t="s">
        <v>142</v>
      </c>
      <c r="Q4" s="56" t="s">
        <v>143</v>
      </c>
      <c r="R4" s="56" t="s">
        <v>144</v>
      </c>
      <c r="S4" s="56" t="s">
        <v>25</v>
      </c>
      <c r="T4" s="56" t="s">
        <v>26</v>
      </c>
      <c r="U4" s="56" t="s">
        <v>27</v>
      </c>
      <c r="V4" s="56" t="s">
        <v>28</v>
      </c>
      <c r="W4" s="56" t="s">
        <v>29</v>
      </c>
      <c r="X4" s="56" t="s">
        <v>30</v>
      </c>
      <c r="Y4" s="56" t="s">
        <v>31</v>
      </c>
      <c r="Z4" s="56" t="s">
        <v>32</v>
      </c>
      <c r="AA4" s="56" t="s">
        <v>33</v>
      </c>
      <c r="AB4" s="56" t="s">
        <v>34</v>
      </c>
      <c r="AC4" s="56" t="s">
        <v>35</v>
      </c>
    </row>
    <row r="5" spans="1:30" hidden="1">
      <c r="A5" s="58">
        <v>2010</v>
      </c>
      <c r="B5" s="59" t="s">
        <v>355</v>
      </c>
      <c r="C5" s="59" t="s">
        <v>356</v>
      </c>
      <c r="D5" s="59" t="s">
        <v>357</v>
      </c>
      <c r="E5" s="59" t="s">
        <v>358</v>
      </c>
      <c r="F5" s="59" t="s">
        <v>359</v>
      </c>
      <c r="G5" s="59">
        <v>14</v>
      </c>
      <c r="H5" s="31">
        <v>954</v>
      </c>
      <c r="I5" s="31">
        <v>2712205</v>
      </c>
      <c r="J5" s="31">
        <v>35294171</v>
      </c>
      <c r="K5" s="31">
        <v>38403818</v>
      </c>
      <c r="L5" s="31">
        <v>40352032</v>
      </c>
      <c r="M5" s="31">
        <v>41204107</v>
      </c>
      <c r="N5" s="31">
        <v>43458456</v>
      </c>
      <c r="O5" s="31">
        <v>46248104</v>
      </c>
      <c r="P5" s="31">
        <v>51488224</v>
      </c>
      <c r="Q5" s="31">
        <v>52129200</v>
      </c>
      <c r="R5" s="31">
        <v>55213194</v>
      </c>
      <c r="S5" s="31">
        <v>53431986</v>
      </c>
      <c r="T5" s="31">
        <v>54890689</v>
      </c>
      <c r="U5" s="31">
        <v>56314873</v>
      </c>
      <c r="V5" s="31">
        <v>57013513</v>
      </c>
      <c r="W5" s="31">
        <v>64645765</v>
      </c>
      <c r="X5" s="31">
        <v>52462337</v>
      </c>
      <c r="Y5" s="31">
        <v>53392874</v>
      </c>
      <c r="Z5" s="31">
        <v>54458299</v>
      </c>
      <c r="AA5" s="31">
        <v>56820404</v>
      </c>
      <c r="AB5" s="31">
        <v>57331452</v>
      </c>
      <c r="AC5" s="31">
        <v>56906431</v>
      </c>
    </row>
    <row r="6" spans="1:30" hidden="1">
      <c r="A6" s="58">
        <v>2010</v>
      </c>
      <c r="B6" s="59" t="s">
        <v>360</v>
      </c>
      <c r="C6" s="59" t="s">
        <v>361</v>
      </c>
      <c r="D6" s="59" t="s">
        <v>362</v>
      </c>
      <c r="E6" s="59" t="s">
        <v>358</v>
      </c>
      <c r="F6" s="59" t="s">
        <v>363</v>
      </c>
      <c r="G6" s="59">
        <v>93</v>
      </c>
      <c r="H6" s="31">
        <v>143</v>
      </c>
      <c r="I6" s="31">
        <v>334858</v>
      </c>
      <c r="J6" s="31">
        <v>6340604</v>
      </c>
      <c r="K6" s="31">
        <v>6626891</v>
      </c>
      <c r="L6" s="31">
        <v>6895004</v>
      </c>
      <c r="M6" s="31">
        <v>7256444</v>
      </c>
      <c r="N6" s="31">
        <v>7700155</v>
      </c>
      <c r="O6" s="31">
        <v>7910539</v>
      </c>
      <c r="P6" s="31">
        <v>8190840</v>
      </c>
      <c r="Q6" s="31">
        <v>8183594</v>
      </c>
      <c r="R6" s="31">
        <v>7994192</v>
      </c>
      <c r="S6" s="31">
        <v>7541540</v>
      </c>
      <c r="T6" s="31">
        <v>7291367</v>
      </c>
      <c r="U6" s="31">
        <v>7452827</v>
      </c>
      <c r="V6" s="31">
        <v>7604491</v>
      </c>
      <c r="W6" s="31">
        <v>7592822</v>
      </c>
      <c r="X6" s="31">
        <v>7855371</v>
      </c>
      <c r="Y6" s="31">
        <v>8729676</v>
      </c>
      <c r="Z6" s="31">
        <v>8955488</v>
      </c>
      <c r="AA6" s="31">
        <v>9336339</v>
      </c>
      <c r="AB6" s="31">
        <v>9356185</v>
      </c>
      <c r="AC6" s="31">
        <v>9272529</v>
      </c>
    </row>
    <row r="7" spans="1:30" hidden="1">
      <c r="A7" s="58">
        <v>2010</v>
      </c>
      <c r="B7" s="59" t="s">
        <v>364</v>
      </c>
      <c r="C7" s="59" t="s">
        <v>365</v>
      </c>
      <c r="D7" s="59" t="s">
        <v>366</v>
      </c>
      <c r="E7" s="59" t="s">
        <v>358</v>
      </c>
      <c r="F7" s="59" t="s">
        <v>359</v>
      </c>
      <c r="G7" s="59">
        <v>14</v>
      </c>
      <c r="H7" s="31">
        <v>954</v>
      </c>
      <c r="I7" s="31">
        <v>2712205</v>
      </c>
      <c r="J7" s="31">
        <v>9217348</v>
      </c>
      <c r="K7" s="31">
        <v>8939002</v>
      </c>
      <c r="L7" s="31">
        <v>9843895</v>
      </c>
      <c r="M7" s="31">
        <v>11465297</v>
      </c>
      <c r="N7" s="31">
        <v>12691523</v>
      </c>
      <c r="O7" s="31">
        <v>10922397</v>
      </c>
      <c r="P7" s="31">
        <v>11481986</v>
      </c>
      <c r="Q7" s="31">
        <v>12744712</v>
      </c>
      <c r="R7" s="31">
        <v>14225694</v>
      </c>
      <c r="S7" s="31">
        <v>14047615</v>
      </c>
      <c r="T7" s="31">
        <v>14170355</v>
      </c>
      <c r="U7" s="31">
        <v>14839961</v>
      </c>
      <c r="V7" s="31">
        <v>15687598</v>
      </c>
      <c r="W7" s="31">
        <v>16126250</v>
      </c>
      <c r="X7" s="31">
        <v>13239454</v>
      </c>
      <c r="Y7" s="31">
        <v>14183241</v>
      </c>
      <c r="Z7" s="31">
        <v>14262743</v>
      </c>
      <c r="AA7" s="31">
        <v>14745311</v>
      </c>
      <c r="AB7" s="31">
        <v>14807338</v>
      </c>
      <c r="AC7" s="31">
        <v>14514647</v>
      </c>
    </row>
    <row r="8" spans="1:30" hidden="1">
      <c r="A8" s="58">
        <v>2010</v>
      </c>
      <c r="B8" s="59" t="s">
        <v>367</v>
      </c>
      <c r="C8" s="59" t="s">
        <v>368</v>
      </c>
      <c r="D8" s="59" t="s">
        <v>369</v>
      </c>
      <c r="E8" s="59" t="s">
        <v>358</v>
      </c>
      <c r="F8" s="59" t="s">
        <v>359</v>
      </c>
      <c r="G8" s="59">
        <v>14</v>
      </c>
      <c r="H8" s="31">
        <v>954</v>
      </c>
      <c r="I8" s="31">
        <v>2712205</v>
      </c>
      <c r="J8" s="31">
        <v>1254313</v>
      </c>
      <c r="K8" s="31">
        <v>1245480</v>
      </c>
      <c r="L8" s="31">
        <v>1270930</v>
      </c>
      <c r="M8" s="31">
        <v>1252956</v>
      </c>
      <c r="N8" s="31">
        <v>1279798</v>
      </c>
      <c r="O8" s="31">
        <v>1134498</v>
      </c>
      <c r="P8" s="31">
        <v>923365</v>
      </c>
      <c r="Q8" s="31">
        <v>1225428</v>
      </c>
      <c r="R8" s="31">
        <v>1219800</v>
      </c>
      <c r="S8" s="31">
        <v>1274364</v>
      </c>
      <c r="T8" s="31">
        <v>1275831</v>
      </c>
      <c r="U8" s="31">
        <v>1349628</v>
      </c>
      <c r="V8" s="31">
        <v>1380636</v>
      </c>
      <c r="W8" s="31">
        <v>1362094</v>
      </c>
      <c r="X8" s="31">
        <v>1480721</v>
      </c>
      <c r="Y8" s="31">
        <v>1635653</v>
      </c>
      <c r="Z8" s="31">
        <v>1797917</v>
      </c>
      <c r="AA8" s="31">
        <v>1902140</v>
      </c>
      <c r="AB8" s="31">
        <v>1962144</v>
      </c>
      <c r="AC8" s="31">
        <v>2128178</v>
      </c>
    </row>
    <row r="9" spans="1:30" hidden="1">
      <c r="A9" s="58">
        <v>2010</v>
      </c>
      <c r="B9" s="59" t="s">
        <v>370</v>
      </c>
      <c r="C9" s="59" t="s">
        <v>371</v>
      </c>
      <c r="D9" s="59" t="s">
        <v>372</v>
      </c>
      <c r="E9" s="59" t="s">
        <v>358</v>
      </c>
      <c r="F9" s="59" t="s">
        <v>373</v>
      </c>
      <c r="G9" s="59">
        <v>235</v>
      </c>
      <c r="H9" s="31">
        <v>50</v>
      </c>
      <c r="I9" s="31">
        <v>112816</v>
      </c>
      <c r="J9" s="31">
        <v>717495</v>
      </c>
      <c r="K9" s="31">
        <v>816663</v>
      </c>
      <c r="L9" s="31">
        <v>920309</v>
      </c>
      <c r="M9" s="31">
        <v>1077916</v>
      </c>
      <c r="N9" s="31">
        <v>789772</v>
      </c>
      <c r="O9" s="31">
        <v>679706</v>
      </c>
      <c r="P9" s="31">
        <v>695647</v>
      </c>
      <c r="Q9" s="31">
        <v>743374</v>
      </c>
      <c r="R9" s="31">
        <v>719927</v>
      </c>
      <c r="S9" s="31">
        <v>769364</v>
      </c>
      <c r="T9" s="31">
        <v>764336</v>
      </c>
      <c r="U9" s="31">
        <v>945167</v>
      </c>
      <c r="V9" s="31">
        <v>1095792</v>
      </c>
      <c r="W9" s="31">
        <v>1362779</v>
      </c>
      <c r="X9" s="31">
        <v>1412350</v>
      </c>
      <c r="Y9" s="31">
        <v>1306013</v>
      </c>
      <c r="Z9" s="31">
        <v>1477875</v>
      </c>
      <c r="AA9" s="31">
        <v>1872396</v>
      </c>
      <c r="AB9" s="31">
        <v>1662160</v>
      </c>
      <c r="AC9" s="31">
        <v>1737264</v>
      </c>
    </row>
    <row r="10" spans="1:30" hidden="1">
      <c r="A10" s="58">
        <v>2010</v>
      </c>
      <c r="B10" s="59" t="s">
        <v>374</v>
      </c>
      <c r="C10" s="59" t="s">
        <v>375</v>
      </c>
      <c r="D10" s="59" t="s">
        <v>376</v>
      </c>
      <c r="E10" s="59" t="s">
        <v>377</v>
      </c>
      <c r="F10" s="59" t="s">
        <v>378</v>
      </c>
      <c r="G10" s="59">
        <v>136</v>
      </c>
      <c r="H10" s="31">
        <v>68</v>
      </c>
      <c r="I10" s="31">
        <v>224049</v>
      </c>
      <c r="J10" s="31">
        <v>3200648</v>
      </c>
      <c r="K10" s="31">
        <v>3291378</v>
      </c>
      <c r="L10" s="31">
        <v>3488655</v>
      </c>
      <c r="M10" s="31">
        <v>3689717</v>
      </c>
      <c r="N10" s="31">
        <v>3849309</v>
      </c>
      <c r="O10" s="31">
        <v>3892115</v>
      </c>
      <c r="P10" s="31">
        <v>4013306</v>
      </c>
      <c r="Q10" s="31">
        <v>4196152</v>
      </c>
      <c r="R10" s="31">
        <v>4216399</v>
      </c>
      <c r="S10" s="31">
        <v>4379259</v>
      </c>
      <c r="T10" s="31">
        <v>4446813</v>
      </c>
      <c r="U10" s="31">
        <v>4553454</v>
      </c>
      <c r="V10" s="31">
        <v>4380458</v>
      </c>
      <c r="W10" s="31">
        <v>4210430</v>
      </c>
      <c r="X10" s="31">
        <v>3905427</v>
      </c>
      <c r="Y10" s="31">
        <v>4091403</v>
      </c>
      <c r="Z10" s="31">
        <v>4420997</v>
      </c>
      <c r="AA10" s="31">
        <v>4474850</v>
      </c>
      <c r="AB10" s="31">
        <v>4867483</v>
      </c>
      <c r="AC10" s="31">
        <v>5776252</v>
      </c>
    </row>
    <row r="11" spans="1:30" hidden="1">
      <c r="A11" s="58">
        <v>2010</v>
      </c>
      <c r="B11" s="59" t="s">
        <v>379</v>
      </c>
      <c r="C11" s="59" t="s">
        <v>380</v>
      </c>
      <c r="D11" s="59" t="s">
        <v>381</v>
      </c>
      <c r="E11" s="59" t="s">
        <v>377</v>
      </c>
      <c r="F11" s="59" t="s">
        <v>382</v>
      </c>
      <c r="G11" s="59">
        <v>23</v>
      </c>
      <c r="H11" s="31">
        <v>474</v>
      </c>
      <c r="I11" s="31">
        <v>1583138</v>
      </c>
      <c r="J11" s="31">
        <v>21864780</v>
      </c>
      <c r="K11" s="31">
        <v>22424898</v>
      </c>
      <c r="L11" s="31">
        <v>23444479</v>
      </c>
      <c r="M11" s="31">
        <v>24897281</v>
      </c>
      <c r="N11" s="31">
        <v>25398106</v>
      </c>
      <c r="O11" s="31">
        <v>26511303</v>
      </c>
      <c r="P11" s="31">
        <v>27094943</v>
      </c>
      <c r="Q11" s="31">
        <v>27878918</v>
      </c>
      <c r="R11" s="31">
        <v>31186900</v>
      </c>
      <c r="S11" s="31">
        <v>32812346</v>
      </c>
      <c r="T11" s="31">
        <v>33033938</v>
      </c>
      <c r="U11" s="31">
        <v>34397161</v>
      </c>
      <c r="V11" s="31">
        <v>35478454</v>
      </c>
      <c r="W11" s="31">
        <v>36254916</v>
      </c>
      <c r="X11" s="31">
        <v>36814547</v>
      </c>
      <c r="Y11" s="31">
        <v>36006299</v>
      </c>
      <c r="Z11" s="31">
        <v>37209305</v>
      </c>
      <c r="AA11" s="31">
        <v>37240611</v>
      </c>
      <c r="AB11" s="31">
        <v>38052433</v>
      </c>
      <c r="AC11" s="31">
        <v>37152793</v>
      </c>
    </row>
    <row r="12" spans="1:30" hidden="1">
      <c r="A12" s="58">
        <v>2010</v>
      </c>
      <c r="B12" s="59" t="s">
        <v>383</v>
      </c>
      <c r="C12" s="59" t="s">
        <v>384</v>
      </c>
      <c r="D12" s="59" t="s">
        <v>385</v>
      </c>
      <c r="E12" s="59" t="s">
        <v>386</v>
      </c>
      <c r="F12" s="59" t="s">
        <v>387</v>
      </c>
      <c r="G12" s="59">
        <v>116</v>
      </c>
      <c r="H12" s="31">
        <v>109</v>
      </c>
      <c r="I12" s="31">
        <v>272625</v>
      </c>
      <c r="J12" s="31">
        <v>653523</v>
      </c>
      <c r="K12" s="31">
        <v>672833</v>
      </c>
      <c r="L12" s="31">
        <v>747958</v>
      </c>
      <c r="M12" s="31">
        <v>878767</v>
      </c>
      <c r="N12" s="31">
        <v>1019499</v>
      </c>
      <c r="O12" s="31">
        <v>1049365</v>
      </c>
      <c r="P12" s="31">
        <v>1076313</v>
      </c>
      <c r="Q12" s="31">
        <v>1046566</v>
      </c>
      <c r="R12" s="31">
        <v>1037757</v>
      </c>
      <c r="S12" s="31">
        <v>1088929</v>
      </c>
      <c r="T12" s="31">
        <v>1133321</v>
      </c>
      <c r="U12" s="31">
        <v>1133114</v>
      </c>
      <c r="V12" s="31">
        <v>1269665</v>
      </c>
      <c r="W12" s="31">
        <v>1314576</v>
      </c>
      <c r="X12" s="31">
        <v>1488854</v>
      </c>
      <c r="Y12" s="31">
        <v>1525034</v>
      </c>
      <c r="Z12" s="31">
        <v>1566682</v>
      </c>
      <c r="AA12" s="31">
        <v>1653708</v>
      </c>
      <c r="AB12" s="31">
        <v>1643802</v>
      </c>
      <c r="AC12" s="31">
        <v>1671814</v>
      </c>
    </row>
    <row r="13" spans="1:30" hidden="1">
      <c r="A13" s="58">
        <v>2010</v>
      </c>
      <c r="B13" s="59" t="s">
        <v>388</v>
      </c>
      <c r="C13" s="59" t="s">
        <v>389</v>
      </c>
      <c r="D13" s="59" t="s">
        <v>390</v>
      </c>
      <c r="E13" s="59" t="s">
        <v>391</v>
      </c>
      <c r="F13" s="59" t="s">
        <v>392</v>
      </c>
      <c r="G13" s="59">
        <v>135</v>
      </c>
      <c r="H13" s="31">
        <v>79</v>
      </c>
      <c r="I13" s="31">
        <v>225744</v>
      </c>
      <c r="J13" s="31">
        <v>2248661</v>
      </c>
      <c r="K13" s="31">
        <v>2242776</v>
      </c>
      <c r="L13" s="31">
        <v>2266739</v>
      </c>
      <c r="M13" s="31">
        <v>2165213</v>
      </c>
      <c r="N13" s="31">
        <v>2122835</v>
      </c>
      <c r="O13" s="31">
        <v>2404789</v>
      </c>
      <c r="P13" s="31">
        <v>2577002</v>
      </c>
      <c r="Q13" s="31">
        <v>2927729</v>
      </c>
      <c r="R13" s="31">
        <v>2996107</v>
      </c>
      <c r="S13" s="31">
        <v>3020719</v>
      </c>
      <c r="T13" s="31">
        <v>3274369</v>
      </c>
      <c r="U13" s="31">
        <v>3334363</v>
      </c>
      <c r="V13" s="31">
        <v>3536992</v>
      </c>
      <c r="W13" s="31">
        <v>3833771</v>
      </c>
      <c r="X13" s="31">
        <v>3760610</v>
      </c>
      <c r="Y13" s="31">
        <v>3157728</v>
      </c>
      <c r="Z13" s="31">
        <v>3297484</v>
      </c>
      <c r="AA13" s="31">
        <v>3263744</v>
      </c>
      <c r="AB13" s="31">
        <v>3201932</v>
      </c>
      <c r="AC13" s="31">
        <v>3058355</v>
      </c>
    </row>
    <row r="14" spans="1:30" hidden="1">
      <c r="A14" s="58">
        <v>1992</v>
      </c>
      <c r="B14" s="59" t="s">
        <v>393</v>
      </c>
      <c r="C14" s="59" t="s">
        <v>394</v>
      </c>
      <c r="D14" s="59" t="s">
        <v>395</v>
      </c>
      <c r="E14" s="59" t="s">
        <v>358</v>
      </c>
      <c r="F14" s="59" t="s">
        <v>359</v>
      </c>
      <c r="G14" s="59">
        <v>18</v>
      </c>
      <c r="H14" s="31">
        <v>588</v>
      </c>
      <c r="I14" s="31">
        <v>1744086</v>
      </c>
      <c r="J14" s="31">
        <v>0</v>
      </c>
      <c r="K14" s="31">
        <v>0</v>
      </c>
      <c r="L14" s="31"/>
      <c r="M14" s="31"/>
      <c r="N14" s="31"/>
      <c r="O14" s="31"/>
      <c r="P14" s="31"/>
      <c r="Q14" s="31"/>
      <c r="R14" s="31"/>
      <c r="S14" s="31"/>
      <c r="T14" s="31"/>
      <c r="U14" s="31"/>
      <c r="V14" s="31"/>
      <c r="W14" s="31"/>
      <c r="X14" s="31"/>
      <c r="Y14" s="31"/>
      <c r="Z14" s="31"/>
      <c r="AA14" s="31"/>
      <c r="AB14" s="31"/>
      <c r="AC14" s="31"/>
    </row>
    <row r="15" spans="1:30" hidden="1">
      <c r="A15" s="58">
        <v>2010</v>
      </c>
      <c r="B15" s="59" t="s">
        <v>396</v>
      </c>
      <c r="C15" s="59" t="s">
        <v>397</v>
      </c>
      <c r="D15" s="59" t="s">
        <v>398</v>
      </c>
      <c r="E15" s="59" t="s">
        <v>358</v>
      </c>
      <c r="F15" s="59" t="s">
        <v>399</v>
      </c>
      <c r="G15" s="59">
        <v>378</v>
      </c>
      <c r="H15" s="31">
        <v>27</v>
      </c>
      <c r="I15" s="31">
        <v>60443</v>
      </c>
      <c r="J15" s="31">
        <v>253189</v>
      </c>
      <c r="K15" s="31">
        <v>275979</v>
      </c>
      <c r="L15" s="31">
        <v>288669</v>
      </c>
      <c r="M15" s="31">
        <v>318735</v>
      </c>
      <c r="N15" s="31"/>
      <c r="O15" s="31"/>
      <c r="P15" s="31">
        <v>372091</v>
      </c>
      <c r="Q15" s="31">
        <v>379148</v>
      </c>
      <c r="R15" s="31">
        <v>396672</v>
      </c>
      <c r="S15" s="31">
        <v>284661</v>
      </c>
      <c r="T15" s="31">
        <v>330320</v>
      </c>
      <c r="U15" s="31">
        <v>342620</v>
      </c>
      <c r="V15" s="31">
        <v>341270</v>
      </c>
      <c r="W15" s="31">
        <v>348947</v>
      </c>
      <c r="X15" s="31">
        <v>353954</v>
      </c>
      <c r="Y15" s="31">
        <v>371773</v>
      </c>
      <c r="Z15" s="31">
        <v>366736</v>
      </c>
      <c r="AA15" s="31">
        <v>368652</v>
      </c>
      <c r="AB15" s="31">
        <v>376751</v>
      </c>
      <c r="AC15" s="31">
        <v>403057</v>
      </c>
    </row>
    <row r="16" spans="1:30" hidden="1">
      <c r="A16" s="58">
        <v>2010</v>
      </c>
      <c r="B16" s="59" t="s">
        <v>400</v>
      </c>
      <c r="C16" s="59" t="s">
        <v>401</v>
      </c>
      <c r="D16" s="59" t="s">
        <v>402</v>
      </c>
      <c r="E16" s="59" t="s">
        <v>358</v>
      </c>
      <c r="F16" s="59" t="s">
        <v>403</v>
      </c>
      <c r="G16" s="59">
        <v>188</v>
      </c>
      <c r="H16" s="31">
        <v>85</v>
      </c>
      <c r="I16" s="31">
        <v>153851</v>
      </c>
      <c r="J16" s="31">
        <v>3227909</v>
      </c>
      <c r="K16" s="31">
        <v>3391811</v>
      </c>
      <c r="L16" s="31">
        <v>3670754</v>
      </c>
      <c r="M16" s="31">
        <v>4154502</v>
      </c>
      <c r="N16" s="31">
        <v>4605219</v>
      </c>
      <c r="O16" s="31">
        <v>5122714</v>
      </c>
      <c r="P16" s="31">
        <v>5339563</v>
      </c>
      <c r="Q16" s="31">
        <v>5641617</v>
      </c>
      <c r="R16" s="31">
        <v>6060705</v>
      </c>
      <c r="S16" s="31">
        <v>5672862</v>
      </c>
      <c r="T16" s="31">
        <v>6020173</v>
      </c>
      <c r="U16" s="31">
        <v>6008916</v>
      </c>
      <c r="V16" s="31">
        <v>6222758</v>
      </c>
      <c r="W16" s="31"/>
      <c r="X16" s="31">
        <v>7841944</v>
      </c>
      <c r="Y16" s="31">
        <v>8076120</v>
      </c>
      <c r="Z16" s="31">
        <v>8730774</v>
      </c>
      <c r="AA16" s="31">
        <v>10292004</v>
      </c>
      <c r="AB16" s="31">
        <v>10146752</v>
      </c>
      <c r="AC16" s="31">
        <v>9953651</v>
      </c>
    </row>
    <row r="17" spans="1:29" hidden="1">
      <c r="A17" s="58">
        <v>2010</v>
      </c>
      <c r="B17" s="59" t="s">
        <v>404</v>
      </c>
      <c r="C17" s="59" t="s">
        <v>405</v>
      </c>
      <c r="D17" s="59" t="s">
        <v>406</v>
      </c>
      <c r="E17" s="59" t="s">
        <v>358</v>
      </c>
      <c r="F17" s="59" t="s">
        <v>407</v>
      </c>
      <c r="G17" s="59">
        <v>195</v>
      </c>
      <c r="H17" s="31">
        <v>92</v>
      </c>
      <c r="I17" s="31">
        <v>143826</v>
      </c>
      <c r="J17" s="31">
        <v>2560900</v>
      </c>
      <c r="K17" s="31">
        <v>2756847</v>
      </c>
      <c r="L17" s="31">
        <v>3338645</v>
      </c>
      <c r="M17" s="31">
        <v>4332171</v>
      </c>
      <c r="N17" s="31">
        <v>4286537</v>
      </c>
      <c r="O17" s="31">
        <v>4088536</v>
      </c>
      <c r="P17" s="31">
        <v>4211164</v>
      </c>
      <c r="Q17" s="31">
        <v>4321912</v>
      </c>
      <c r="R17" s="31">
        <v>4576001</v>
      </c>
      <c r="S17" s="31">
        <v>3412970</v>
      </c>
      <c r="T17" s="31">
        <v>3291456</v>
      </c>
      <c r="U17" s="31">
        <v>3270189</v>
      </c>
      <c r="V17" s="31">
        <v>3648199</v>
      </c>
      <c r="W17" s="31">
        <v>3965917</v>
      </c>
      <c r="X17" s="31">
        <v>4486388</v>
      </c>
      <c r="Y17" s="31">
        <v>5259790</v>
      </c>
      <c r="Z17" s="31">
        <v>5674039</v>
      </c>
      <c r="AA17" s="31">
        <v>6431682</v>
      </c>
      <c r="AB17" s="31">
        <v>6617762</v>
      </c>
      <c r="AC17" s="31">
        <v>6418864</v>
      </c>
    </row>
    <row r="18" spans="1:29" hidden="1">
      <c r="A18" s="58">
        <v>2010</v>
      </c>
      <c r="B18" s="59" t="s">
        <v>408</v>
      </c>
      <c r="C18" s="59" t="s">
        <v>409</v>
      </c>
      <c r="D18" s="59" t="s">
        <v>410</v>
      </c>
      <c r="E18" s="59" t="s">
        <v>358</v>
      </c>
      <c r="F18" s="59" t="s">
        <v>411</v>
      </c>
      <c r="G18" s="59">
        <v>169</v>
      </c>
      <c r="H18" s="31">
        <v>118</v>
      </c>
      <c r="I18" s="31">
        <v>178369</v>
      </c>
      <c r="J18" s="31">
        <v>2721593</v>
      </c>
      <c r="K18" s="31">
        <v>3034387</v>
      </c>
      <c r="L18" s="31">
        <v>3172847</v>
      </c>
      <c r="M18" s="31">
        <v>3802511</v>
      </c>
      <c r="N18" s="31">
        <v>4271882</v>
      </c>
      <c r="O18" s="31">
        <v>5065542</v>
      </c>
      <c r="P18" s="31">
        <v>4942013</v>
      </c>
      <c r="Q18" s="31">
        <v>4972727</v>
      </c>
      <c r="R18" s="31">
        <v>5210614</v>
      </c>
      <c r="S18" s="31">
        <v>3223640</v>
      </c>
      <c r="T18" s="31">
        <v>3520417</v>
      </c>
      <c r="U18" s="31">
        <v>4348965</v>
      </c>
      <c r="V18" s="31">
        <v>5338897</v>
      </c>
      <c r="W18" s="31">
        <v>5735440</v>
      </c>
      <c r="X18" s="31">
        <v>5978261</v>
      </c>
      <c r="Y18" s="31">
        <v>5992466</v>
      </c>
      <c r="Z18" s="31">
        <v>5948958</v>
      </c>
      <c r="AA18" s="31">
        <v>5710849</v>
      </c>
      <c r="AB18" s="31">
        <v>4957676</v>
      </c>
      <c r="AC18" s="31">
        <v>4570445</v>
      </c>
    </row>
    <row r="19" spans="1:29" hidden="1">
      <c r="A19" s="58">
        <v>2010</v>
      </c>
      <c r="B19" s="59" t="s">
        <v>412</v>
      </c>
      <c r="C19" s="59" t="s">
        <v>413</v>
      </c>
      <c r="D19" s="59" t="s">
        <v>414</v>
      </c>
      <c r="E19" s="59" t="s">
        <v>358</v>
      </c>
      <c r="F19" s="59" t="s">
        <v>415</v>
      </c>
      <c r="G19" s="59">
        <v>301</v>
      </c>
      <c r="H19" s="31">
        <v>35</v>
      </c>
      <c r="I19" s="31">
        <v>84324</v>
      </c>
      <c r="J19" s="31">
        <v>1235298</v>
      </c>
      <c r="K19" s="31">
        <v>1396915</v>
      </c>
      <c r="L19" s="31">
        <v>1470050</v>
      </c>
      <c r="M19" s="31">
        <v>1635082</v>
      </c>
      <c r="N19" s="31">
        <v>1833671</v>
      </c>
      <c r="O19" s="31">
        <v>1893934</v>
      </c>
      <c r="P19" s="31">
        <v>1991826</v>
      </c>
      <c r="Q19" s="31">
        <v>2056302</v>
      </c>
      <c r="R19" s="31">
        <v>2099651</v>
      </c>
      <c r="S19" s="31">
        <v>1995503</v>
      </c>
      <c r="T19" s="31">
        <v>1991447</v>
      </c>
      <c r="U19" s="31">
        <v>1978089</v>
      </c>
      <c r="V19" s="31">
        <v>1958806</v>
      </c>
      <c r="W19" s="31">
        <v>2127200</v>
      </c>
      <c r="X19" s="31">
        <v>2029522</v>
      </c>
      <c r="Y19" s="31">
        <v>2376649</v>
      </c>
      <c r="Z19" s="31">
        <v>2453539</v>
      </c>
      <c r="AA19" s="31">
        <v>2679161</v>
      </c>
      <c r="AB19" s="31">
        <v>3237261</v>
      </c>
      <c r="AC19" s="31">
        <v>3159131</v>
      </c>
    </row>
    <row r="20" spans="1:29" hidden="1">
      <c r="A20" s="58">
        <v>2010</v>
      </c>
      <c r="B20" s="59" t="s">
        <v>416</v>
      </c>
      <c r="C20" s="59" t="s">
        <v>417</v>
      </c>
      <c r="D20" s="59" t="s">
        <v>418</v>
      </c>
      <c r="E20" s="59" t="s">
        <v>386</v>
      </c>
      <c r="F20" s="59" t="s">
        <v>419</v>
      </c>
      <c r="G20" s="59">
        <v>370</v>
      </c>
      <c r="H20" s="31">
        <v>30</v>
      </c>
      <c r="I20" s="31">
        <v>62498</v>
      </c>
      <c r="J20" s="31">
        <v>254847</v>
      </c>
      <c r="K20" s="31">
        <v>262461</v>
      </c>
      <c r="L20" s="31">
        <v>285451</v>
      </c>
      <c r="M20" s="31">
        <v>294312</v>
      </c>
      <c r="N20" s="31">
        <v>296044</v>
      </c>
      <c r="O20" s="31">
        <v>304054</v>
      </c>
      <c r="P20" s="31">
        <v>324890</v>
      </c>
      <c r="Q20" s="31">
        <v>350468</v>
      </c>
      <c r="R20" s="31">
        <v>364223</v>
      </c>
      <c r="S20" s="31">
        <v>402480</v>
      </c>
      <c r="T20" s="31">
        <v>437108</v>
      </c>
      <c r="U20" s="31">
        <v>440552</v>
      </c>
      <c r="V20" s="31">
        <v>465102</v>
      </c>
      <c r="W20" s="31">
        <v>450634</v>
      </c>
      <c r="X20" s="31">
        <v>428668</v>
      </c>
      <c r="Y20" s="31">
        <v>443674</v>
      </c>
      <c r="Z20" s="31">
        <v>663423</v>
      </c>
      <c r="AA20" s="31">
        <v>776741</v>
      </c>
      <c r="AB20" s="31">
        <v>792565</v>
      </c>
      <c r="AC20" s="31">
        <v>792097</v>
      </c>
    </row>
    <row r="21" spans="1:29" hidden="1">
      <c r="A21" s="58">
        <v>2010</v>
      </c>
      <c r="B21" s="59" t="s">
        <v>420</v>
      </c>
      <c r="C21" s="59" t="s">
        <v>421</v>
      </c>
      <c r="D21" s="59" t="s">
        <v>357</v>
      </c>
      <c r="E21" s="59" t="s">
        <v>358</v>
      </c>
      <c r="F21" s="59" t="s">
        <v>359</v>
      </c>
      <c r="G21" s="59">
        <v>14</v>
      </c>
      <c r="H21" s="31">
        <v>954</v>
      </c>
      <c r="I21" s="31">
        <v>2712205</v>
      </c>
      <c r="J21" s="31">
        <v>161752</v>
      </c>
      <c r="K21" s="31">
        <v>177456</v>
      </c>
      <c r="L21" s="31">
        <v>179364</v>
      </c>
      <c r="M21" s="31">
        <v>185556</v>
      </c>
      <c r="N21" s="31">
        <v>179572</v>
      </c>
      <c r="O21" s="31">
        <v>179404</v>
      </c>
      <c r="P21" s="31">
        <v>189744</v>
      </c>
      <c r="Q21" s="31">
        <v>199196</v>
      </c>
      <c r="R21" s="31">
        <v>192554</v>
      </c>
      <c r="S21" s="31">
        <v>207056</v>
      </c>
      <c r="T21" s="31">
        <v>251592</v>
      </c>
      <c r="U21" s="31">
        <v>207428</v>
      </c>
      <c r="V21" s="31">
        <v>245363</v>
      </c>
      <c r="W21" s="31">
        <v>110480</v>
      </c>
      <c r="X21" s="31">
        <v>161376</v>
      </c>
      <c r="Y21" s="31">
        <v>19764</v>
      </c>
      <c r="Z21" s="31">
        <v>176540</v>
      </c>
      <c r="AA21" s="31">
        <v>187824</v>
      </c>
      <c r="AB21" s="31">
        <v>198484</v>
      </c>
      <c r="AC21" s="31">
        <v>201756</v>
      </c>
    </row>
    <row r="22" spans="1:29" hidden="1">
      <c r="A22" s="58">
        <v>2010</v>
      </c>
      <c r="B22" s="59" t="s">
        <v>422</v>
      </c>
      <c r="C22" s="59" t="s">
        <v>423</v>
      </c>
      <c r="D22" s="59" t="s">
        <v>424</v>
      </c>
      <c r="E22" s="59" t="s">
        <v>358</v>
      </c>
      <c r="F22" s="59" t="s">
        <v>382</v>
      </c>
      <c r="G22" s="59">
        <v>23</v>
      </c>
      <c r="H22" s="31">
        <v>474</v>
      </c>
      <c r="I22" s="31">
        <v>1583138</v>
      </c>
      <c r="J22" s="31">
        <v>3112256</v>
      </c>
      <c r="K22" s="31">
        <v>3031652</v>
      </c>
      <c r="L22" s="31">
        <v>3128915</v>
      </c>
      <c r="M22" s="31">
        <v>3281623</v>
      </c>
      <c r="N22" s="31">
        <v>3521203</v>
      </c>
      <c r="O22" s="31">
        <v>4079527</v>
      </c>
      <c r="P22" s="31">
        <v>4969306</v>
      </c>
      <c r="Q22" s="31">
        <v>5678612</v>
      </c>
      <c r="R22" s="31">
        <v>5870905</v>
      </c>
      <c r="S22" s="31">
        <v>5209504</v>
      </c>
      <c r="T22" s="31">
        <v>4775850</v>
      </c>
      <c r="U22" s="31">
        <v>4930726</v>
      </c>
      <c r="V22" s="31">
        <v>4948748</v>
      </c>
      <c r="W22" s="31">
        <v>4991139</v>
      </c>
      <c r="X22" s="31">
        <v>4805798</v>
      </c>
      <c r="Y22" s="31">
        <v>4866777</v>
      </c>
      <c r="Z22" s="31">
        <v>5113510</v>
      </c>
      <c r="AA22" s="31">
        <v>5825098</v>
      </c>
      <c r="AB22" s="31">
        <v>5606108</v>
      </c>
      <c r="AC22" s="31">
        <v>5263060</v>
      </c>
    </row>
    <row r="23" spans="1:29" hidden="1">
      <c r="A23" s="58">
        <v>2010</v>
      </c>
      <c r="B23" s="59" t="s">
        <v>425</v>
      </c>
      <c r="C23" s="59" t="s">
        <v>426</v>
      </c>
      <c r="D23" s="59" t="s">
        <v>427</v>
      </c>
      <c r="E23" s="59" t="s">
        <v>377</v>
      </c>
      <c r="F23" s="59" t="s">
        <v>428</v>
      </c>
      <c r="G23" s="59">
        <v>145</v>
      </c>
      <c r="H23" s="31">
        <v>69</v>
      </c>
      <c r="I23" s="31">
        <v>207229</v>
      </c>
      <c r="J23" s="31">
        <v>1508466</v>
      </c>
      <c r="K23" s="31">
        <v>1621912</v>
      </c>
      <c r="L23" s="31">
        <v>1684657</v>
      </c>
      <c r="M23" s="31">
        <v>1707243</v>
      </c>
      <c r="N23" s="31">
        <v>1650220</v>
      </c>
      <c r="O23" s="31">
        <v>1644168</v>
      </c>
      <c r="P23" s="31">
        <v>1869484</v>
      </c>
      <c r="Q23" s="31">
        <v>2002137</v>
      </c>
      <c r="R23" s="31">
        <v>2043188</v>
      </c>
      <c r="S23" s="31">
        <v>2371979</v>
      </c>
      <c r="T23" s="31">
        <v>2608921</v>
      </c>
      <c r="U23" s="31">
        <v>2727946</v>
      </c>
      <c r="V23" s="31">
        <v>3342864</v>
      </c>
      <c r="W23" s="31">
        <v>3433542</v>
      </c>
      <c r="X23" s="31">
        <v>3687216</v>
      </c>
      <c r="Y23" s="31">
        <v>3873992</v>
      </c>
      <c r="Z23" s="31">
        <v>4503744</v>
      </c>
      <c r="AA23" s="31">
        <v>5440920</v>
      </c>
      <c r="AB23" s="31">
        <v>5662915</v>
      </c>
      <c r="AC23" s="31">
        <v>5728722</v>
      </c>
    </row>
    <row r="24" spans="1:29" hidden="1">
      <c r="A24" s="58">
        <v>2010</v>
      </c>
      <c r="B24" s="59" t="s">
        <v>429</v>
      </c>
      <c r="C24" s="59" t="s">
        <v>430</v>
      </c>
      <c r="D24" s="59" t="s">
        <v>431</v>
      </c>
      <c r="E24" s="59" t="s">
        <v>358</v>
      </c>
      <c r="F24" s="59" t="s">
        <v>359</v>
      </c>
      <c r="G24" s="59">
        <v>14</v>
      </c>
      <c r="H24" s="31">
        <v>954</v>
      </c>
      <c r="I24" s="31">
        <v>2712205</v>
      </c>
      <c r="J24" s="31">
        <v>29704</v>
      </c>
      <c r="K24" s="31">
        <v>28786</v>
      </c>
      <c r="L24" s="31">
        <v>31128</v>
      </c>
      <c r="M24" s="31">
        <v>30988</v>
      </c>
      <c r="N24" s="31">
        <v>30810</v>
      </c>
      <c r="O24" s="31">
        <v>31180</v>
      </c>
      <c r="P24" s="31">
        <v>30958</v>
      </c>
      <c r="Q24" s="31">
        <v>31121</v>
      </c>
      <c r="R24" s="31">
        <v>30962</v>
      </c>
      <c r="S24" s="31">
        <v>31513</v>
      </c>
      <c r="T24" s="31">
        <v>31128</v>
      </c>
      <c r="U24" s="31">
        <v>31724</v>
      </c>
      <c r="V24" s="31">
        <v>31043</v>
      </c>
      <c r="W24" s="31">
        <v>40756</v>
      </c>
      <c r="X24" s="31">
        <v>40809</v>
      </c>
      <c r="Y24" s="31">
        <v>40206</v>
      </c>
      <c r="Z24" s="31">
        <v>40899</v>
      </c>
      <c r="AA24" s="31">
        <v>39967</v>
      </c>
      <c r="AB24" s="31">
        <v>40305</v>
      </c>
      <c r="AC24" s="31">
        <v>40697</v>
      </c>
    </row>
    <row r="25" spans="1:29" hidden="1">
      <c r="A25" s="58">
        <v>2010</v>
      </c>
      <c r="B25" s="59" t="s">
        <v>432</v>
      </c>
      <c r="C25" s="59" t="s">
        <v>433</v>
      </c>
      <c r="D25" s="59" t="s">
        <v>369</v>
      </c>
      <c r="E25" s="59" t="s">
        <v>358</v>
      </c>
      <c r="F25" s="59" t="s">
        <v>359</v>
      </c>
      <c r="G25" s="59">
        <v>14</v>
      </c>
      <c r="H25" s="31">
        <v>954</v>
      </c>
      <c r="I25" s="31">
        <v>2712205</v>
      </c>
      <c r="J25" s="31">
        <v>3840393</v>
      </c>
      <c r="K25" s="31">
        <v>5308574</v>
      </c>
      <c r="L25" s="31">
        <v>5499720</v>
      </c>
      <c r="M25" s="31">
        <v>5542678</v>
      </c>
      <c r="N25" s="31">
        <v>5582066</v>
      </c>
      <c r="O25" s="31">
        <v>7776138</v>
      </c>
      <c r="P25" s="31">
        <v>9119370</v>
      </c>
      <c r="Q25" s="31">
        <v>10011268</v>
      </c>
      <c r="R25" s="31">
        <v>10864182</v>
      </c>
      <c r="S25" s="31">
        <v>10704672</v>
      </c>
      <c r="T25" s="31">
        <v>11205257</v>
      </c>
      <c r="U25" s="31">
        <v>11284395</v>
      </c>
      <c r="V25" s="31">
        <v>12080160</v>
      </c>
      <c r="W25" s="31">
        <v>12764834</v>
      </c>
      <c r="X25" s="31">
        <v>11488259</v>
      </c>
      <c r="Y25" s="31">
        <v>11971196</v>
      </c>
      <c r="Z25" s="31">
        <v>14046607</v>
      </c>
      <c r="AA25" s="31">
        <v>14846654</v>
      </c>
      <c r="AB25" s="31">
        <v>15126943</v>
      </c>
      <c r="AC25" s="31">
        <v>14867607</v>
      </c>
    </row>
    <row r="26" spans="1:29" hidden="1">
      <c r="A26" s="58">
        <v>2006</v>
      </c>
      <c r="B26" s="59" t="s">
        <v>434</v>
      </c>
      <c r="C26" s="59" t="s">
        <v>435</v>
      </c>
      <c r="D26" s="59" t="s">
        <v>436</v>
      </c>
      <c r="E26" s="59" t="s">
        <v>358</v>
      </c>
      <c r="F26" s="59" t="s">
        <v>359</v>
      </c>
      <c r="G26" s="59">
        <v>14</v>
      </c>
      <c r="H26" s="31">
        <v>954</v>
      </c>
      <c r="I26" s="31">
        <v>2712205</v>
      </c>
      <c r="J26" s="31">
        <v>439733</v>
      </c>
      <c r="K26" s="31">
        <v>514407</v>
      </c>
      <c r="L26" s="31">
        <v>785038</v>
      </c>
      <c r="M26" s="31">
        <v>911057</v>
      </c>
      <c r="N26" s="31">
        <v>1011826</v>
      </c>
      <c r="O26" s="31">
        <v>1086771</v>
      </c>
      <c r="P26" s="31">
        <v>1037983</v>
      </c>
      <c r="Q26" s="31">
        <v>1144435</v>
      </c>
      <c r="R26" s="31">
        <v>1261188</v>
      </c>
      <c r="S26" s="31">
        <v>1145326</v>
      </c>
      <c r="T26" s="31">
        <v>1262880</v>
      </c>
      <c r="U26" s="31">
        <v>1380442</v>
      </c>
      <c r="V26" s="31">
        <v>1389031</v>
      </c>
      <c r="W26" s="31">
        <v>1550197</v>
      </c>
      <c r="X26" s="31">
        <v>1633157</v>
      </c>
      <c r="Y26" s="31">
        <v>1769306</v>
      </c>
      <c r="Z26" s="31"/>
      <c r="AA26" s="31"/>
      <c r="AB26" s="31"/>
      <c r="AC26" s="31"/>
    </row>
    <row r="27" spans="1:29" hidden="1">
      <c r="A27" s="58">
        <v>2010</v>
      </c>
      <c r="B27" s="59" t="s">
        <v>437</v>
      </c>
      <c r="C27" s="59" t="s">
        <v>438</v>
      </c>
      <c r="D27" s="59" t="s">
        <v>439</v>
      </c>
      <c r="E27" s="59" t="s">
        <v>377</v>
      </c>
      <c r="F27" s="59" t="s">
        <v>440</v>
      </c>
      <c r="G27" s="59">
        <v>210</v>
      </c>
      <c r="H27" s="31">
        <v>59</v>
      </c>
      <c r="I27" s="31">
        <v>128780</v>
      </c>
      <c r="J27" s="31">
        <v>821242</v>
      </c>
      <c r="K27" s="31">
        <v>637855</v>
      </c>
      <c r="L27" s="31">
        <v>628172</v>
      </c>
      <c r="M27" s="31">
        <v>662041</v>
      </c>
      <c r="N27" s="31">
        <v>638745</v>
      </c>
      <c r="O27" s="31">
        <v>798046</v>
      </c>
      <c r="P27" s="31">
        <v>567568</v>
      </c>
      <c r="Q27" s="31">
        <v>827985</v>
      </c>
      <c r="R27" s="31">
        <v>744345</v>
      </c>
      <c r="S27" s="31">
        <v>740376</v>
      </c>
      <c r="T27" s="31">
        <v>800604</v>
      </c>
      <c r="U27" s="31">
        <v>872692</v>
      </c>
      <c r="V27" s="31">
        <v>857357</v>
      </c>
      <c r="W27" s="31">
        <v>740612</v>
      </c>
      <c r="X27" s="31">
        <v>915723</v>
      </c>
      <c r="Y27" s="31">
        <v>1287847</v>
      </c>
      <c r="Z27" s="31">
        <v>992707</v>
      </c>
      <c r="AA27" s="31">
        <v>965036</v>
      </c>
      <c r="AB27" s="31">
        <v>963585</v>
      </c>
      <c r="AC27" s="31">
        <v>990561</v>
      </c>
    </row>
    <row r="28" spans="1:29" hidden="1">
      <c r="A28" s="58">
        <v>2010</v>
      </c>
      <c r="B28" s="59" t="s">
        <v>441</v>
      </c>
      <c r="C28" s="59" t="s">
        <v>442</v>
      </c>
      <c r="D28" s="59" t="s">
        <v>357</v>
      </c>
      <c r="E28" s="59" t="s">
        <v>358</v>
      </c>
      <c r="F28" s="59" t="s">
        <v>359</v>
      </c>
      <c r="G28" s="59">
        <v>14</v>
      </c>
      <c r="H28" s="31">
        <v>954</v>
      </c>
      <c r="I28" s="31">
        <v>2712205</v>
      </c>
      <c r="J28" s="31">
        <v>881983</v>
      </c>
      <c r="K28" s="31">
        <v>886621</v>
      </c>
      <c r="L28" s="31">
        <v>967250</v>
      </c>
      <c r="M28" s="31">
        <v>993044</v>
      </c>
      <c r="N28" s="31">
        <v>993044</v>
      </c>
      <c r="O28" s="31">
        <v>1007865</v>
      </c>
      <c r="P28" s="31">
        <v>1013714</v>
      </c>
      <c r="Q28" s="31">
        <v>1024911</v>
      </c>
      <c r="R28" s="31">
        <v>1186978</v>
      </c>
      <c r="S28" s="31">
        <v>1227814</v>
      </c>
      <c r="T28" s="31">
        <v>1075384</v>
      </c>
      <c r="U28" s="31">
        <v>1075590</v>
      </c>
      <c r="V28" s="31">
        <v>1075571</v>
      </c>
      <c r="W28" s="31">
        <v>973167</v>
      </c>
      <c r="X28" s="31">
        <v>950689</v>
      </c>
      <c r="Y28" s="31">
        <v>931074</v>
      </c>
      <c r="Z28" s="31">
        <v>917613</v>
      </c>
      <c r="AA28" s="31">
        <v>910302</v>
      </c>
      <c r="AB28" s="31">
        <v>910252</v>
      </c>
      <c r="AC28" s="31">
        <v>902801</v>
      </c>
    </row>
    <row r="29" spans="1:29" hidden="1">
      <c r="A29" s="58">
        <v>1991</v>
      </c>
      <c r="B29" s="59" t="s">
        <v>443</v>
      </c>
      <c r="C29" s="59" t="s">
        <v>444</v>
      </c>
      <c r="D29" s="59" t="s">
        <v>436</v>
      </c>
      <c r="E29" s="59" t="s">
        <v>358</v>
      </c>
      <c r="F29" s="59" t="s">
        <v>359</v>
      </c>
      <c r="G29" s="59">
        <v>18</v>
      </c>
      <c r="H29" s="31">
        <v>588</v>
      </c>
      <c r="I29" s="31">
        <v>1744086</v>
      </c>
      <c r="J29" s="31">
        <v>1276862</v>
      </c>
      <c r="K29" s="31"/>
      <c r="L29" s="31"/>
      <c r="M29" s="31"/>
      <c r="N29" s="31"/>
      <c r="O29" s="31"/>
      <c r="P29" s="31"/>
      <c r="Q29" s="31"/>
      <c r="R29" s="31"/>
      <c r="S29" s="31"/>
      <c r="T29" s="31"/>
      <c r="U29" s="31"/>
      <c r="V29" s="31"/>
      <c r="W29" s="31"/>
      <c r="X29" s="31"/>
      <c r="Y29" s="31"/>
      <c r="Z29" s="31"/>
      <c r="AA29" s="31"/>
      <c r="AB29" s="31"/>
      <c r="AC29" s="31"/>
    </row>
    <row r="30" spans="1:29" hidden="1">
      <c r="A30" s="58">
        <v>1998</v>
      </c>
      <c r="B30" s="59" t="s">
        <v>445</v>
      </c>
      <c r="C30" s="59" t="s">
        <v>446</v>
      </c>
      <c r="D30" s="59" t="s">
        <v>447</v>
      </c>
      <c r="E30" s="59" t="s">
        <v>386</v>
      </c>
      <c r="F30" s="59" t="s">
        <v>448</v>
      </c>
      <c r="G30" s="59">
        <v>362</v>
      </c>
      <c r="H30" s="31">
        <v>21</v>
      </c>
      <c r="I30" s="31">
        <v>56356</v>
      </c>
      <c r="J30" s="31"/>
      <c r="K30" s="31"/>
      <c r="L30" s="31">
        <v>0</v>
      </c>
      <c r="M30" s="31">
        <v>524088</v>
      </c>
      <c r="N30" s="31">
        <v>368128</v>
      </c>
      <c r="O30" s="31">
        <v>387072</v>
      </c>
      <c r="P30" s="31">
        <v>412416</v>
      </c>
      <c r="Q30" s="31">
        <v>437760</v>
      </c>
      <c r="R30" s="31"/>
      <c r="S30" s="31"/>
      <c r="T30" s="31"/>
      <c r="U30" s="31"/>
      <c r="V30" s="31"/>
      <c r="W30" s="31"/>
      <c r="X30" s="31"/>
      <c r="Y30" s="31"/>
      <c r="Z30" s="31"/>
      <c r="AA30" s="31"/>
      <c r="AB30" s="31"/>
      <c r="AC30" s="31"/>
    </row>
    <row r="31" spans="1:29" hidden="1">
      <c r="A31" s="58">
        <v>2010</v>
      </c>
      <c r="B31" s="59" t="s">
        <v>449</v>
      </c>
      <c r="C31" s="59" t="s">
        <v>450</v>
      </c>
      <c r="D31" s="59" t="s">
        <v>357</v>
      </c>
      <c r="E31" s="59" t="s">
        <v>358</v>
      </c>
      <c r="F31" s="59" t="s">
        <v>359</v>
      </c>
      <c r="G31" s="59">
        <v>14</v>
      </c>
      <c r="H31" s="31">
        <v>954</v>
      </c>
      <c r="I31" s="31">
        <v>2712205</v>
      </c>
      <c r="J31" s="31"/>
      <c r="K31" s="31"/>
      <c r="L31" s="31"/>
      <c r="M31" s="31"/>
      <c r="N31" s="31"/>
      <c r="O31" s="31"/>
      <c r="P31" s="31"/>
      <c r="Q31" s="31"/>
      <c r="R31" s="31">
        <v>0</v>
      </c>
      <c r="S31" s="31">
        <v>73476</v>
      </c>
      <c r="T31" s="31">
        <v>268192</v>
      </c>
      <c r="U31" s="31">
        <v>298484</v>
      </c>
      <c r="V31" s="31">
        <v>416383</v>
      </c>
      <c r="W31" s="31">
        <v>552829</v>
      </c>
      <c r="X31" s="31">
        <v>10883929</v>
      </c>
      <c r="Y31" s="31">
        <v>10549864</v>
      </c>
      <c r="Z31" s="31">
        <v>10878955</v>
      </c>
      <c r="AA31" s="31">
        <v>11423899</v>
      </c>
      <c r="AB31" s="31">
        <v>13433012</v>
      </c>
      <c r="AC31" s="31">
        <v>15607462</v>
      </c>
    </row>
    <row r="32" spans="1:29" hidden="1">
      <c r="A32" s="58">
        <v>2010</v>
      </c>
      <c r="B32" s="59" t="s">
        <v>451</v>
      </c>
      <c r="C32" s="59" t="s">
        <v>452</v>
      </c>
      <c r="D32" s="59" t="s">
        <v>390</v>
      </c>
      <c r="E32" s="59" t="s">
        <v>391</v>
      </c>
      <c r="F32" s="59" t="s">
        <v>392</v>
      </c>
      <c r="G32" s="59">
        <v>135</v>
      </c>
      <c r="H32" s="31">
        <v>79</v>
      </c>
      <c r="I32" s="31">
        <v>225744</v>
      </c>
      <c r="J32" s="31"/>
      <c r="K32" s="31"/>
      <c r="L32" s="31"/>
      <c r="M32" s="31"/>
      <c r="N32" s="31"/>
      <c r="O32" s="31"/>
      <c r="P32" s="31"/>
      <c r="Q32" s="31"/>
      <c r="R32" s="31"/>
      <c r="S32" s="31"/>
      <c r="T32" s="31">
        <v>99475</v>
      </c>
      <c r="U32" s="31">
        <v>97142</v>
      </c>
      <c r="V32" s="31">
        <v>101710</v>
      </c>
      <c r="W32" s="31">
        <v>101026</v>
      </c>
      <c r="X32" s="31">
        <v>117790</v>
      </c>
      <c r="Y32" s="31">
        <v>120463</v>
      </c>
      <c r="Z32" s="31">
        <v>133205</v>
      </c>
      <c r="AA32" s="31">
        <v>130460</v>
      </c>
      <c r="AB32" s="31">
        <v>110545</v>
      </c>
      <c r="AC32" s="31">
        <v>93966</v>
      </c>
    </row>
    <row r="33" spans="1:29" hidden="1">
      <c r="A33" s="58">
        <v>2010</v>
      </c>
      <c r="B33" s="59" t="s">
        <v>453</v>
      </c>
      <c r="C33" s="59" t="s">
        <v>454</v>
      </c>
      <c r="D33" s="59" t="s">
        <v>447</v>
      </c>
      <c r="E33" s="59" t="s">
        <v>386</v>
      </c>
      <c r="F33" s="59" t="s">
        <v>448</v>
      </c>
      <c r="G33" s="59">
        <v>351</v>
      </c>
      <c r="H33" s="31">
        <v>31</v>
      </c>
      <c r="I33" s="31">
        <v>66973</v>
      </c>
      <c r="J33" s="31"/>
      <c r="K33" s="31"/>
      <c r="L33" s="31"/>
      <c r="M33" s="31"/>
      <c r="N33" s="31"/>
      <c r="O33" s="31"/>
      <c r="P33" s="31"/>
      <c r="Q33" s="31"/>
      <c r="R33" s="31"/>
      <c r="S33" s="31">
        <v>371935</v>
      </c>
      <c r="T33" s="31">
        <v>282880</v>
      </c>
      <c r="U33" s="31">
        <v>259525</v>
      </c>
      <c r="V33" s="31"/>
      <c r="W33" s="31"/>
      <c r="X33" s="31"/>
      <c r="Y33" s="31">
        <v>243245</v>
      </c>
      <c r="Z33" s="31"/>
      <c r="AA33" s="31"/>
      <c r="AB33" s="31">
        <v>545285</v>
      </c>
      <c r="AC33" s="31">
        <v>762795</v>
      </c>
    </row>
    <row r="34" spans="1:29" hidden="1">
      <c r="A34" s="58">
        <v>2010</v>
      </c>
      <c r="B34" s="59" t="s">
        <v>455</v>
      </c>
      <c r="C34" s="59" t="s">
        <v>456</v>
      </c>
      <c r="D34" s="59" t="s">
        <v>457</v>
      </c>
      <c r="E34" s="59" t="s">
        <v>358</v>
      </c>
      <c r="F34" s="59" t="s">
        <v>458</v>
      </c>
      <c r="G34" s="59">
        <v>411</v>
      </c>
      <c r="H34" s="31">
        <v>27</v>
      </c>
      <c r="I34" s="31">
        <v>55425</v>
      </c>
      <c r="J34" s="31"/>
      <c r="K34" s="31"/>
      <c r="L34" s="31"/>
      <c r="M34" s="31"/>
      <c r="N34" s="31"/>
      <c r="O34" s="31"/>
      <c r="P34" s="31"/>
      <c r="Q34" s="31"/>
      <c r="R34" s="31"/>
      <c r="S34" s="31"/>
      <c r="T34" s="31"/>
      <c r="U34" s="31"/>
      <c r="V34" s="31"/>
      <c r="W34" s="31">
        <v>1644476</v>
      </c>
      <c r="X34" s="31">
        <v>1682156</v>
      </c>
      <c r="Y34" s="31">
        <v>1729868</v>
      </c>
      <c r="Z34" s="31">
        <v>1942622</v>
      </c>
      <c r="AA34" s="31">
        <v>2161659</v>
      </c>
      <c r="AB34" s="31">
        <v>2072297</v>
      </c>
      <c r="AC34" s="31">
        <v>2024136</v>
      </c>
    </row>
    <row r="35" spans="1:29" hidden="1">
      <c r="A35" s="58">
        <v>2010</v>
      </c>
      <c r="B35" s="59" t="s">
        <v>459</v>
      </c>
      <c r="C35" s="59" t="s">
        <v>460</v>
      </c>
      <c r="D35" s="59" t="s">
        <v>461</v>
      </c>
      <c r="E35" s="59" t="s">
        <v>358</v>
      </c>
      <c r="F35" s="59" t="s">
        <v>462</v>
      </c>
      <c r="G35" s="59">
        <v>440</v>
      </c>
      <c r="H35" s="31">
        <v>32</v>
      </c>
      <c r="I35" s="31">
        <v>51174</v>
      </c>
      <c r="J35" s="31"/>
      <c r="K35" s="31"/>
      <c r="L35" s="31"/>
      <c r="M35" s="31"/>
      <c r="N35" s="31"/>
      <c r="O35" s="31"/>
      <c r="P35" s="31"/>
      <c r="Q35" s="31"/>
      <c r="R35" s="31"/>
      <c r="S35" s="31"/>
      <c r="T35" s="31"/>
      <c r="U35" s="31"/>
      <c r="V35" s="31"/>
      <c r="W35" s="31">
        <v>833552</v>
      </c>
      <c r="X35" s="31">
        <v>938374</v>
      </c>
      <c r="Y35" s="31">
        <v>1365379</v>
      </c>
      <c r="Z35" s="31">
        <v>1530401</v>
      </c>
      <c r="AA35" s="31">
        <v>1669855</v>
      </c>
      <c r="AB35" s="31">
        <v>1829316</v>
      </c>
      <c r="AC35" s="31">
        <v>1824988</v>
      </c>
    </row>
    <row r="36" spans="1:29" hidden="1">
      <c r="A36" s="58">
        <v>2010</v>
      </c>
      <c r="B36" s="59" t="s">
        <v>463</v>
      </c>
      <c r="C36" s="59" t="s">
        <v>464</v>
      </c>
      <c r="D36" s="59" t="s">
        <v>465</v>
      </c>
      <c r="E36" s="59" t="s">
        <v>391</v>
      </c>
      <c r="F36" s="59" t="s">
        <v>466</v>
      </c>
      <c r="G36" s="59">
        <v>434</v>
      </c>
      <c r="H36" s="31">
        <v>43</v>
      </c>
      <c r="I36" s="31">
        <v>51926</v>
      </c>
      <c r="J36" s="31"/>
      <c r="K36" s="31"/>
      <c r="L36" s="31"/>
      <c r="M36" s="31"/>
      <c r="N36" s="31"/>
      <c r="O36" s="31"/>
      <c r="P36" s="31"/>
      <c r="Q36" s="31"/>
      <c r="R36" s="31"/>
      <c r="S36" s="31"/>
      <c r="T36" s="31"/>
      <c r="U36" s="31"/>
      <c r="V36" s="31"/>
      <c r="W36" s="31">
        <v>434281</v>
      </c>
      <c r="X36" s="31">
        <v>431461</v>
      </c>
      <c r="Y36" s="31">
        <v>447840</v>
      </c>
      <c r="Z36" s="31">
        <v>515694</v>
      </c>
      <c r="AA36" s="31">
        <v>538949</v>
      </c>
      <c r="AB36" s="31">
        <v>582656</v>
      </c>
      <c r="AC36" s="31">
        <v>579466</v>
      </c>
    </row>
    <row r="37" spans="1:29" hidden="1">
      <c r="A37" s="58">
        <v>2010</v>
      </c>
      <c r="B37" s="59" t="s">
        <v>467</v>
      </c>
      <c r="C37" s="59" t="s">
        <v>468</v>
      </c>
      <c r="D37" s="59" t="s">
        <v>469</v>
      </c>
      <c r="E37" s="59" t="s">
        <v>377</v>
      </c>
      <c r="F37" s="59" t="s">
        <v>382</v>
      </c>
      <c r="G37" s="59">
        <v>23</v>
      </c>
      <c r="H37" s="31">
        <v>474</v>
      </c>
      <c r="I37" s="31">
        <v>1583138</v>
      </c>
      <c r="J37" s="31"/>
      <c r="K37" s="31"/>
      <c r="L37" s="31"/>
      <c r="M37" s="31"/>
      <c r="N37" s="31"/>
      <c r="O37" s="31"/>
      <c r="P37" s="31"/>
      <c r="Q37" s="31"/>
      <c r="R37" s="31"/>
      <c r="S37" s="31"/>
      <c r="T37" s="31"/>
      <c r="U37" s="31">
        <v>362647</v>
      </c>
      <c r="V37" s="31">
        <v>374104</v>
      </c>
      <c r="W37" s="31">
        <v>386903</v>
      </c>
      <c r="X37" s="31">
        <v>458722</v>
      </c>
      <c r="Y37" s="31">
        <v>532995</v>
      </c>
      <c r="Z37" s="31">
        <v>474961</v>
      </c>
      <c r="AA37" s="31">
        <v>482967</v>
      </c>
      <c r="AB37" s="31">
        <v>553791</v>
      </c>
      <c r="AC37" s="31">
        <v>617064</v>
      </c>
    </row>
    <row r="38" spans="1:29" hidden="1">
      <c r="A38" s="58">
        <v>2010</v>
      </c>
      <c r="B38" s="59" t="s">
        <v>470</v>
      </c>
      <c r="C38" s="59" t="s">
        <v>471</v>
      </c>
      <c r="D38" s="59" t="s">
        <v>472</v>
      </c>
      <c r="E38" s="59" t="s">
        <v>377</v>
      </c>
      <c r="F38" s="59" t="s">
        <v>473</v>
      </c>
      <c r="G38" s="59">
        <v>393</v>
      </c>
      <c r="H38" s="31">
        <v>29</v>
      </c>
      <c r="I38" s="31">
        <v>58229</v>
      </c>
      <c r="J38" s="31"/>
      <c r="K38" s="31"/>
      <c r="L38" s="31"/>
      <c r="M38" s="31"/>
      <c r="N38" s="31"/>
      <c r="O38" s="31"/>
      <c r="P38" s="31"/>
      <c r="Q38" s="31"/>
      <c r="R38" s="31"/>
      <c r="S38" s="31"/>
      <c r="T38" s="31"/>
      <c r="U38" s="31"/>
      <c r="V38" s="31"/>
      <c r="W38" s="31"/>
      <c r="X38" s="31"/>
      <c r="Y38" s="31"/>
      <c r="Z38" s="31"/>
      <c r="AA38" s="31"/>
      <c r="AB38" s="31">
        <v>396026</v>
      </c>
      <c r="AC38" s="31">
        <v>373922</v>
      </c>
    </row>
    <row r="39" spans="1:29" hidden="1">
      <c r="A39" s="58">
        <v>2010</v>
      </c>
      <c r="B39" s="59" t="s">
        <v>474</v>
      </c>
      <c r="C39" s="59" t="s">
        <v>475</v>
      </c>
      <c r="D39" s="59" t="s">
        <v>390</v>
      </c>
      <c r="E39" s="59" t="s">
        <v>391</v>
      </c>
      <c r="F39" s="59" t="s">
        <v>392</v>
      </c>
      <c r="G39" s="59">
        <v>135</v>
      </c>
      <c r="H39" s="31">
        <v>79</v>
      </c>
      <c r="I39" s="31">
        <v>225744</v>
      </c>
      <c r="J39" s="31"/>
      <c r="K39" s="31"/>
      <c r="L39" s="31"/>
      <c r="M39" s="31"/>
      <c r="N39" s="31"/>
      <c r="O39" s="31"/>
      <c r="P39" s="31"/>
      <c r="Q39" s="31"/>
      <c r="R39" s="31"/>
      <c r="S39" s="31"/>
      <c r="T39" s="31"/>
      <c r="U39" s="31"/>
      <c r="V39" s="31"/>
      <c r="W39" s="31"/>
      <c r="X39" s="31"/>
      <c r="Y39" s="31">
        <v>743423</v>
      </c>
      <c r="Z39" s="31">
        <v>1031793</v>
      </c>
      <c r="AA39" s="31">
        <v>1170599</v>
      </c>
      <c r="AB39" s="31">
        <v>1295487</v>
      </c>
      <c r="AC39" s="31">
        <v>1400658</v>
      </c>
    </row>
    <row r="40" spans="1:29" hidden="1">
      <c r="A40" s="58">
        <v>2010</v>
      </c>
      <c r="B40" s="59" t="s">
        <v>476</v>
      </c>
      <c r="C40" s="59" t="s">
        <v>477</v>
      </c>
      <c r="D40" s="59" t="s">
        <v>478</v>
      </c>
      <c r="E40" s="59" t="s">
        <v>377</v>
      </c>
      <c r="F40" s="59" t="s">
        <v>479</v>
      </c>
      <c r="G40" s="59">
        <v>401</v>
      </c>
      <c r="H40" s="31">
        <v>36</v>
      </c>
      <c r="I40" s="31">
        <v>57525</v>
      </c>
      <c r="J40" s="31"/>
      <c r="K40" s="31"/>
      <c r="L40" s="31"/>
      <c r="M40" s="31"/>
      <c r="N40" s="31"/>
      <c r="O40" s="31"/>
      <c r="P40" s="31"/>
      <c r="Q40" s="31"/>
      <c r="R40" s="31"/>
      <c r="S40" s="31"/>
      <c r="T40" s="31"/>
      <c r="U40" s="31"/>
      <c r="V40" s="31"/>
      <c r="W40" s="31"/>
      <c r="X40" s="31"/>
      <c r="Y40" s="31"/>
      <c r="Z40" s="31">
        <v>371099</v>
      </c>
      <c r="AA40" s="31">
        <v>371099</v>
      </c>
      <c r="AB40" s="31">
        <v>317872</v>
      </c>
      <c r="AC40" s="31">
        <v>414283</v>
      </c>
    </row>
    <row r="41" spans="1:29" hidden="1">
      <c r="A41" s="58">
        <v>2010</v>
      </c>
      <c r="B41" s="59" t="s">
        <v>480</v>
      </c>
      <c r="C41" s="59" t="s">
        <v>481</v>
      </c>
      <c r="D41" s="59" t="s">
        <v>381</v>
      </c>
      <c r="E41" s="59" t="s">
        <v>377</v>
      </c>
      <c r="F41" s="59" t="s">
        <v>382</v>
      </c>
      <c r="G41" s="59">
        <v>23</v>
      </c>
      <c r="H41" s="31">
        <v>474</v>
      </c>
      <c r="I41" s="31">
        <v>1583138</v>
      </c>
      <c r="J41" s="31"/>
      <c r="K41" s="31"/>
      <c r="L41" s="31"/>
      <c r="M41" s="31"/>
      <c r="N41" s="31"/>
      <c r="O41" s="31"/>
      <c r="P41" s="31"/>
      <c r="Q41" s="31"/>
      <c r="R41" s="31"/>
      <c r="S41" s="31"/>
      <c r="T41" s="31"/>
      <c r="U41" s="31"/>
      <c r="V41" s="31"/>
      <c r="W41" s="31"/>
      <c r="X41" s="31"/>
      <c r="Y41" s="31"/>
      <c r="Z41" s="31"/>
      <c r="AA41" s="31"/>
      <c r="AB41" s="31">
        <v>394205</v>
      </c>
      <c r="AC41" s="31">
        <v>300378</v>
      </c>
    </row>
    <row r="42" spans="1:29" hidden="1">
      <c r="A42" s="58">
        <v>2010</v>
      </c>
      <c r="B42" s="59" t="s">
        <v>482</v>
      </c>
      <c r="C42" s="59" t="s">
        <v>483</v>
      </c>
      <c r="D42" s="59" t="s">
        <v>484</v>
      </c>
      <c r="E42" s="59" t="s">
        <v>386</v>
      </c>
      <c r="F42" s="59" t="s">
        <v>485</v>
      </c>
      <c r="G42" s="59">
        <v>323</v>
      </c>
      <c r="H42" s="31">
        <v>109156799</v>
      </c>
      <c r="I42" s="31">
        <v>74800</v>
      </c>
      <c r="J42" s="31"/>
      <c r="K42" s="31"/>
      <c r="L42" s="31"/>
      <c r="M42" s="31"/>
      <c r="N42" s="31"/>
      <c r="O42" s="31"/>
      <c r="P42" s="31"/>
      <c r="Q42" s="31"/>
      <c r="R42" s="31"/>
      <c r="S42" s="31"/>
      <c r="T42" s="31"/>
      <c r="U42" s="31"/>
      <c r="V42" s="31"/>
      <c r="W42" s="31"/>
      <c r="X42" s="31"/>
      <c r="Y42" s="31"/>
      <c r="Z42" s="31"/>
      <c r="AA42" s="31"/>
      <c r="AB42" s="31">
        <v>0</v>
      </c>
      <c r="AC42" s="31"/>
    </row>
    <row r="43" spans="1:29" hidden="1">
      <c r="A43" s="58">
        <v>2010</v>
      </c>
      <c r="B43" s="59" t="s">
        <v>486</v>
      </c>
      <c r="C43" s="59" t="s">
        <v>487</v>
      </c>
      <c r="D43" s="59" t="s">
        <v>357</v>
      </c>
      <c r="E43" s="59" t="s">
        <v>358</v>
      </c>
      <c r="F43" s="59" t="s">
        <v>359</v>
      </c>
      <c r="G43" s="59">
        <v>14</v>
      </c>
      <c r="H43" s="31">
        <v>954</v>
      </c>
      <c r="I43" s="31">
        <v>2712205</v>
      </c>
      <c r="J43" s="31"/>
      <c r="K43" s="31"/>
      <c r="L43" s="31"/>
      <c r="M43" s="31"/>
      <c r="N43" s="31"/>
      <c r="O43" s="31"/>
      <c r="P43" s="31"/>
      <c r="Q43" s="31"/>
      <c r="R43" s="31"/>
      <c r="S43" s="31"/>
      <c r="T43" s="31"/>
      <c r="U43" s="31"/>
      <c r="V43" s="31"/>
      <c r="W43" s="31"/>
      <c r="X43" s="31"/>
      <c r="Y43" s="31"/>
      <c r="Z43" s="31"/>
      <c r="AA43" s="31"/>
      <c r="AB43" s="31">
        <v>15125</v>
      </c>
      <c r="AC43" s="31">
        <v>28410</v>
      </c>
    </row>
    <row r="44" spans="1:29" hidden="1">
      <c r="A44" s="58">
        <v>2010</v>
      </c>
      <c r="B44" s="59" t="s">
        <v>488</v>
      </c>
      <c r="C44" s="59" t="s">
        <v>489</v>
      </c>
      <c r="D44" s="59" t="s">
        <v>490</v>
      </c>
      <c r="E44" s="59" t="s">
        <v>491</v>
      </c>
      <c r="F44" s="59" t="s">
        <v>492</v>
      </c>
      <c r="G44" s="59">
        <v>34</v>
      </c>
      <c r="H44" s="31">
        <v>504</v>
      </c>
      <c r="I44" s="31">
        <v>1174548</v>
      </c>
      <c r="J44" s="31">
        <v>6399819</v>
      </c>
      <c r="K44" s="31">
        <v>6456579</v>
      </c>
      <c r="L44" s="31">
        <v>6454540</v>
      </c>
      <c r="M44" s="31">
        <v>6485806</v>
      </c>
      <c r="N44" s="31">
        <v>7426280</v>
      </c>
      <c r="O44" s="31">
        <v>7322544.2999999998</v>
      </c>
      <c r="P44" s="31">
        <v>6606802</v>
      </c>
      <c r="Q44" s="31">
        <v>9099247</v>
      </c>
      <c r="R44" s="31">
        <v>9661600</v>
      </c>
      <c r="S44" s="31">
        <v>6758842</v>
      </c>
      <c r="T44" s="31">
        <v>6708250</v>
      </c>
      <c r="U44" s="31">
        <v>7268869</v>
      </c>
      <c r="V44" s="31">
        <v>11326022</v>
      </c>
      <c r="W44" s="31">
        <v>11511150</v>
      </c>
      <c r="X44" s="31">
        <v>11529375</v>
      </c>
      <c r="Y44" s="31">
        <v>11779355</v>
      </c>
      <c r="Z44" s="31">
        <v>11885387</v>
      </c>
      <c r="AA44" s="31">
        <v>12205668</v>
      </c>
      <c r="AB44" s="31">
        <v>12342516</v>
      </c>
      <c r="AC44" s="31">
        <v>12611825</v>
      </c>
    </row>
    <row r="45" spans="1:29" hidden="1">
      <c r="A45" s="58">
        <v>2010</v>
      </c>
      <c r="B45" s="59" t="s">
        <v>493</v>
      </c>
      <c r="C45" s="59" t="s">
        <v>494</v>
      </c>
      <c r="D45" s="59" t="s">
        <v>495</v>
      </c>
      <c r="E45" s="59" t="s">
        <v>496</v>
      </c>
      <c r="F45" s="59" t="s">
        <v>497</v>
      </c>
      <c r="G45" s="59">
        <v>196</v>
      </c>
      <c r="H45" s="31">
        <v>71</v>
      </c>
      <c r="I45" s="31">
        <v>143549</v>
      </c>
      <c r="J45" s="31">
        <v>543652</v>
      </c>
      <c r="K45" s="31">
        <v>543446</v>
      </c>
      <c r="L45" s="31"/>
      <c r="M45" s="31">
        <v>0</v>
      </c>
      <c r="N45" s="31">
        <v>437544</v>
      </c>
      <c r="O45" s="31">
        <v>444138</v>
      </c>
      <c r="P45" s="31">
        <v>450928</v>
      </c>
      <c r="Q45" s="31">
        <v>460120</v>
      </c>
      <c r="R45" s="31">
        <v>466402</v>
      </c>
      <c r="S45" s="31">
        <v>464445</v>
      </c>
      <c r="T45" s="31">
        <v>505590</v>
      </c>
      <c r="U45" s="31">
        <v>532747</v>
      </c>
      <c r="V45" s="31">
        <v>507398</v>
      </c>
      <c r="W45" s="31">
        <v>534834</v>
      </c>
      <c r="X45" s="31">
        <v>543933</v>
      </c>
      <c r="Y45" s="31">
        <v>543050</v>
      </c>
      <c r="Z45" s="31">
        <v>556578</v>
      </c>
      <c r="AA45" s="31">
        <v>528985</v>
      </c>
      <c r="AB45" s="31">
        <v>537183</v>
      </c>
      <c r="AC45" s="31">
        <v>500952</v>
      </c>
    </row>
    <row r="46" spans="1:29" hidden="1">
      <c r="A46" s="58">
        <v>2010</v>
      </c>
      <c r="B46" s="59" t="s">
        <v>498</v>
      </c>
      <c r="C46" s="59" t="s">
        <v>499</v>
      </c>
      <c r="D46" s="59" t="s">
        <v>500</v>
      </c>
      <c r="E46" s="59" t="s">
        <v>501</v>
      </c>
      <c r="F46" s="59" t="s">
        <v>502</v>
      </c>
      <c r="G46" s="59">
        <v>7</v>
      </c>
      <c r="H46" s="31">
        <v>1736</v>
      </c>
      <c r="I46" s="31">
        <v>4032484</v>
      </c>
      <c r="J46" s="31">
        <v>52150989</v>
      </c>
      <c r="K46" s="31">
        <v>68294876</v>
      </c>
      <c r="L46" s="31">
        <v>68950118</v>
      </c>
      <c r="M46" s="31">
        <v>70630679</v>
      </c>
      <c r="N46" s="31">
        <v>74447896</v>
      </c>
      <c r="O46" s="31">
        <v>76860603</v>
      </c>
      <c r="P46" s="31">
        <v>81252871</v>
      </c>
      <c r="Q46" s="31">
        <v>80334990</v>
      </c>
      <c r="R46" s="31">
        <v>84350006</v>
      </c>
      <c r="S46" s="31">
        <v>84720460</v>
      </c>
      <c r="T46" s="31">
        <v>84047493</v>
      </c>
      <c r="U46" s="31">
        <v>85231753</v>
      </c>
      <c r="V46" s="31">
        <v>85587354</v>
      </c>
      <c r="W46" s="31">
        <v>84831914</v>
      </c>
      <c r="X46" s="31">
        <v>89029040</v>
      </c>
      <c r="Y46" s="31">
        <v>89316780</v>
      </c>
      <c r="Z46" s="31">
        <v>90266118</v>
      </c>
      <c r="AA46" s="31">
        <v>92188731</v>
      </c>
      <c r="AB46" s="31">
        <v>93994720</v>
      </c>
      <c r="AC46" s="31">
        <v>95035507</v>
      </c>
    </row>
    <row r="47" spans="1:29" hidden="1">
      <c r="A47" s="58">
        <v>2010</v>
      </c>
      <c r="B47" s="59" t="s">
        <v>503</v>
      </c>
      <c r="C47" s="59" t="s">
        <v>504</v>
      </c>
      <c r="D47" s="59" t="s">
        <v>505</v>
      </c>
      <c r="E47" s="59" t="s">
        <v>501</v>
      </c>
      <c r="F47" s="59" t="s">
        <v>502</v>
      </c>
      <c r="G47" s="59">
        <v>7</v>
      </c>
      <c r="H47" s="31">
        <v>1736</v>
      </c>
      <c r="I47" s="31">
        <v>4032484</v>
      </c>
      <c r="J47" s="31">
        <v>2265714</v>
      </c>
      <c r="K47" s="31">
        <v>1767384</v>
      </c>
      <c r="L47" s="31">
        <v>2112276</v>
      </c>
      <c r="M47" s="31">
        <v>2079885</v>
      </c>
      <c r="N47" s="31">
        <v>2157077</v>
      </c>
      <c r="O47" s="31">
        <v>2214429</v>
      </c>
      <c r="P47" s="31">
        <v>2180632</v>
      </c>
      <c r="Q47" s="31">
        <v>2203700</v>
      </c>
      <c r="R47" s="31">
        <v>2288324</v>
      </c>
      <c r="S47" s="31">
        <v>2187235</v>
      </c>
      <c r="T47" s="31">
        <v>2037247</v>
      </c>
      <c r="U47" s="31">
        <v>1992417</v>
      </c>
      <c r="V47" s="31">
        <v>1887660</v>
      </c>
      <c r="W47" s="31">
        <v>1664211</v>
      </c>
      <c r="X47" s="31">
        <v>1671874</v>
      </c>
      <c r="Y47" s="31">
        <v>1837519</v>
      </c>
      <c r="Z47" s="31">
        <v>2159690</v>
      </c>
      <c r="AA47" s="31">
        <v>2161767</v>
      </c>
      <c r="AB47" s="31">
        <v>2141636</v>
      </c>
      <c r="AC47" s="31">
        <v>2260952</v>
      </c>
    </row>
    <row r="48" spans="1:29" hidden="1">
      <c r="A48" s="58">
        <v>2010</v>
      </c>
      <c r="B48" s="59" t="s">
        <v>506</v>
      </c>
      <c r="C48" s="59" t="s">
        <v>507</v>
      </c>
      <c r="D48" s="59" t="s">
        <v>508</v>
      </c>
      <c r="E48" s="59" t="s">
        <v>501</v>
      </c>
      <c r="F48" s="59" t="s">
        <v>502</v>
      </c>
      <c r="G48" s="59">
        <v>7</v>
      </c>
      <c r="H48" s="31">
        <v>1736</v>
      </c>
      <c r="I48" s="31">
        <v>4032484</v>
      </c>
      <c r="J48" s="31">
        <v>964664</v>
      </c>
      <c r="K48" s="31">
        <v>990561</v>
      </c>
      <c r="L48" s="31">
        <v>874964</v>
      </c>
      <c r="M48" s="31">
        <v>868765</v>
      </c>
      <c r="N48" s="31">
        <v>982641</v>
      </c>
      <c r="O48" s="31">
        <v>1006945</v>
      </c>
      <c r="P48" s="31">
        <v>1194264</v>
      </c>
      <c r="Q48" s="31">
        <v>1229282</v>
      </c>
      <c r="R48" s="31">
        <v>1349422</v>
      </c>
      <c r="S48" s="31">
        <v>1491934</v>
      </c>
      <c r="T48" s="31">
        <v>1445562</v>
      </c>
      <c r="U48" s="31">
        <v>1440085</v>
      </c>
      <c r="V48" s="31">
        <v>1404105</v>
      </c>
      <c r="W48" s="31">
        <v>1320505</v>
      </c>
      <c r="X48" s="31">
        <v>1346180</v>
      </c>
      <c r="Y48" s="31">
        <v>1492048</v>
      </c>
      <c r="Z48" s="31">
        <v>1578171</v>
      </c>
      <c r="AA48" s="31">
        <v>1565102</v>
      </c>
      <c r="AB48" s="31">
        <v>1654833</v>
      </c>
      <c r="AC48" s="31">
        <v>1633073</v>
      </c>
    </row>
    <row r="49" spans="1:29" hidden="1">
      <c r="A49" s="58">
        <v>2010</v>
      </c>
      <c r="B49" s="59" t="s">
        <v>509</v>
      </c>
      <c r="C49" s="59" t="s">
        <v>510</v>
      </c>
      <c r="D49" s="59" t="s">
        <v>511</v>
      </c>
      <c r="E49" s="59" t="s">
        <v>501</v>
      </c>
      <c r="F49" s="59" t="s">
        <v>512</v>
      </c>
      <c r="G49" s="59">
        <v>193</v>
      </c>
      <c r="H49" s="31">
        <v>63</v>
      </c>
      <c r="I49" s="31">
        <v>146730</v>
      </c>
      <c r="J49" s="31">
        <v>1975610</v>
      </c>
      <c r="K49" s="31">
        <v>1714702</v>
      </c>
      <c r="L49" s="31">
        <v>1791443</v>
      </c>
      <c r="M49" s="31">
        <v>1877007</v>
      </c>
      <c r="N49" s="31"/>
      <c r="O49" s="31">
        <v>1720744</v>
      </c>
      <c r="P49" s="31">
        <v>1652533</v>
      </c>
      <c r="Q49" s="31">
        <v>1908168</v>
      </c>
      <c r="R49" s="31">
        <v>1859646</v>
      </c>
      <c r="S49" s="31">
        <v>1880627</v>
      </c>
      <c r="T49" s="31">
        <v>1817184</v>
      </c>
      <c r="U49" s="31">
        <v>1784587</v>
      </c>
      <c r="V49" s="31">
        <v>1681163</v>
      </c>
      <c r="W49" s="31">
        <v>1731684</v>
      </c>
      <c r="X49" s="31">
        <v>1633390</v>
      </c>
      <c r="Y49" s="31">
        <v>1587416</v>
      </c>
      <c r="Z49" s="31">
        <v>1674217</v>
      </c>
      <c r="AA49" s="31">
        <v>1722045</v>
      </c>
      <c r="AB49" s="31">
        <v>1641069</v>
      </c>
      <c r="AC49" s="31">
        <v>1694739</v>
      </c>
    </row>
    <row r="50" spans="1:29" hidden="1">
      <c r="A50" s="58">
        <v>2010</v>
      </c>
      <c r="B50" s="59" t="s">
        <v>513</v>
      </c>
      <c r="C50" s="59" t="s">
        <v>514</v>
      </c>
      <c r="D50" s="59" t="s">
        <v>515</v>
      </c>
      <c r="E50" s="59" t="s">
        <v>501</v>
      </c>
      <c r="F50" s="59" t="s">
        <v>516</v>
      </c>
      <c r="G50" s="59">
        <v>430</v>
      </c>
      <c r="H50" s="31">
        <v>34</v>
      </c>
      <c r="I50" s="31">
        <v>52772</v>
      </c>
      <c r="J50" s="31">
        <v>911044</v>
      </c>
      <c r="K50" s="31">
        <v>922441</v>
      </c>
      <c r="L50" s="31">
        <v>913579</v>
      </c>
      <c r="M50" s="31">
        <v>958141</v>
      </c>
      <c r="N50" s="31">
        <v>953820</v>
      </c>
      <c r="O50" s="31">
        <v>950593</v>
      </c>
      <c r="P50" s="31">
        <v>829827</v>
      </c>
      <c r="Q50" s="31">
        <v>815910</v>
      </c>
      <c r="R50" s="31">
        <v>816735</v>
      </c>
      <c r="S50" s="31">
        <v>879003</v>
      </c>
      <c r="T50" s="31"/>
      <c r="U50" s="31">
        <v>904119</v>
      </c>
      <c r="V50" s="31">
        <v>997095</v>
      </c>
      <c r="W50" s="31">
        <v>972381</v>
      </c>
      <c r="X50" s="31">
        <v>819888</v>
      </c>
      <c r="Y50" s="31">
        <v>1180698</v>
      </c>
      <c r="Z50" s="31">
        <v>1142253</v>
      </c>
      <c r="AA50" s="31">
        <v>1150681</v>
      </c>
      <c r="AB50" s="31">
        <v>1232860</v>
      </c>
      <c r="AC50" s="31">
        <v>1199574</v>
      </c>
    </row>
    <row r="51" spans="1:29" hidden="1">
      <c r="A51" s="58">
        <v>2010</v>
      </c>
      <c r="B51" s="59" t="s">
        <v>517</v>
      </c>
      <c r="C51" s="59" t="s">
        <v>518</v>
      </c>
      <c r="D51" s="59" t="s">
        <v>519</v>
      </c>
      <c r="E51" s="59" t="s">
        <v>501</v>
      </c>
      <c r="F51" s="59" t="s">
        <v>520</v>
      </c>
      <c r="G51" s="59">
        <v>59</v>
      </c>
      <c r="H51" s="31">
        <v>309</v>
      </c>
      <c r="I51" s="31">
        <v>573610</v>
      </c>
      <c r="J51" s="31">
        <v>2015476</v>
      </c>
      <c r="K51" s="31">
        <v>5388439</v>
      </c>
      <c r="L51" s="31">
        <v>6305319</v>
      </c>
      <c r="M51" s="31">
        <v>5525875</v>
      </c>
      <c r="N51" s="31">
        <v>5938919</v>
      </c>
      <c r="O51" s="31">
        <v>6048384</v>
      </c>
      <c r="P51" s="31">
        <v>3015853</v>
      </c>
      <c r="Q51" s="31">
        <v>2329398</v>
      </c>
      <c r="R51" s="31">
        <v>2567345</v>
      </c>
      <c r="S51" s="31">
        <v>2787788</v>
      </c>
      <c r="T51" s="31">
        <v>4229994</v>
      </c>
      <c r="U51" s="31">
        <v>9122030</v>
      </c>
      <c r="V51" s="31">
        <v>8139596</v>
      </c>
      <c r="W51" s="31">
        <v>7578351</v>
      </c>
      <c r="X51" s="31">
        <v>7088745</v>
      </c>
      <c r="Y51" s="31">
        <v>6767236</v>
      </c>
      <c r="Z51" s="31">
        <v>7546768</v>
      </c>
      <c r="AA51" s="31">
        <v>7463675</v>
      </c>
      <c r="AB51" s="31">
        <v>7033122</v>
      </c>
      <c r="AC51" s="31">
        <v>6996492</v>
      </c>
    </row>
    <row r="52" spans="1:29" hidden="1">
      <c r="A52" s="58">
        <v>2010</v>
      </c>
      <c r="B52" s="59" t="s">
        <v>521</v>
      </c>
      <c r="C52" s="59" t="s">
        <v>522</v>
      </c>
      <c r="D52" s="59" t="s">
        <v>523</v>
      </c>
      <c r="E52" s="59" t="s">
        <v>501</v>
      </c>
      <c r="F52" s="59" t="s">
        <v>502</v>
      </c>
      <c r="G52" s="59">
        <v>7</v>
      </c>
      <c r="H52" s="31">
        <v>1736</v>
      </c>
      <c r="I52" s="31">
        <v>4032484</v>
      </c>
      <c r="J52" s="31">
        <v>1510100</v>
      </c>
      <c r="K52" s="31">
        <v>1519812</v>
      </c>
      <c r="L52" s="31">
        <v>1581762</v>
      </c>
      <c r="M52" s="31">
        <v>1569844</v>
      </c>
      <c r="N52" s="31">
        <v>1546098</v>
      </c>
      <c r="O52" s="31">
        <v>1469723</v>
      </c>
      <c r="P52" s="31">
        <v>1454781</v>
      </c>
      <c r="Q52" s="31">
        <v>1570438</v>
      </c>
      <c r="R52" s="31">
        <v>1679356</v>
      </c>
      <c r="S52" s="31">
        <v>1879502</v>
      </c>
      <c r="T52" s="31">
        <v>1857052</v>
      </c>
      <c r="U52" s="31">
        <v>1602051</v>
      </c>
      <c r="V52" s="31">
        <v>1633366</v>
      </c>
      <c r="W52" s="31">
        <v>1588978</v>
      </c>
      <c r="X52" s="31">
        <v>1501429</v>
      </c>
      <c r="Y52" s="31">
        <v>1822421</v>
      </c>
      <c r="Z52" s="31">
        <v>1874160</v>
      </c>
      <c r="AA52" s="31">
        <v>1889469</v>
      </c>
      <c r="AB52" s="31">
        <v>1813153</v>
      </c>
      <c r="AC52" s="31">
        <v>1827670</v>
      </c>
    </row>
    <row r="53" spans="1:29" hidden="1">
      <c r="A53" s="58">
        <v>2010</v>
      </c>
      <c r="B53" s="59" t="s">
        <v>524</v>
      </c>
      <c r="C53" s="59" t="s">
        <v>525</v>
      </c>
      <c r="D53" s="59" t="s">
        <v>526</v>
      </c>
      <c r="E53" s="59" t="s">
        <v>501</v>
      </c>
      <c r="F53" s="59" t="s">
        <v>527</v>
      </c>
      <c r="G53" s="59">
        <v>74</v>
      </c>
      <c r="H53" s="31">
        <v>250</v>
      </c>
      <c r="I53" s="31">
        <v>429882</v>
      </c>
      <c r="J53" s="31">
        <v>3179813</v>
      </c>
      <c r="K53" s="31">
        <v>3318811</v>
      </c>
      <c r="L53" s="31">
        <v>3323131</v>
      </c>
      <c r="M53" s="31">
        <v>3419616</v>
      </c>
      <c r="N53" s="31">
        <v>3529858</v>
      </c>
      <c r="O53" s="31">
        <v>3332393</v>
      </c>
      <c r="P53" s="31">
        <v>3343704</v>
      </c>
      <c r="Q53" s="31">
        <v>3466477</v>
      </c>
      <c r="R53" s="31">
        <v>3608657</v>
      </c>
      <c r="S53" s="31">
        <v>4044678</v>
      </c>
      <c r="T53" s="31">
        <v>4118502</v>
      </c>
      <c r="U53" s="31">
        <v>3942219</v>
      </c>
      <c r="V53" s="31">
        <v>3578050</v>
      </c>
      <c r="W53" s="31">
        <v>3118336</v>
      </c>
      <c r="X53" s="31">
        <v>2723619</v>
      </c>
      <c r="Y53" s="31">
        <v>2989137</v>
      </c>
      <c r="Z53" s="31">
        <v>3165411</v>
      </c>
      <c r="AA53" s="31">
        <v>3071959</v>
      </c>
      <c r="AB53" s="31">
        <v>2834915</v>
      </c>
      <c r="AC53" s="31">
        <v>2752678</v>
      </c>
    </row>
    <row r="54" spans="1:29" hidden="1">
      <c r="A54" s="58">
        <v>2010</v>
      </c>
      <c r="B54" s="59" t="s">
        <v>528</v>
      </c>
      <c r="C54" s="59" t="s">
        <v>529</v>
      </c>
      <c r="D54" s="59" t="s">
        <v>530</v>
      </c>
      <c r="E54" s="59" t="s">
        <v>531</v>
      </c>
      <c r="F54" s="59" t="s">
        <v>532</v>
      </c>
      <c r="G54" s="59">
        <v>447</v>
      </c>
      <c r="H54" s="31">
        <v>21</v>
      </c>
      <c r="I54" s="31">
        <v>50567</v>
      </c>
      <c r="J54" s="31">
        <v>0</v>
      </c>
      <c r="K54" s="31">
        <v>0</v>
      </c>
      <c r="L54" s="31">
        <v>0</v>
      </c>
      <c r="M54" s="31"/>
      <c r="N54" s="31"/>
      <c r="O54" s="31">
        <v>158632</v>
      </c>
      <c r="P54" s="31"/>
      <c r="Q54" s="31"/>
      <c r="R54" s="31"/>
      <c r="S54" s="31"/>
      <c r="T54" s="31"/>
      <c r="U54" s="31"/>
      <c r="V54" s="31"/>
      <c r="W54" s="31"/>
      <c r="X54" s="31"/>
      <c r="Y54" s="31"/>
      <c r="Z54" s="31"/>
      <c r="AA54" s="31">
        <v>239616</v>
      </c>
      <c r="AB54" s="31">
        <v>240022</v>
      </c>
      <c r="AC54" s="31">
        <v>244784</v>
      </c>
    </row>
    <row r="55" spans="1:29" hidden="1">
      <c r="A55" s="58">
        <v>2010</v>
      </c>
      <c r="B55" s="59" t="s">
        <v>533</v>
      </c>
      <c r="C55" s="59" t="s">
        <v>534</v>
      </c>
      <c r="D55" s="59" t="s">
        <v>381</v>
      </c>
      <c r="E55" s="59" t="s">
        <v>531</v>
      </c>
      <c r="F55" s="59" t="s">
        <v>535</v>
      </c>
      <c r="G55" s="59">
        <v>160</v>
      </c>
      <c r="H55" s="31">
        <v>124</v>
      </c>
      <c r="I55" s="31">
        <v>188080</v>
      </c>
      <c r="J55" s="31">
        <v>671028</v>
      </c>
      <c r="K55" s="31">
        <v>697388</v>
      </c>
      <c r="L55" s="31">
        <v>704495</v>
      </c>
      <c r="M55" s="31">
        <v>702741</v>
      </c>
      <c r="N55" s="31">
        <v>693077</v>
      </c>
      <c r="O55" s="31">
        <v>712830</v>
      </c>
      <c r="P55" s="31">
        <v>703313</v>
      </c>
      <c r="Q55" s="31">
        <v>698522</v>
      </c>
      <c r="R55" s="31">
        <v>698659</v>
      </c>
      <c r="S55" s="31">
        <v>745122</v>
      </c>
      <c r="T55" s="31">
        <v>761773</v>
      </c>
      <c r="U55" s="31">
        <v>790701</v>
      </c>
      <c r="V55" s="31">
        <v>826372</v>
      </c>
      <c r="W55" s="31">
        <v>803441</v>
      </c>
      <c r="X55" s="31">
        <v>815680</v>
      </c>
      <c r="Y55" s="31">
        <v>824825</v>
      </c>
      <c r="Z55" s="31">
        <v>833073</v>
      </c>
      <c r="AA55" s="31">
        <v>836408</v>
      </c>
      <c r="AB55" s="31">
        <v>836371</v>
      </c>
      <c r="AC55" s="31">
        <v>869438</v>
      </c>
    </row>
    <row r="56" spans="1:29" hidden="1">
      <c r="A56" s="58">
        <v>2010</v>
      </c>
      <c r="B56" s="59" t="s">
        <v>536</v>
      </c>
      <c r="C56" s="59" t="s">
        <v>537</v>
      </c>
      <c r="D56" s="59" t="s">
        <v>538</v>
      </c>
      <c r="E56" s="59" t="s">
        <v>232</v>
      </c>
      <c r="F56" s="59" t="s">
        <v>539</v>
      </c>
      <c r="G56" s="59">
        <v>45</v>
      </c>
      <c r="H56" s="31">
        <v>469</v>
      </c>
      <c r="I56" s="31">
        <v>851535</v>
      </c>
      <c r="J56" s="31">
        <v>1544060</v>
      </c>
      <c r="K56" s="31">
        <v>1775098</v>
      </c>
      <c r="L56" s="31">
        <v>1600366</v>
      </c>
      <c r="M56" s="31">
        <v>1726967</v>
      </c>
      <c r="N56" s="31">
        <v>1586731</v>
      </c>
      <c r="O56" s="31">
        <v>1567816</v>
      </c>
      <c r="P56" s="31">
        <v>2388826</v>
      </c>
      <c r="Q56" s="31">
        <v>2281141</v>
      </c>
      <c r="R56" s="31">
        <v>2067309</v>
      </c>
      <c r="S56" s="31">
        <v>2097637</v>
      </c>
      <c r="T56" s="31">
        <v>2285333</v>
      </c>
      <c r="U56" s="31">
        <v>2386567</v>
      </c>
      <c r="V56" s="31">
        <v>2839590</v>
      </c>
      <c r="W56" s="31">
        <v>2540731</v>
      </c>
      <c r="X56" s="31">
        <v>3502751</v>
      </c>
      <c r="Y56" s="31">
        <v>3975050</v>
      </c>
      <c r="Z56" s="31">
        <v>3632260</v>
      </c>
      <c r="AA56" s="31">
        <v>3509101</v>
      </c>
      <c r="AB56" s="31">
        <v>3212683</v>
      </c>
      <c r="AC56" s="31">
        <v>2955929</v>
      </c>
    </row>
    <row r="57" spans="1:29" hidden="1">
      <c r="A57" s="58">
        <v>2010</v>
      </c>
      <c r="B57" s="59" t="s">
        <v>540</v>
      </c>
      <c r="C57" s="59" t="s">
        <v>541</v>
      </c>
      <c r="D57" s="59" t="s">
        <v>542</v>
      </c>
      <c r="E57" s="59" t="s">
        <v>232</v>
      </c>
      <c r="F57" s="59" t="s">
        <v>543</v>
      </c>
      <c r="G57" s="59">
        <v>174</v>
      </c>
      <c r="H57" s="31">
        <v>123</v>
      </c>
      <c r="I57" s="31">
        <v>173160</v>
      </c>
      <c r="J57" s="31">
        <v>799404</v>
      </c>
      <c r="K57" s="31">
        <v>676754</v>
      </c>
      <c r="L57" s="31">
        <v>676754</v>
      </c>
      <c r="M57" s="31"/>
      <c r="N57" s="31"/>
      <c r="O57" s="31"/>
      <c r="P57" s="31"/>
      <c r="Q57" s="31"/>
      <c r="R57" s="31">
        <v>913499</v>
      </c>
      <c r="S57" s="31"/>
      <c r="T57" s="31">
        <v>787616</v>
      </c>
      <c r="U57" s="31">
        <v>793701</v>
      </c>
      <c r="V57" s="31">
        <v>850582</v>
      </c>
      <c r="W57" s="31">
        <v>939243</v>
      </c>
      <c r="X57" s="31">
        <v>993344</v>
      </c>
      <c r="Y57" s="31">
        <v>940253</v>
      </c>
      <c r="Z57" s="31">
        <v>985322</v>
      </c>
      <c r="AA57" s="31">
        <v>994241</v>
      </c>
      <c r="AB57" s="31">
        <v>996151</v>
      </c>
      <c r="AC57" s="31">
        <v>1044069</v>
      </c>
    </row>
    <row r="58" spans="1:29" hidden="1">
      <c r="A58" s="58">
        <v>1997</v>
      </c>
      <c r="B58" s="59" t="s">
        <v>544</v>
      </c>
      <c r="C58" s="59" t="s">
        <v>545</v>
      </c>
      <c r="D58" s="59" t="s">
        <v>546</v>
      </c>
      <c r="E58" s="59" t="s">
        <v>232</v>
      </c>
      <c r="F58" s="59" t="s">
        <v>547</v>
      </c>
      <c r="G58" s="59">
        <v>209</v>
      </c>
      <c r="H58" s="31">
        <v>49</v>
      </c>
      <c r="I58" s="31">
        <v>108888</v>
      </c>
      <c r="J58" s="31"/>
      <c r="K58" s="31">
        <v>77486</v>
      </c>
      <c r="L58" s="31">
        <v>230520</v>
      </c>
      <c r="M58" s="31">
        <v>209664</v>
      </c>
      <c r="N58" s="31"/>
      <c r="O58" s="31"/>
      <c r="P58" s="31"/>
      <c r="Q58" s="31"/>
      <c r="R58" s="31"/>
      <c r="S58" s="31"/>
      <c r="T58" s="31"/>
      <c r="U58" s="31"/>
      <c r="V58" s="31"/>
      <c r="W58" s="31"/>
      <c r="X58" s="31"/>
      <c r="Y58" s="31"/>
      <c r="Z58" s="31"/>
      <c r="AA58" s="31"/>
      <c r="AB58" s="31"/>
      <c r="AC58" s="31"/>
    </row>
    <row r="59" spans="1:29" hidden="1">
      <c r="A59" s="58">
        <v>2010</v>
      </c>
      <c r="B59" s="59" t="s">
        <v>548</v>
      </c>
      <c r="C59" s="59" t="s">
        <v>549</v>
      </c>
      <c r="D59" s="59" t="s">
        <v>550</v>
      </c>
      <c r="E59" s="59" t="s">
        <v>232</v>
      </c>
      <c r="F59" s="59" t="s">
        <v>551</v>
      </c>
      <c r="G59" s="59">
        <v>41</v>
      </c>
      <c r="H59" s="31">
        <v>465</v>
      </c>
      <c r="I59" s="31">
        <v>888890</v>
      </c>
      <c r="J59" s="31">
        <v>309969</v>
      </c>
      <c r="K59" s="31">
        <v>319120</v>
      </c>
      <c r="L59" s="31">
        <v>308120</v>
      </c>
      <c r="M59" s="31">
        <v>309261</v>
      </c>
      <c r="N59" s="31">
        <v>315520</v>
      </c>
      <c r="O59" s="31">
        <v>296645</v>
      </c>
      <c r="P59" s="31">
        <v>273000</v>
      </c>
      <c r="Q59" s="31">
        <v>315000</v>
      </c>
      <c r="R59" s="31">
        <v>385000</v>
      </c>
      <c r="S59" s="31">
        <v>398571</v>
      </c>
      <c r="T59" s="31">
        <v>268854</v>
      </c>
      <c r="U59" s="31">
        <v>267500</v>
      </c>
      <c r="V59" s="31">
        <v>264300</v>
      </c>
      <c r="W59" s="31">
        <v>318342</v>
      </c>
      <c r="X59" s="31"/>
      <c r="Y59" s="31"/>
      <c r="Z59" s="31">
        <v>129809</v>
      </c>
      <c r="AA59" s="31">
        <v>273240</v>
      </c>
      <c r="AB59" s="31">
        <v>271975</v>
      </c>
      <c r="AC59" s="31">
        <v>300990</v>
      </c>
    </row>
    <row r="60" spans="1:29" hidden="1">
      <c r="A60" s="58">
        <v>2010</v>
      </c>
      <c r="B60" s="59" t="s">
        <v>552</v>
      </c>
      <c r="C60" s="59" t="s">
        <v>553</v>
      </c>
      <c r="D60" s="59" t="s">
        <v>554</v>
      </c>
      <c r="E60" s="59" t="s">
        <v>232</v>
      </c>
      <c r="F60" s="59" t="s">
        <v>539</v>
      </c>
      <c r="G60" s="59">
        <v>45</v>
      </c>
      <c r="H60" s="31">
        <v>469</v>
      </c>
      <c r="I60" s="31">
        <v>851535</v>
      </c>
      <c r="J60" s="31">
        <v>168934</v>
      </c>
      <c r="K60" s="31">
        <v>169540</v>
      </c>
      <c r="L60" s="31">
        <v>169212</v>
      </c>
      <c r="M60" s="31"/>
      <c r="N60" s="31"/>
      <c r="O60" s="31"/>
      <c r="P60" s="31"/>
      <c r="Q60" s="31"/>
      <c r="R60" s="31"/>
      <c r="S60" s="31"/>
      <c r="T60" s="31"/>
      <c r="U60" s="31"/>
      <c r="V60" s="31"/>
      <c r="W60" s="31"/>
      <c r="X60" s="31"/>
      <c r="Y60" s="31"/>
      <c r="Z60" s="31"/>
      <c r="AA60" s="31"/>
      <c r="AB60" s="31"/>
      <c r="AC60" s="31"/>
    </row>
    <row r="61" spans="1:29" hidden="1">
      <c r="A61" s="58">
        <v>2010</v>
      </c>
      <c r="B61" s="59" t="s">
        <v>555</v>
      </c>
      <c r="C61" s="59" t="s">
        <v>556</v>
      </c>
      <c r="D61" s="59" t="s">
        <v>557</v>
      </c>
      <c r="E61" s="59" t="s">
        <v>232</v>
      </c>
      <c r="F61" s="59" t="s">
        <v>539</v>
      </c>
      <c r="G61" s="59">
        <v>45</v>
      </c>
      <c r="H61" s="31">
        <v>469</v>
      </c>
      <c r="I61" s="31">
        <v>851535</v>
      </c>
      <c r="J61" s="31"/>
      <c r="K61" s="31"/>
      <c r="L61" s="31"/>
      <c r="M61" s="31">
        <v>366799</v>
      </c>
      <c r="N61" s="31"/>
      <c r="O61" s="31"/>
      <c r="P61" s="31">
        <v>393959</v>
      </c>
      <c r="Q61" s="31">
        <v>430478</v>
      </c>
      <c r="R61" s="31">
        <v>402000</v>
      </c>
      <c r="S61" s="31">
        <v>466510</v>
      </c>
      <c r="T61" s="31">
        <v>491389</v>
      </c>
      <c r="U61" s="31">
        <v>488941</v>
      </c>
      <c r="V61" s="31"/>
      <c r="W61" s="31">
        <v>528871</v>
      </c>
      <c r="X61" s="31"/>
      <c r="Y61" s="31">
        <v>519946</v>
      </c>
      <c r="Z61" s="31"/>
      <c r="AA61" s="31">
        <v>641168</v>
      </c>
      <c r="AB61" s="31">
        <v>671480</v>
      </c>
      <c r="AC61" s="31">
        <v>647238</v>
      </c>
    </row>
    <row r="62" spans="1:29" hidden="1">
      <c r="A62" s="58">
        <v>2010</v>
      </c>
      <c r="B62" s="59" t="s">
        <v>558</v>
      </c>
      <c r="C62" s="59" t="s">
        <v>559</v>
      </c>
      <c r="D62" s="59" t="s">
        <v>538</v>
      </c>
      <c r="E62" s="59" t="s">
        <v>232</v>
      </c>
      <c r="F62" s="59" t="s">
        <v>539</v>
      </c>
      <c r="G62" s="59">
        <v>45</v>
      </c>
      <c r="H62" s="31">
        <v>469</v>
      </c>
      <c r="I62" s="31">
        <v>851535</v>
      </c>
      <c r="J62" s="31">
        <v>5909344</v>
      </c>
      <c r="K62" s="31">
        <v>5943324</v>
      </c>
      <c r="L62" s="31">
        <v>5861570</v>
      </c>
      <c r="M62" s="31">
        <v>5769867</v>
      </c>
      <c r="N62" s="31">
        <v>5736661</v>
      </c>
      <c r="O62" s="31">
        <v>5754841</v>
      </c>
      <c r="P62" s="31">
        <v>5798329</v>
      </c>
      <c r="Q62" s="31">
        <v>6034859</v>
      </c>
      <c r="R62" s="31">
        <v>6140831</v>
      </c>
      <c r="S62" s="31">
        <v>6444858</v>
      </c>
      <c r="T62" s="31">
        <v>6534419</v>
      </c>
      <c r="U62" s="31">
        <v>6374233</v>
      </c>
      <c r="V62" s="31">
        <v>6334810</v>
      </c>
      <c r="W62" s="31">
        <v>6183252</v>
      </c>
      <c r="X62" s="31">
        <v>6233247</v>
      </c>
      <c r="Y62" s="31">
        <v>6293473</v>
      </c>
      <c r="Z62" s="31">
        <v>6480780</v>
      </c>
      <c r="AA62" s="31">
        <v>6493665</v>
      </c>
      <c r="AB62" s="31">
        <v>6547019</v>
      </c>
      <c r="AC62" s="31">
        <v>6440762</v>
      </c>
    </row>
    <row r="63" spans="1:29" hidden="1">
      <c r="A63" s="58">
        <v>2010</v>
      </c>
      <c r="B63" s="59" t="s">
        <v>560</v>
      </c>
      <c r="C63" s="59" t="s">
        <v>561</v>
      </c>
      <c r="D63" s="59" t="s">
        <v>562</v>
      </c>
      <c r="E63" s="59" t="s">
        <v>232</v>
      </c>
      <c r="F63" s="59" t="s">
        <v>563</v>
      </c>
      <c r="G63" s="59">
        <v>69</v>
      </c>
      <c r="H63" s="31">
        <v>285</v>
      </c>
      <c r="I63" s="31">
        <v>531314</v>
      </c>
      <c r="J63" s="31">
        <v>253306</v>
      </c>
      <c r="K63" s="31">
        <v>313738</v>
      </c>
      <c r="L63" s="31">
        <v>340436</v>
      </c>
      <c r="M63" s="31">
        <v>372158</v>
      </c>
      <c r="N63" s="31">
        <v>518493</v>
      </c>
      <c r="O63" s="31">
        <v>1016799</v>
      </c>
      <c r="P63" s="31">
        <v>1190806</v>
      </c>
      <c r="Q63" s="31">
        <v>1199828</v>
      </c>
      <c r="R63" s="31">
        <v>1098282</v>
      </c>
      <c r="S63" s="31">
        <v>1211373</v>
      </c>
      <c r="T63" s="31">
        <v>1550956</v>
      </c>
      <c r="U63" s="31">
        <v>1687121</v>
      </c>
      <c r="V63" s="31">
        <v>1667012</v>
      </c>
      <c r="W63" s="31">
        <v>1646142</v>
      </c>
      <c r="X63" s="31">
        <v>1549529</v>
      </c>
      <c r="Y63" s="31">
        <v>1643120</v>
      </c>
      <c r="Z63" s="31">
        <v>1881049</v>
      </c>
      <c r="AA63" s="31">
        <v>2073675</v>
      </c>
      <c r="AB63" s="31">
        <v>2030698</v>
      </c>
      <c r="AC63" s="31">
        <v>1886388</v>
      </c>
    </row>
    <row r="64" spans="1:29" hidden="1">
      <c r="A64" s="58">
        <v>2010</v>
      </c>
      <c r="B64" s="59" t="s">
        <v>564</v>
      </c>
      <c r="C64" s="59" t="s">
        <v>565</v>
      </c>
      <c r="D64" s="59" t="s">
        <v>566</v>
      </c>
      <c r="E64" s="59" t="s">
        <v>232</v>
      </c>
      <c r="F64" s="59" t="s">
        <v>551</v>
      </c>
      <c r="G64" s="59">
        <v>41</v>
      </c>
      <c r="H64" s="31">
        <v>465</v>
      </c>
      <c r="I64" s="31">
        <v>888890</v>
      </c>
      <c r="J64" s="31">
        <v>2061059</v>
      </c>
      <c r="K64" s="31">
        <v>2268296</v>
      </c>
      <c r="L64" s="31">
        <v>2289417</v>
      </c>
      <c r="M64" s="31">
        <v>2332646</v>
      </c>
      <c r="N64" s="31">
        <v>2448893</v>
      </c>
      <c r="O64" s="31">
        <v>2411751</v>
      </c>
      <c r="P64" s="31">
        <v>2267078</v>
      </c>
      <c r="Q64" s="31">
        <v>2318629</v>
      </c>
      <c r="R64" s="31">
        <v>2359224</v>
      </c>
      <c r="S64" s="31">
        <v>2494272</v>
      </c>
      <c r="T64" s="31">
        <v>2536760</v>
      </c>
      <c r="U64" s="31">
        <v>2552616</v>
      </c>
      <c r="V64" s="31">
        <v>2435101</v>
      </c>
      <c r="W64" s="31">
        <v>2392004</v>
      </c>
      <c r="X64" s="31">
        <v>2427099</v>
      </c>
      <c r="Y64" s="31">
        <v>2422156</v>
      </c>
      <c r="Z64" s="31">
        <v>2357292</v>
      </c>
      <c r="AA64" s="31">
        <v>2771403</v>
      </c>
      <c r="AB64" s="31">
        <v>2813686</v>
      </c>
      <c r="AC64" s="31">
        <v>2793608</v>
      </c>
    </row>
    <row r="65" spans="1:29" hidden="1">
      <c r="A65" s="58">
        <v>2010</v>
      </c>
      <c r="B65" s="59" t="s">
        <v>567</v>
      </c>
      <c r="C65" s="59" t="s">
        <v>568</v>
      </c>
      <c r="D65" s="59" t="s">
        <v>569</v>
      </c>
      <c r="E65" s="59" t="s">
        <v>232</v>
      </c>
      <c r="F65" s="59" t="s">
        <v>570</v>
      </c>
      <c r="G65" s="59">
        <v>186</v>
      </c>
      <c r="H65" s="31">
        <v>124</v>
      </c>
      <c r="I65" s="31">
        <v>154455</v>
      </c>
      <c r="J65" s="31">
        <v>818676</v>
      </c>
      <c r="K65" s="31">
        <v>917292</v>
      </c>
      <c r="L65" s="31">
        <v>930815</v>
      </c>
      <c r="M65" s="31">
        <v>912705</v>
      </c>
      <c r="N65" s="31">
        <v>970075</v>
      </c>
      <c r="O65" s="31">
        <v>959868</v>
      </c>
      <c r="P65" s="31">
        <v>1040194</v>
      </c>
      <c r="Q65" s="31">
        <v>1058173</v>
      </c>
      <c r="R65" s="31">
        <v>1084937</v>
      </c>
      <c r="S65" s="31">
        <v>1168740</v>
      </c>
      <c r="T65" s="31">
        <v>1176464</v>
      </c>
      <c r="U65" s="31">
        <v>1213529</v>
      </c>
      <c r="V65" s="31">
        <v>1262814</v>
      </c>
      <c r="W65" s="31">
        <v>1285259</v>
      </c>
      <c r="X65" s="31">
        <v>1249607</v>
      </c>
      <c r="Y65" s="31">
        <v>1248151</v>
      </c>
      <c r="Z65" s="31">
        <v>1293955</v>
      </c>
      <c r="AA65" s="31">
        <v>1324863</v>
      </c>
      <c r="AB65" s="31">
        <v>1353577</v>
      </c>
      <c r="AC65" s="31">
        <v>1424062</v>
      </c>
    </row>
    <row r="66" spans="1:29" hidden="1">
      <c r="A66" s="58">
        <v>2006</v>
      </c>
      <c r="B66" s="59" t="s">
        <v>571</v>
      </c>
      <c r="C66" s="59" t="s">
        <v>556</v>
      </c>
      <c r="D66" s="59" t="s">
        <v>557</v>
      </c>
      <c r="E66" s="59" t="s">
        <v>232</v>
      </c>
      <c r="F66" s="59" t="s">
        <v>539</v>
      </c>
      <c r="G66" s="59">
        <v>45</v>
      </c>
      <c r="H66" s="31">
        <v>469</v>
      </c>
      <c r="I66" s="31">
        <v>851535</v>
      </c>
      <c r="J66" s="31"/>
      <c r="K66" s="31"/>
      <c r="L66" s="31"/>
      <c r="M66" s="31">
        <v>79175</v>
      </c>
      <c r="N66" s="31"/>
      <c r="O66" s="31">
        <v>84074</v>
      </c>
      <c r="P66" s="31">
        <v>88869</v>
      </c>
      <c r="Q66" s="31">
        <v>94404</v>
      </c>
      <c r="R66" s="31">
        <v>96460</v>
      </c>
      <c r="S66" s="31">
        <v>104369</v>
      </c>
      <c r="T66" s="31">
        <v>97354</v>
      </c>
      <c r="U66" s="31">
        <v>97467</v>
      </c>
      <c r="V66" s="31"/>
      <c r="W66" s="31">
        <v>73435</v>
      </c>
      <c r="X66" s="31"/>
      <c r="Y66" s="31">
        <v>70667</v>
      </c>
      <c r="Z66" s="31"/>
      <c r="AA66" s="31"/>
      <c r="AB66" s="31"/>
      <c r="AC66" s="31"/>
    </row>
    <row r="67" spans="1:29" hidden="1">
      <c r="A67" s="58">
        <v>2010</v>
      </c>
      <c r="B67" s="59" t="s">
        <v>572</v>
      </c>
      <c r="C67" s="59" t="s">
        <v>573</v>
      </c>
      <c r="D67" s="59" t="s">
        <v>574</v>
      </c>
      <c r="E67" s="59" t="s">
        <v>501</v>
      </c>
      <c r="F67" s="59" t="s">
        <v>502</v>
      </c>
      <c r="G67" s="59">
        <v>7</v>
      </c>
      <c r="H67" s="31">
        <v>1736</v>
      </c>
      <c r="I67" s="31">
        <v>4032484</v>
      </c>
      <c r="J67" s="31">
        <v>384035</v>
      </c>
      <c r="K67" s="31">
        <v>346920</v>
      </c>
      <c r="L67" s="31">
        <v>396795</v>
      </c>
      <c r="M67" s="31">
        <v>428273</v>
      </c>
      <c r="N67" s="31">
        <v>434712</v>
      </c>
      <c r="O67" s="31">
        <v>440485</v>
      </c>
      <c r="P67" s="31">
        <v>447052</v>
      </c>
      <c r="Q67" s="31">
        <v>461130</v>
      </c>
      <c r="R67" s="31">
        <v>453884</v>
      </c>
      <c r="S67" s="31">
        <v>481901</v>
      </c>
      <c r="T67" s="31">
        <v>508970</v>
      </c>
      <c r="U67" s="31">
        <v>518619</v>
      </c>
      <c r="V67" s="31">
        <v>494803</v>
      </c>
      <c r="W67" s="31">
        <v>394904</v>
      </c>
      <c r="X67" s="31">
        <v>448795</v>
      </c>
      <c r="Y67" s="31">
        <v>470810</v>
      </c>
      <c r="Z67" s="31">
        <v>484139</v>
      </c>
      <c r="AA67" s="31">
        <v>499396</v>
      </c>
      <c r="AB67" s="31">
        <v>506707</v>
      </c>
      <c r="AC67" s="31">
        <v>513962</v>
      </c>
    </row>
    <row r="68" spans="1:29" hidden="1">
      <c r="A68" s="58">
        <v>2010</v>
      </c>
      <c r="B68" s="59" t="s">
        <v>575</v>
      </c>
      <c r="C68" s="59" t="s">
        <v>576</v>
      </c>
      <c r="D68" s="59" t="s">
        <v>538</v>
      </c>
      <c r="E68" s="59" t="s">
        <v>232</v>
      </c>
      <c r="F68" s="59" t="s">
        <v>563</v>
      </c>
      <c r="G68" s="59">
        <v>69</v>
      </c>
      <c r="H68" s="31">
        <v>285</v>
      </c>
      <c r="I68" s="31">
        <v>531314</v>
      </c>
      <c r="J68" s="31">
        <v>3022723</v>
      </c>
      <c r="K68" s="31">
        <v>2951042</v>
      </c>
      <c r="L68" s="31">
        <v>2947978</v>
      </c>
      <c r="M68" s="31">
        <v>2943251</v>
      </c>
      <c r="N68" s="31">
        <v>3014876</v>
      </c>
      <c r="O68" s="31">
        <v>2986107</v>
      </c>
      <c r="P68" s="31">
        <v>3052986</v>
      </c>
      <c r="Q68" s="31">
        <v>3058609</v>
      </c>
      <c r="R68" s="31">
        <v>3219077</v>
      </c>
      <c r="S68" s="31">
        <v>3339196</v>
      </c>
      <c r="T68" s="31">
        <v>3345148</v>
      </c>
      <c r="U68" s="31">
        <v>3281634</v>
      </c>
      <c r="V68" s="31">
        <v>3144965</v>
      </c>
      <c r="W68" s="31">
        <v>3094878</v>
      </c>
      <c r="X68" s="31">
        <v>3054980</v>
      </c>
      <c r="Y68" s="31">
        <v>3067435</v>
      </c>
      <c r="Z68" s="31">
        <v>3321603</v>
      </c>
      <c r="AA68" s="31">
        <v>3403628</v>
      </c>
      <c r="AB68" s="31">
        <v>3459522</v>
      </c>
      <c r="AC68" s="31">
        <v>3461551</v>
      </c>
    </row>
    <row r="69" spans="1:29" hidden="1">
      <c r="A69" s="58">
        <v>2010</v>
      </c>
      <c r="B69" s="59" t="s">
        <v>577</v>
      </c>
      <c r="C69" s="59" t="s">
        <v>578</v>
      </c>
      <c r="D69" s="59" t="s">
        <v>538</v>
      </c>
      <c r="E69" s="59" t="s">
        <v>232</v>
      </c>
      <c r="F69" s="59" t="s">
        <v>551</v>
      </c>
      <c r="G69" s="59">
        <v>41</v>
      </c>
      <c r="H69" s="31">
        <v>465</v>
      </c>
      <c r="I69" s="31">
        <v>888890</v>
      </c>
      <c r="J69" s="31">
        <v>926726</v>
      </c>
      <c r="K69" s="31">
        <v>986636</v>
      </c>
      <c r="L69" s="31">
        <v>1000875</v>
      </c>
      <c r="M69" s="31">
        <v>987357</v>
      </c>
      <c r="N69" s="31">
        <v>997196</v>
      </c>
      <c r="O69" s="31">
        <v>1052139</v>
      </c>
      <c r="P69" s="31">
        <v>1110420</v>
      </c>
      <c r="Q69" s="31">
        <v>1111611</v>
      </c>
      <c r="R69" s="31">
        <v>1132910</v>
      </c>
      <c r="S69" s="31">
        <v>1182998</v>
      </c>
      <c r="T69" s="31">
        <v>1222510</v>
      </c>
      <c r="U69" s="31">
        <v>1233906</v>
      </c>
      <c r="V69" s="31">
        <v>1256661</v>
      </c>
      <c r="W69" s="31">
        <v>1230541</v>
      </c>
      <c r="X69" s="31">
        <v>1224482</v>
      </c>
      <c r="Y69" s="31">
        <v>1196715</v>
      </c>
      <c r="Z69" s="31">
        <v>1281484</v>
      </c>
      <c r="AA69" s="31">
        <v>1540808</v>
      </c>
      <c r="AB69" s="31">
        <v>1537631</v>
      </c>
      <c r="AC69" s="31">
        <v>1569854</v>
      </c>
    </row>
    <row r="70" spans="1:29" hidden="1">
      <c r="A70" s="58">
        <v>2010</v>
      </c>
      <c r="B70" s="59" t="s">
        <v>579</v>
      </c>
      <c r="C70" s="59" t="s">
        <v>580</v>
      </c>
      <c r="D70" s="59" t="s">
        <v>546</v>
      </c>
      <c r="E70" s="59" t="s">
        <v>232</v>
      </c>
      <c r="F70" s="59" t="s">
        <v>551</v>
      </c>
      <c r="G70" s="59">
        <v>41</v>
      </c>
      <c r="H70" s="31">
        <v>465</v>
      </c>
      <c r="I70" s="31">
        <v>888890</v>
      </c>
      <c r="J70" s="31">
        <v>883758</v>
      </c>
      <c r="K70" s="31">
        <v>897524</v>
      </c>
      <c r="L70" s="31">
        <v>849405</v>
      </c>
      <c r="M70" s="31">
        <v>852710</v>
      </c>
      <c r="N70" s="31">
        <v>864458</v>
      </c>
      <c r="O70" s="31">
        <v>991736</v>
      </c>
      <c r="P70" s="31">
        <v>1159544</v>
      </c>
      <c r="Q70" s="31">
        <v>1259420</v>
      </c>
      <c r="R70" s="31">
        <v>1344054</v>
      </c>
      <c r="S70" s="31">
        <v>1391034</v>
      </c>
      <c r="T70" s="31">
        <v>1584658</v>
      </c>
      <c r="U70" s="31">
        <v>1611569</v>
      </c>
      <c r="V70" s="31">
        <v>1456627</v>
      </c>
      <c r="W70" s="31">
        <v>1365198</v>
      </c>
      <c r="X70" s="31">
        <v>1403710</v>
      </c>
      <c r="Y70" s="31">
        <v>1426164</v>
      </c>
      <c r="Z70" s="31">
        <v>1520663</v>
      </c>
      <c r="AA70" s="31">
        <v>1489597</v>
      </c>
      <c r="AB70" s="31">
        <v>1510901</v>
      </c>
      <c r="AC70" s="31">
        <v>1554815</v>
      </c>
    </row>
    <row r="71" spans="1:29" hidden="1">
      <c r="A71" s="58">
        <v>2010</v>
      </c>
      <c r="B71" s="59" t="s">
        <v>581</v>
      </c>
      <c r="C71" s="59" t="s">
        <v>582</v>
      </c>
      <c r="D71" s="59" t="s">
        <v>583</v>
      </c>
      <c r="E71" s="59" t="s">
        <v>501</v>
      </c>
      <c r="F71" s="59" t="s">
        <v>584</v>
      </c>
      <c r="G71" s="59">
        <v>234</v>
      </c>
      <c r="H71" s="31">
        <v>63</v>
      </c>
      <c r="I71" s="31">
        <v>112943</v>
      </c>
      <c r="J71" s="31">
        <v>1968953</v>
      </c>
      <c r="K71" s="31">
        <v>2484115</v>
      </c>
      <c r="L71" s="31">
        <v>2400166</v>
      </c>
      <c r="M71" s="31">
        <v>2946515</v>
      </c>
      <c r="N71" s="31">
        <v>1400899</v>
      </c>
      <c r="O71" s="31">
        <v>1702332</v>
      </c>
      <c r="P71" s="31">
        <v>1585025</v>
      </c>
      <c r="Q71" s="31">
        <v>1806969</v>
      </c>
      <c r="R71" s="31">
        <v>1979447</v>
      </c>
      <c r="S71" s="31">
        <v>2038032</v>
      </c>
      <c r="T71" s="31">
        <v>2160547</v>
      </c>
      <c r="U71" s="31">
        <v>2556016</v>
      </c>
      <c r="V71" s="31">
        <v>2761144</v>
      </c>
      <c r="W71" s="31">
        <v>3057167</v>
      </c>
      <c r="X71" s="31">
        <v>2725933</v>
      </c>
      <c r="Y71" s="31">
        <v>2246270</v>
      </c>
      <c r="Z71" s="31">
        <v>2145130</v>
      </c>
      <c r="AA71" s="31">
        <v>2171470</v>
      </c>
      <c r="AB71" s="31">
        <v>3082313</v>
      </c>
      <c r="AC71" s="31">
        <v>2942513</v>
      </c>
    </row>
    <row r="72" spans="1:29" hidden="1">
      <c r="A72" s="58">
        <v>2010</v>
      </c>
      <c r="B72" s="59" t="s">
        <v>585</v>
      </c>
      <c r="C72" s="59" t="s">
        <v>586</v>
      </c>
      <c r="D72" s="59" t="s">
        <v>587</v>
      </c>
      <c r="E72" s="59" t="s">
        <v>232</v>
      </c>
      <c r="F72" s="59" t="s">
        <v>539</v>
      </c>
      <c r="G72" s="59">
        <v>45</v>
      </c>
      <c r="H72" s="31">
        <v>469</v>
      </c>
      <c r="I72" s="31">
        <v>851535</v>
      </c>
      <c r="J72" s="31">
        <v>544230</v>
      </c>
      <c r="K72" s="31">
        <v>582906</v>
      </c>
      <c r="L72" s="31">
        <v>583464</v>
      </c>
      <c r="M72" s="31">
        <v>577094</v>
      </c>
      <c r="N72" s="31">
        <v>515169</v>
      </c>
      <c r="O72" s="31"/>
      <c r="P72" s="31">
        <v>513807</v>
      </c>
      <c r="Q72" s="31">
        <v>524604</v>
      </c>
      <c r="R72" s="31">
        <v>530634</v>
      </c>
      <c r="S72" s="31">
        <v>506826</v>
      </c>
      <c r="T72" s="31">
        <v>509614</v>
      </c>
      <c r="U72" s="31">
        <v>621328</v>
      </c>
      <c r="V72" s="31">
        <v>622449</v>
      </c>
      <c r="W72" s="31">
        <v>587943</v>
      </c>
      <c r="X72" s="31">
        <v>567623</v>
      </c>
      <c r="Y72" s="31">
        <v>585514</v>
      </c>
      <c r="Z72" s="31">
        <v>620070</v>
      </c>
      <c r="AA72" s="31">
        <v>633564</v>
      </c>
      <c r="AB72" s="31">
        <v>632604</v>
      </c>
      <c r="AC72" s="31">
        <v>574826</v>
      </c>
    </row>
    <row r="73" spans="1:29" hidden="1">
      <c r="A73" s="58">
        <v>2010</v>
      </c>
      <c r="B73" s="59" t="s">
        <v>588</v>
      </c>
      <c r="C73" s="59" t="s">
        <v>589</v>
      </c>
      <c r="D73" s="59" t="s">
        <v>590</v>
      </c>
      <c r="E73" s="59" t="s">
        <v>501</v>
      </c>
      <c r="F73" s="59" t="s">
        <v>492</v>
      </c>
      <c r="G73" s="59">
        <v>34</v>
      </c>
      <c r="H73" s="31">
        <v>504</v>
      </c>
      <c r="I73" s="31">
        <v>1174548</v>
      </c>
      <c r="J73" s="31">
        <v>1399942</v>
      </c>
      <c r="K73" s="31">
        <v>1502085</v>
      </c>
      <c r="L73" s="31">
        <v>1960163</v>
      </c>
      <c r="M73" s="31">
        <v>2546757</v>
      </c>
      <c r="N73" s="31">
        <v>2544252</v>
      </c>
      <c r="O73" s="31">
        <v>2835566</v>
      </c>
      <c r="P73" s="31">
        <v>2822791</v>
      </c>
      <c r="Q73" s="31">
        <v>3117433</v>
      </c>
      <c r="R73" s="31">
        <v>3056587</v>
      </c>
      <c r="S73" s="31">
        <v>3252227</v>
      </c>
      <c r="T73" s="31">
        <v>3278064</v>
      </c>
      <c r="U73" s="31">
        <v>3410932</v>
      </c>
      <c r="V73" s="31">
        <v>3116306</v>
      </c>
      <c r="W73" s="31">
        <v>2851471</v>
      </c>
      <c r="X73" s="31">
        <v>2695843</v>
      </c>
      <c r="Y73" s="31">
        <v>2561564</v>
      </c>
      <c r="Z73" s="31">
        <v>2809461</v>
      </c>
      <c r="AA73" s="31">
        <v>2955836</v>
      </c>
      <c r="AB73" s="31">
        <v>2819851</v>
      </c>
      <c r="AC73" s="31">
        <v>2987598</v>
      </c>
    </row>
    <row r="74" spans="1:29" hidden="1">
      <c r="A74" s="58">
        <v>2010</v>
      </c>
      <c r="B74" s="59" t="s">
        <v>591</v>
      </c>
      <c r="C74" s="59" t="s">
        <v>592</v>
      </c>
      <c r="D74" s="59" t="s">
        <v>461</v>
      </c>
      <c r="E74" s="59" t="s">
        <v>593</v>
      </c>
      <c r="F74" s="59" t="s">
        <v>594</v>
      </c>
      <c r="G74" s="59">
        <v>251</v>
      </c>
      <c r="H74" s="31">
        <v>62</v>
      </c>
      <c r="I74" s="31">
        <v>105365</v>
      </c>
      <c r="J74" s="31">
        <v>636339</v>
      </c>
      <c r="K74" s="31">
        <v>620076</v>
      </c>
      <c r="L74" s="31">
        <v>659217</v>
      </c>
      <c r="M74" s="31">
        <v>772204</v>
      </c>
      <c r="N74" s="31">
        <v>815770</v>
      </c>
      <c r="O74" s="31">
        <v>826064</v>
      </c>
      <c r="P74" s="31">
        <v>822555</v>
      </c>
      <c r="Q74" s="31">
        <v>864687</v>
      </c>
      <c r="R74" s="31">
        <v>743091</v>
      </c>
      <c r="S74" s="31">
        <v>805497</v>
      </c>
      <c r="T74" s="31">
        <v>1171283</v>
      </c>
      <c r="U74" s="31">
        <v>1046924</v>
      </c>
      <c r="V74" s="31">
        <v>1172657</v>
      </c>
      <c r="W74" s="31">
        <v>1102436</v>
      </c>
      <c r="X74" s="31">
        <v>1509982</v>
      </c>
      <c r="Y74" s="31">
        <v>1697416</v>
      </c>
      <c r="Z74" s="31">
        <v>1727165</v>
      </c>
      <c r="AA74" s="31">
        <v>1563537</v>
      </c>
      <c r="AB74" s="31">
        <v>1643605</v>
      </c>
      <c r="AC74" s="31">
        <v>1456955</v>
      </c>
    </row>
    <row r="75" spans="1:29" hidden="1">
      <c r="A75" s="58">
        <v>2010</v>
      </c>
      <c r="B75" s="59" t="s">
        <v>595</v>
      </c>
      <c r="C75" s="59" t="s">
        <v>596</v>
      </c>
      <c r="D75" s="59" t="s">
        <v>381</v>
      </c>
      <c r="E75" s="59" t="s">
        <v>531</v>
      </c>
      <c r="F75" s="59" t="s">
        <v>535</v>
      </c>
      <c r="G75" s="59">
        <v>160</v>
      </c>
      <c r="H75" s="31">
        <v>124</v>
      </c>
      <c r="I75" s="31">
        <v>188080</v>
      </c>
      <c r="J75" s="31">
        <v>551469</v>
      </c>
      <c r="K75" s="31">
        <v>820231</v>
      </c>
      <c r="L75" s="31">
        <v>247458</v>
      </c>
      <c r="M75" s="31">
        <v>240356</v>
      </c>
      <c r="N75" s="31">
        <v>252287</v>
      </c>
      <c r="O75" s="31">
        <v>260784</v>
      </c>
      <c r="P75" s="31">
        <v>289874</v>
      </c>
      <c r="Q75" s="31">
        <v>368838</v>
      </c>
      <c r="R75" s="31">
        <v>417746</v>
      </c>
      <c r="S75" s="31">
        <v>462982</v>
      </c>
      <c r="T75" s="31">
        <v>465680</v>
      </c>
      <c r="U75" s="31">
        <v>574716</v>
      </c>
      <c r="V75" s="31">
        <v>580854</v>
      </c>
      <c r="W75" s="31">
        <v>620081</v>
      </c>
      <c r="X75" s="31">
        <v>547908</v>
      </c>
      <c r="Y75" s="31">
        <v>579935</v>
      </c>
      <c r="Z75" s="31">
        <v>704299</v>
      </c>
      <c r="AA75" s="31">
        <v>686809</v>
      </c>
      <c r="AB75" s="31">
        <v>671142</v>
      </c>
      <c r="AC75" s="31">
        <v>727762</v>
      </c>
    </row>
    <row r="76" spans="1:29" hidden="1">
      <c r="A76" s="58">
        <v>2010</v>
      </c>
      <c r="B76" s="59" t="s">
        <v>597</v>
      </c>
      <c r="C76" s="59" t="s">
        <v>598</v>
      </c>
      <c r="D76" s="59" t="s">
        <v>175</v>
      </c>
      <c r="E76" s="59" t="s">
        <v>496</v>
      </c>
      <c r="F76" s="59" t="s">
        <v>599</v>
      </c>
      <c r="G76" s="59">
        <v>306</v>
      </c>
      <c r="H76" s="31">
        <v>64</v>
      </c>
      <c r="I76" s="31">
        <v>80456</v>
      </c>
      <c r="J76" s="31">
        <v>478487</v>
      </c>
      <c r="K76" s="31">
        <v>614274</v>
      </c>
      <c r="L76" s="31">
        <v>472609</v>
      </c>
      <c r="M76" s="31">
        <v>482058</v>
      </c>
      <c r="N76" s="31">
        <v>483441</v>
      </c>
      <c r="O76" s="31">
        <v>490504</v>
      </c>
      <c r="P76" s="31">
        <v>367764</v>
      </c>
      <c r="Q76" s="31"/>
      <c r="R76" s="31"/>
      <c r="S76" s="31"/>
      <c r="T76" s="31"/>
      <c r="U76" s="31"/>
      <c r="V76" s="31">
        <v>512985</v>
      </c>
      <c r="W76" s="31">
        <v>507864</v>
      </c>
      <c r="X76" s="31">
        <v>488577</v>
      </c>
      <c r="Y76" s="31">
        <v>488317</v>
      </c>
      <c r="Z76" s="31">
        <v>479578</v>
      </c>
      <c r="AA76" s="31">
        <v>483289</v>
      </c>
      <c r="AB76" s="31">
        <v>528468</v>
      </c>
      <c r="AC76" s="31">
        <v>650126</v>
      </c>
    </row>
    <row r="77" spans="1:29" hidden="1">
      <c r="A77" s="58">
        <v>2010</v>
      </c>
      <c r="B77" s="59" t="s">
        <v>600</v>
      </c>
      <c r="C77" s="59" t="s">
        <v>601</v>
      </c>
      <c r="D77" s="59" t="s">
        <v>602</v>
      </c>
      <c r="E77" s="59" t="s">
        <v>496</v>
      </c>
      <c r="F77" s="59" t="s">
        <v>603</v>
      </c>
      <c r="G77" s="59">
        <v>153</v>
      </c>
      <c r="H77" s="31">
        <v>138</v>
      </c>
      <c r="I77" s="31">
        <v>197155</v>
      </c>
      <c r="J77" s="31">
        <v>484348</v>
      </c>
      <c r="K77" s="31">
        <v>508160</v>
      </c>
      <c r="L77" s="31">
        <v>493303</v>
      </c>
      <c r="M77" s="31">
        <v>496478</v>
      </c>
      <c r="N77" s="31">
        <v>464190</v>
      </c>
      <c r="O77" s="31">
        <v>439220</v>
      </c>
      <c r="P77" s="31">
        <v>442614</v>
      </c>
      <c r="Q77" s="31">
        <v>406790</v>
      </c>
      <c r="R77" s="31">
        <v>422437</v>
      </c>
      <c r="S77" s="31">
        <v>420985</v>
      </c>
      <c r="T77" s="31">
        <v>404868</v>
      </c>
      <c r="U77" s="31">
        <v>427249</v>
      </c>
      <c r="V77" s="31">
        <v>477421</v>
      </c>
      <c r="W77" s="31">
        <v>484362</v>
      </c>
      <c r="X77" s="31">
        <v>458335</v>
      </c>
      <c r="Y77" s="31">
        <v>470796</v>
      </c>
      <c r="Z77" s="31">
        <v>454040</v>
      </c>
      <c r="AA77" s="31">
        <v>476648</v>
      </c>
      <c r="AB77" s="31">
        <v>483694</v>
      </c>
      <c r="AC77" s="31">
        <v>506498</v>
      </c>
    </row>
    <row r="78" spans="1:29" hidden="1">
      <c r="A78" s="58">
        <v>2010</v>
      </c>
      <c r="B78" s="59" t="s">
        <v>604</v>
      </c>
      <c r="C78" s="59" t="s">
        <v>605</v>
      </c>
      <c r="D78" s="59" t="s">
        <v>381</v>
      </c>
      <c r="E78" s="59" t="s">
        <v>531</v>
      </c>
      <c r="F78" s="59" t="s">
        <v>535</v>
      </c>
      <c r="G78" s="59">
        <v>160</v>
      </c>
      <c r="H78" s="31">
        <v>124</v>
      </c>
      <c r="I78" s="31">
        <v>188080</v>
      </c>
      <c r="J78" s="31">
        <v>70095</v>
      </c>
      <c r="K78" s="31">
        <v>60751</v>
      </c>
      <c r="L78" s="31">
        <v>61701</v>
      </c>
      <c r="M78" s="31">
        <v>62235</v>
      </c>
      <c r="N78" s="31">
        <v>74987</v>
      </c>
      <c r="O78" s="31">
        <v>76964</v>
      </c>
      <c r="P78" s="31">
        <v>76456</v>
      </c>
      <c r="Q78" s="31">
        <v>77402</v>
      </c>
      <c r="R78" s="31">
        <v>76351</v>
      </c>
      <c r="S78" s="31">
        <v>75058</v>
      </c>
      <c r="T78" s="31">
        <v>73227</v>
      </c>
      <c r="U78" s="31">
        <v>71552</v>
      </c>
      <c r="V78" s="31">
        <v>71786</v>
      </c>
      <c r="W78" s="31">
        <v>72586</v>
      </c>
      <c r="X78" s="31">
        <v>71627</v>
      </c>
      <c r="Y78" s="31">
        <v>70420</v>
      </c>
      <c r="Z78" s="31">
        <v>68326</v>
      </c>
      <c r="AA78" s="31">
        <v>29334</v>
      </c>
      <c r="AB78" s="31">
        <v>72380</v>
      </c>
      <c r="AC78" s="31">
        <v>73239</v>
      </c>
    </row>
    <row r="79" spans="1:29" hidden="1">
      <c r="A79" s="58">
        <v>2001</v>
      </c>
      <c r="B79" s="59" t="s">
        <v>606</v>
      </c>
      <c r="C79" s="59" t="s">
        <v>607</v>
      </c>
      <c r="D79" s="59" t="s">
        <v>519</v>
      </c>
      <c r="E79" s="59" t="s">
        <v>501</v>
      </c>
      <c r="F79" s="59" t="s">
        <v>520</v>
      </c>
      <c r="G79" s="59">
        <v>57</v>
      </c>
      <c r="H79" s="31">
        <v>302</v>
      </c>
      <c r="I79" s="31">
        <v>532747</v>
      </c>
      <c r="J79" s="31">
        <v>3129099</v>
      </c>
      <c r="K79" s="31"/>
      <c r="L79" s="31"/>
      <c r="M79" s="31"/>
      <c r="N79" s="31"/>
      <c r="O79" s="31"/>
      <c r="P79" s="31">
        <v>3471352</v>
      </c>
      <c r="Q79" s="31">
        <v>3491621</v>
      </c>
      <c r="R79" s="31">
        <v>3509342</v>
      </c>
      <c r="S79" s="31">
        <v>3764508</v>
      </c>
      <c r="T79" s="31">
        <v>4097118</v>
      </c>
      <c r="U79" s="31"/>
      <c r="V79" s="31"/>
      <c r="W79" s="31"/>
      <c r="X79" s="31"/>
      <c r="Y79" s="31"/>
      <c r="Z79" s="31"/>
      <c r="AA79" s="31"/>
      <c r="AB79" s="31"/>
      <c r="AC79" s="31"/>
    </row>
    <row r="80" spans="1:29" hidden="1">
      <c r="A80" s="58">
        <v>2010</v>
      </c>
      <c r="B80" s="59" t="s">
        <v>608</v>
      </c>
      <c r="C80" s="59" t="s">
        <v>609</v>
      </c>
      <c r="D80" s="59" t="s">
        <v>610</v>
      </c>
      <c r="E80" s="59" t="s">
        <v>232</v>
      </c>
      <c r="F80" s="59" t="s">
        <v>611</v>
      </c>
      <c r="G80" s="59">
        <v>159</v>
      </c>
      <c r="H80" s="31">
        <v>98</v>
      </c>
      <c r="I80" s="31">
        <v>189026</v>
      </c>
      <c r="J80" s="31">
        <v>884520</v>
      </c>
      <c r="K80" s="31">
        <v>870468</v>
      </c>
      <c r="L80" s="31">
        <v>855771</v>
      </c>
      <c r="M80" s="31">
        <v>859706</v>
      </c>
      <c r="N80" s="31">
        <v>888036</v>
      </c>
      <c r="O80" s="31">
        <v>907257</v>
      </c>
      <c r="P80" s="31">
        <v>1040348</v>
      </c>
      <c r="Q80" s="31">
        <v>1009114</v>
      </c>
      <c r="R80" s="31">
        <v>990072</v>
      </c>
      <c r="S80" s="31">
        <v>1023513</v>
      </c>
      <c r="T80" s="31">
        <v>1525060</v>
      </c>
      <c r="U80" s="31">
        <v>1525721</v>
      </c>
      <c r="V80" s="31">
        <v>1486796</v>
      </c>
      <c r="W80" s="31">
        <v>1419480</v>
      </c>
      <c r="X80" s="31">
        <v>1515655</v>
      </c>
      <c r="Y80" s="31">
        <v>1505372</v>
      </c>
      <c r="Z80" s="31">
        <v>1506283</v>
      </c>
      <c r="AA80" s="31">
        <v>1681553</v>
      </c>
      <c r="AB80" s="31">
        <v>1690950</v>
      </c>
      <c r="AC80" s="31">
        <v>1688769</v>
      </c>
    </row>
    <row r="81" spans="1:29" hidden="1">
      <c r="A81" s="58">
        <v>2010</v>
      </c>
      <c r="B81" s="59" t="s">
        <v>612</v>
      </c>
      <c r="C81" s="59" t="s">
        <v>613</v>
      </c>
      <c r="D81" s="59" t="s">
        <v>614</v>
      </c>
      <c r="E81" s="59" t="s">
        <v>531</v>
      </c>
      <c r="F81" s="59" t="s">
        <v>615</v>
      </c>
      <c r="G81" s="59">
        <v>385</v>
      </c>
      <c r="H81" s="31">
        <v>39</v>
      </c>
      <c r="I81" s="31">
        <v>58983</v>
      </c>
      <c r="J81" s="31">
        <v>425431</v>
      </c>
      <c r="K81" s="31">
        <v>432315</v>
      </c>
      <c r="L81" s="31">
        <v>440261</v>
      </c>
      <c r="M81" s="31">
        <v>438339</v>
      </c>
      <c r="N81" s="31">
        <v>437895</v>
      </c>
      <c r="O81" s="31">
        <v>434865</v>
      </c>
      <c r="P81" s="31">
        <v>444318</v>
      </c>
      <c r="Q81" s="31">
        <v>445444</v>
      </c>
      <c r="R81" s="31">
        <v>481099</v>
      </c>
      <c r="S81" s="31">
        <v>481504</v>
      </c>
      <c r="T81" s="31">
        <v>465402</v>
      </c>
      <c r="U81" s="31">
        <v>454943</v>
      </c>
      <c r="V81" s="31">
        <v>464469</v>
      </c>
      <c r="W81" s="31">
        <v>541584</v>
      </c>
      <c r="X81" s="31">
        <v>546411</v>
      </c>
      <c r="Y81" s="31">
        <v>569263</v>
      </c>
      <c r="Z81" s="31">
        <v>638259</v>
      </c>
      <c r="AA81" s="31">
        <v>576766</v>
      </c>
      <c r="AB81" s="31">
        <v>609110</v>
      </c>
      <c r="AC81" s="31">
        <v>657970</v>
      </c>
    </row>
    <row r="82" spans="1:29" hidden="1">
      <c r="A82" s="58">
        <v>1993</v>
      </c>
      <c r="B82" s="59" t="s">
        <v>616</v>
      </c>
      <c r="C82" s="59" t="s">
        <v>617</v>
      </c>
      <c r="D82" s="59" t="s">
        <v>614</v>
      </c>
      <c r="E82" s="59" t="s">
        <v>531</v>
      </c>
      <c r="F82" s="59" t="s">
        <v>615</v>
      </c>
      <c r="G82" s="59">
        <v>328</v>
      </c>
      <c r="H82" s="31">
        <v>71</v>
      </c>
      <c r="I82" s="31">
        <v>61402</v>
      </c>
      <c r="J82" s="31">
        <v>1587462</v>
      </c>
      <c r="K82" s="31">
        <v>2211202</v>
      </c>
      <c r="L82" s="31">
        <v>2322355</v>
      </c>
      <c r="M82" s="31"/>
      <c r="N82" s="31"/>
      <c r="O82" s="31"/>
      <c r="P82" s="31"/>
      <c r="Q82" s="31"/>
      <c r="R82" s="31"/>
      <c r="S82" s="31"/>
      <c r="T82" s="31"/>
      <c r="U82" s="31"/>
      <c r="V82" s="31"/>
      <c r="W82" s="31"/>
      <c r="X82" s="31"/>
      <c r="Y82" s="31"/>
      <c r="Z82" s="31"/>
      <c r="AA82" s="31"/>
      <c r="AB82" s="31"/>
      <c r="AC82" s="31"/>
    </row>
    <row r="83" spans="1:29" hidden="1">
      <c r="A83" s="58">
        <v>2010</v>
      </c>
      <c r="B83" s="59" t="s">
        <v>618</v>
      </c>
      <c r="C83" s="59" t="s">
        <v>619</v>
      </c>
      <c r="D83" s="59" t="s">
        <v>530</v>
      </c>
      <c r="E83" s="59" t="s">
        <v>531</v>
      </c>
      <c r="F83" s="59" t="s">
        <v>532</v>
      </c>
      <c r="G83" s="59">
        <v>447</v>
      </c>
      <c r="H83" s="31">
        <v>21</v>
      </c>
      <c r="I83" s="31">
        <v>50567</v>
      </c>
      <c r="J83" s="31">
        <v>332198</v>
      </c>
      <c r="K83" s="31">
        <v>322500</v>
      </c>
      <c r="L83" s="31">
        <v>333741</v>
      </c>
      <c r="M83" s="31">
        <v>335032</v>
      </c>
      <c r="N83" s="31">
        <v>335580</v>
      </c>
      <c r="O83" s="31"/>
      <c r="P83" s="31"/>
      <c r="Q83" s="31">
        <v>551801</v>
      </c>
      <c r="R83" s="31">
        <v>565203</v>
      </c>
      <c r="S83" s="31">
        <v>637724</v>
      </c>
      <c r="T83" s="31">
        <v>601428</v>
      </c>
      <c r="U83" s="31">
        <v>676593</v>
      </c>
      <c r="V83" s="31">
        <v>608364</v>
      </c>
      <c r="W83" s="31">
        <v>665759</v>
      </c>
      <c r="X83" s="31">
        <v>821385</v>
      </c>
      <c r="Y83" s="31">
        <v>863055</v>
      </c>
      <c r="Z83" s="31">
        <v>797687</v>
      </c>
      <c r="AA83" s="31"/>
      <c r="AB83" s="31"/>
      <c r="AC83" s="31">
        <v>581470</v>
      </c>
    </row>
    <row r="84" spans="1:29" hidden="1">
      <c r="A84" s="58">
        <v>1991</v>
      </c>
      <c r="B84" s="59" t="s">
        <v>620</v>
      </c>
      <c r="C84" s="59" t="s">
        <v>621</v>
      </c>
      <c r="D84" s="59" t="s">
        <v>500</v>
      </c>
      <c r="E84" s="59" t="s">
        <v>501</v>
      </c>
      <c r="F84" s="59" t="s">
        <v>622</v>
      </c>
      <c r="G84" s="59">
        <v>10</v>
      </c>
      <c r="H84" s="31">
        <v>891</v>
      </c>
      <c r="I84" s="31">
        <v>2775370</v>
      </c>
      <c r="J84" s="31">
        <v>14614100</v>
      </c>
      <c r="K84" s="31"/>
      <c r="L84" s="31"/>
      <c r="M84" s="31"/>
      <c r="N84" s="31"/>
      <c r="O84" s="31"/>
      <c r="P84" s="31"/>
      <c r="Q84" s="31"/>
      <c r="R84" s="31"/>
      <c r="S84" s="31"/>
      <c r="T84" s="31"/>
      <c r="U84" s="31"/>
      <c r="V84" s="31"/>
      <c r="W84" s="31"/>
      <c r="X84" s="31"/>
      <c r="Y84" s="31"/>
      <c r="Z84" s="31"/>
      <c r="AA84" s="31"/>
      <c r="AB84" s="31"/>
      <c r="AC84" s="31"/>
    </row>
    <row r="85" spans="1:29" hidden="1">
      <c r="A85" s="58">
        <v>1995</v>
      </c>
      <c r="B85" s="59" t="s">
        <v>623</v>
      </c>
      <c r="C85" s="59" t="s">
        <v>624</v>
      </c>
      <c r="D85" s="59" t="s">
        <v>625</v>
      </c>
      <c r="E85" s="59" t="s">
        <v>531</v>
      </c>
      <c r="F85" s="59" t="s">
        <v>626</v>
      </c>
      <c r="G85" s="59">
        <v>292</v>
      </c>
      <c r="H85" s="31">
        <v>84</v>
      </c>
      <c r="I85" s="31">
        <v>71598</v>
      </c>
      <c r="J85" s="31">
        <v>157872</v>
      </c>
      <c r="K85" s="31">
        <v>160776</v>
      </c>
      <c r="L85" s="31">
        <v>160730</v>
      </c>
      <c r="M85" s="31">
        <v>157432</v>
      </c>
      <c r="N85" s="31">
        <v>156750</v>
      </c>
      <c r="O85" s="31"/>
      <c r="P85" s="31"/>
      <c r="Q85" s="31"/>
      <c r="R85" s="31"/>
      <c r="S85" s="31"/>
      <c r="T85" s="31"/>
      <c r="U85" s="31"/>
      <c r="V85" s="31"/>
      <c r="W85" s="31"/>
      <c r="X85" s="31"/>
      <c r="Y85" s="31"/>
      <c r="Z85" s="31"/>
      <c r="AA85" s="31"/>
      <c r="AB85" s="31"/>
      <c r="AC85" s="31"/>
    </row>
    <row r="86" spans="1:29" hidden="1">
      <c r="A86" s="58">
        <v>2010</v>
      </c>
      <c r="B86" s="59" t="s">
        <v>627</v>
      </c>
      <c r="C86" s="59" t="s">
        <v>628</v>
      </c>
      <c r="D86" s="59" t="s">
        <v>629</v>
      </c>
      <c r="E86" s="59" t="s">
        <v>232</v>
      </c>
      <c r="F86" s="59" t="s">
        <v>539</v>
      </c>
      <c r="G86" s="59">
        <v>45</v>
      </c>
      <c r="H86" s="31">
        <v>469</v>
      </c>
      <c r="I86" s="31">
        <v>851535</v>
      </c>
      <c r="J86" s="31">
        <v>496803</v>
      </c>
      <c r="K86" s="31">
        <v>537926</v>
      </c>
      <c r="L86" s="31">
        <v>610446</v>
      </c>
      <c r="M86" s="31">
        <v>646269</v>
      </c>
      <c r="N86" s="31">
        <v>619085</v>
      </c>
      <c r="O86" s="31">
        <v>669135</v>
      </c>
      <c r="P86" s="31">
        <v>688484</v>
      </c>
      <c r="Q86" s="31">
        <v>693434</v>
      </c>
      <c r="R86" s="31">
        <v>651417</v>
      </c>
      <c r="S86" s="31">
        <v>560190</v>
      </c>
      <c r="T86" s="31">
        <v>744248</v>
      </c>
      <c r="U86" s="31">
        <v>762058</v>
      </c>
      <c r="V86" s="31">
        <v>828188</v>
      </c>
      <c r="W86" s="31">
        <v>748294</v>
      </c>
      <c r="X86" s="31">
        <v>733435</v>
      </c>
      <c r="Y86" s="31">
        <v>724667</v>
      </c>
      <c r="Z86" s="31">
        <v>1381222</v>
      </c>
      <c r="AA86" s="31">
        <v>868670</v>
      </c>
      <c r="AB86" s="31">
        <v>1217037</v>
      </c>
      <c r="AC86" s="31">
        <v>1153467</v>
      </c>
    </row>
    <row r="87" spans="1:29" hidden="1">
      <c r="A87" s="58">
        <v>2004</v>
      </c>
      <c r="B87" s="59" t="s">
        <v>630</v>
      </c>
      <c r="C87" s="59" t="s">
        <v>631</v>
      </c>
      <c r="D87" s="59" t="s">
        <v>632</v>
      </c>
      <c r="E87" s="59" t="s">
        <v>232</v>
      </c>
      <c r="F87" s="59" t="s">
        <v>551</v>
      </c>
      <c r="G87" s="59">
        <v>41</v>
      </c>
      <c r="H87" s="31">
        <v>465</v>
      </c>
      <c r="I87" s="31">
        <v>888890</v>
      </c>
      <c r="J87" s="31"/>
      <c r="K87" s="31">
        <v>74142</v>
      </c>
      <c r="L87" s="31">
        <v>79560</v>
      </c>
      <c r="M87" s="31">
        <v>79560</v>
      </c>
      <c r="N87" s="31"/>
      <c r="O87" s="31"/>
      <c r="P87" s="31"/>
      <c r="Q87" s="31"/>
      <c r="R87" s="31"/>
      <c r="S87" s="31"/>
      <c r="T87" s="31"/>
      <c r="U87" s="31"/>
      <c r="V87" s="31"/>
      <c r="W87" s="31"/>
      <c r="X87" s="31"/>
      <c r="Y87" s="31"/>
      <c r="Z87" s="31"/>
      <c r="AA87" s="31"/>
      <c r="AB87" s="31"/>
      <c r="AC87" s="31"/>
    </row>
    <row r="88" spans="1:29" hidden="1">
      <c r="A88" s="58">
        <v>2000</v>
      </c>
      <c r="B88" s="59" t="s">
        <v>633</v>
      </c>
      <c r="C88" s="59" t="s">
        <v>634</v>
      </c>
      <c r="D88" s="59" t="s">
        <v>610</v>
      </c>
      <c r="E88" s="59" t="s">
        <v>232</v>
      </c>
      <c r="F88" s="59" t="s">
        <v>611</v>
      </c>
      <c r="G88" s="59">
        <v>144</v>
      </c>
      <c r="H88" s="31">
        <v>73</v>
      </c>
      <c r="I88" s="31">
        <v>175067</v>
      </c>
      <c r="J88" s="31">
        <v>170323</v>
      </c>
      <c r="K88" s="31">
        <v>178495</v>
      </c>
      <c r="L88" s="31">
        <v>213484</v>
      </c>
      <c r="M88" s="31">
        <v>185692</v>
      </c>
      <c r="N88" s="31"/>
      <c r="O88" s="31"/>
      <c r="P88" s="31">
        <v>291972</v>
      </c>
      <c r="Q88" s="31">
        <v>299756</v>
      </c>
      <c r="R88" s="31">
        <v>378976</v>
      </c>
      <c r="S88" s="31">
        <v>521356</v>
      </c>
      <c r="T88" s="31"/>
      <c r="U88" s="31"/>
      <c r="V88" s="31"/>
      <c r="W88" s="31"/>
      <c r="X88" s="31"/>
      <c r="Y88" s="31"/>
      <c r="Z88" s="31"/>
      <c r="AA88" s="31"/>
      <c r="AB88" s="31"/>
      <c r="AC88" s="31"/>
    </row>
    <row r="89" spans="1:29" hidden="1">
      <c r="A89" s="58">
        <v>2010</v>
      </c>
      <c r="B89" s="59" t="s">
        <v>635</v>
      </c>
      <c r="C89" s="59" t="s">
        <v>636</v>
      </c>
      <c r="D89" s="59" t="s">
        <v>637</v>
      </c>
      <c r="E89" s="59" t="s">
        <v>501</v>
      </c>
      <c r="F89" s="59" t="s">
        <v>638</v>
      </c>
      <c r="G89" s="59">
        <v>128</v>
      </c>
      <c r="H89" s="31">
        <v>286</v>
      </c>
      <c r="I89" s="31">
        <v>243667</v>
      </c>
      <c r="J89" s="31"/>
      <c r="K89" s="31"/>
      <c r="L89" s="31">
        <v>1863393</v>
      </c>
      <c r="M89" s="31">
        <v>2036538</v>
      </c>
      <c r="N89" s="31">
        <v>2135141</v>
      </c>
      <c r="O89" s="31">
        <v>2197005</v>
      </c>
      <c r="P89" s="31">
        <v>1921049</v>
      </c>
      <c r="Q89" s="31">
        <v>2276510</v>
      </c>
      <c r="R89" s="31">
        <v>2487591</v>
      </c>
      <c r="S89" s="31">
        <v>3184597</v>
      </c>
      <c r="T89" s="31">
        <v>2051268</v>
      </c>
      <c r="U89" s="31">
        <v>3589518</v>
      </c>
      <c r="V89" s="31">
        <v>3300980</v>
      </c>
      <c r="W89" s="31">
        <v>3107144</v>
      </c>
      <c r="X89" s="31">
        <v>3064902</v>
      </c>
      <c r="Y89" s="31">
        <v>3445356</v>
      </c>
      <c r="Z89" s="31">
        <v>3449449</v>
      </c>
      <c r="AA89" s="31">
        <v>3751678</v>
      </c>
      <c r="AB89" s="31">
        <v>3760060</v>
      </c>
      <c r="AC89" s="31">
        <v>3936371</v>
      </c>
    </row>
    <row r="90" spans="1:29" hidden="1">
      <c r="A90" s="58">
        <v>2010</v>
      </c>
      <c r="B90" s="59" t="s">
        <v>639</v>
      </c>
      <c r="C90" s="59" t="s">
        <v>640</v>
      </c>
      <c r="D90" s="59" t="s">
        <v>641</v>
      </c>
      <c r="E90" s="59" t="s">
        <v>232</v>
      </c>
      <c r="F90" s="59" t="s">
        <v>551</v>
      </c>
      <c r="G90" s="59">
        <v>41</v>
      </c>
      <c r="H90" s="31">
        <v>465</v>
      </c>
      <c r="I90" s="31">
        <v>888890</v>
      </c>
      <c r="J90" s="31"/>
      <c r="K90" s="31"/>
      <c r="L90" s="31"/>
      <c r="M90" s="31"/>
      <c r="N90" s="31">
        <v>410479</v>
      </c>
      <c r="O90" s="31">
        <v>418872</v>
      </c>
      <c r="P90" s="31">
        <v>433377</v>
      </c>
      <c r="Q90" s="31">
        <v>457491</v>
      </c>
      <c r="R90" s="31">
        <v>460338</v>
      </c>
      <c r="S90" s="31">
        <v>573345</v>
      </c>
      <c r="T90" s="31">
        <v>642935</v>
      </c>
      <c r="U90" s="31">
        <v>669006</v>
      </c>
      <c r="V90" s="31">
        <v>701775</v>
      </c>
      <c r="W90" s="31">
        <v>634545</v>
      </c>
      <c r="X90" s="31">
        <v>640244</v>
      </c>
      <c r="Y90" s="31">
        <v>617065</v>
      </c>
      <c r="Z90" s="31">
        <v>596431</v>
      </c>
      <c r="AA90" s="31">
        <v>647824</v>
      </c>
      <c r="AB90" s="31">
        <v>611972</v>
      </c>
      <c r="AC90" s="31">
        <v>597335</v>
      </c>
    </row>
    <row r="91" spans="1:29" hidden="1">
      <c r="A91" s="58">
        <v>2010</v>
      </c>
      <c r="B91" s="59" t="s">
        <v>642</v>
      </c>
      <c r="C91" s="59" t="s">
        <v>643</v>
      </c>
      <c r="D91" s="59" t="s">
        <v>644</v>
      </c>
      <c r="E91" s="59" t="s">
        <v>232</v>
      </c>
      <c r="F91" s="59" t="s">
        <v>539</v>
      </c>
      <c r="G91" s="59">
        <v>45</v>
      </c>
      <c r="H91" s="31">
        <v>469</v>
      </c>
      <c r="I91" s="31">
        <v>851535</v>
      </c>
      <c r="J91" s="31"/>
      <c r="K91" s="31"/>
      <c r="L91" s="31"/>
      <c r="M91" s="31"/>
      <c r="N91" s="31"/>
      <c r="O91" s="31"/>
      <c r="P91" s="31"/>
      <c r="Q91" s="31">
        <v>4238352</v>
      </c>
      <c r="R91" s="31">
        <v>4500129</v>
      </c>
      <c r="S91" s="31">
        <v>5004925</v>
      </c>
      <c r="T91" s="31">
        <v>5805889</v>
      </c>
      <c r="U91" s="31">
        <v>5743331</v>
      </c>
      <c r="V91" s="31"/>
      <c r="W91" s="31">
        <v>5139949</v>
      </c>
      <c r="X91" s="31">
        <v>5224991</v>
      </c>
      <c r="Y91" s="31">
        <v>5155850</v>
      </c>
      <c r="Z91" s="31">
        <v>5830790</v>
      </c>
      <c r="AA91" s="31">
        <v>5371625</v>
      </c>
      <c r="AB91" s="31">
        <v>5290889</v>
      </c>
      <c r="AC91" s="31">
        <v>5166112</v>
      </c>
    </row>
    <row r="92" spans="1:29" hidden="1">
      <c r="A92" s="58">
        <v>2002</v>
      </c>
      <c r="B92" s="59" t="s">
        <v>645</v>
      </c>
      <c r="C92" s="59" t="s">
        <v>646</v>
      </c>
      <c r="D92" s="59" t="s">
        <v>490</v>
      </c>
      <c r="E92" s="59" t="s">
        <v>491</v>
      </c>
      <c r="F92" s="59" t="s">
        <v>492</v>
      </c>
      <c r="G92" s="59">
        <v>34</v>
      </c>
      <c r="H92" s="31">
        <v>504</v>
      </c>
      <c r="I92" s="31">
        <v>1174548</v>
      </c>
      <c r="J92" s="31"/>
      <c r="K92" s="31"/>
      <c r="L92" s="31"/>
      <c r="M92" s="31"/>
      <c r="N92" s="31"/>
      <c r="O92" s="31"/>
      <c r="P92" s="31"/>
      <c r="Q92" s="31"/>
      <c r="R92" s="31"/>
      <c r="S92" s="31">
        <v>3122170</v>
      </c>
      <c r="T92" s="31">
        <v>3159421</v>
      </c>
      <c r="U92" s="31">
        <v>3212070</v>
      </c>
      <c r="V92" s="31"/>
      <c r="W92" s="31"/>
      <c r="X92" s="31"/>
      <c r="Y92" s="31"/>
      <c r="Z92" s="31"/>
      <c r="AA92" s="31"/>
      <c r="AB92" s="31"/>
      <c r="AC92" s="31"/>
    </row>
    <row r="93" spans="1:29" hidden="1">
      <c r="A93" s="58">
        <v>2010</v>
      </c>
      <c r="B93" s="59" t="s">
        <v>647</v>
      </c>
      <c r="C93" s="59" t="s">
        <v>648</v>
      </c>
      <c r="D93" s="59" t="s">
        <v>649</v>
      </c>
      <c r="E93" s="59" t="s">
        <v>232</v>
      </c>
      <c r="F93" s="59" t="s">
        <v>551</v>
      </c>
      <c r="G93" s="59">
        <v>41</v>
      </c>
      <c r="H93" s="31">
        <v>465</v>
      </c>
      <c r="I93" s="31">
        <v>888890</v>
      </c>
      <c r="J93" s="31"/>
      <c r="K93" s="31"/>
      <c r="L93" s="31"/>
      <c r="M93" s="31"/>
      <c r="N93" s="31"/>
      <c r="O93" s="31"/>
      <c r="P93" s="31"/>
      <c r="Q93" s="31"/>
      <c r="R93" s="31"/>
      <c r="S93" s="31"/>
      <c r="T93" s="31"/>
      <c r="U93" s="31"/>
      <c r="V93" s="31"/>
      <c r="W93" s="31"/>
      <c r="X93" s="31"/>
      <c r="Y93" s="31"/>
      <c r="Z93" s="31">
        <v>428947</v>
      </c>
      <c r="AA93" s="31">
        <v>323676</v>
      </c>
      <c r="AB93" s="31">
        <v>365306</v>
      </c>
      <c r="AC93" s="31">
        <v>309390</v>
      </c>
    </row>
    <row r="94" spans="1:29" hidden="1">
      <c r="A94" s="58">
        <v>2010</v>
      </c>
      <c r="B94" s="59" t="s">
        <v>650</v>
      </c>
      <c r="C94" s="59" t="s">
        <v>651</v>
      </c>
      <c r="D94" s="59" t="s">
        <v>381</v>
      </c>
      <c r="E94" s="59" t="s">
        <v>531</v>
      </c>
      <c r="F94" s="59" t="s">
        <v>502</v>
      </c>
      <c r="G94" s="59">
        <v>7</v>
      </c>
      <c r="H94" s="31">
        <v>1736</v>
      </c>
      <c r="I94" s="31">
        <v>4032484</v>
      </c>
      <c r="J94" s="31"/>
      <c r="K94" s="31"/>
      <c r="L94" s="31"/>
      <c r="M94" s="31"/>
      <c r="N94" s="31"/>
      <c r="O94" s="31"/>
      <c r="P94" s="31"/>
      <c r="Q94" s="31"/>
      <c r="R94" s="31"/>
      <c r="S94" s="31"/>
      <c r="T94" s="31"/>
      <c r="U94" s="31"/>
      <c r="V94" s="31"/>
      <c r="W94" s="31"/>
      <c r="X94" s="31">
        <v>1331520</v>
      </c>
      <c r="Y94" s="31">
        <v>413910</v>
      </c>
      <c r="Z94" s="31">
        <v>1342470</v>
      </c>
      <c r="AA94" s="31">
        <v>1833113</v>
      </c>
      <c r="AB94" s="31">
        <v>1889665</v>
      </c>
      <c r="AC94" s="31">
        <v>1872765</v>
      </c>
    </row>
    <row r="95" spans="1:29" hidden="1">
      <c r="A95" s="58">
        <v>2010</v>
      </c>
      <c r="B95" s="59" t="s">
        <v>652</v>
      </c>
      <c r="C95" s="59" t="s">
        <v>653</v>
      </c>
      <c r="D95" s="59" t="s">
        <v>490</v>
      </c>
      <c r="E95" s="59" t="s">
        <v>491</v>
      </c>
      <c r="F95" s="59" t="s">
        <v>492</v>
      </c>
      <c r="G95" s="59">
        <v>34</v>
      </c>
      <c r="H95" s="31">
        <v>504</v>
      </c>
      <c r="I95" s="31">
        <v>1174548</v>
      </c>
      <c r="J95" s="31"/>
      <c r="K95" s="31"/>
      <c r="L95" s="31"/>
      <c r="M95" s="31"/>
      <c r="N95" s="31"/>
      <c r="O95" s="31"/>
      <c r="P95" s="31"/>
      <c r="Q95" s="31"/>
      <c r="R95" s="31"/>
      <c r="S95" s="31"/>
      <c r="T95" s="31"/>
      <c r="U95" s="31"/>
      <c r="V95" s="31"/>
      <c r="W95" s="31"/>
      <c r="X95" s="31">
        <v>773407</v>
      </c>
      <c r="Y95" s="31">
        <v>721898</v>
      </c>
      <c r="Z95" s="31">
        <v>494348</v>
      </c>
      <c r="AA95" s="31">
        <v>522999</v>
      </c>
      <c r="AB95" s="31">
        <v>468993</v>
      </c>
      <c r="AC95" s="31"/>
    </row>
    <row r="96" spans="1:29" hidden="1">
      <c r="A96" s="58">
        <v>2010</v>
      </c>
      <c r="B96" s="59" t="s">
        <v>654</v>
      </c>
      <c r="C96" s="59" t="s">
        <v>655</v>
      </c>
      <c r="D96" s="59" t="s">
        <v>656</v>
      </c>
      <c r="E96" s="59" t="s">
        <v>501</v>
      </c>
      <c r="F96" s="59" t="s">
        <v>502</v>
      </c>
      <c r="G96" s="59">
        <v>7</v>
      </c>
      <c r="H96" s="31">
        <v>1736</v>
      </c>
      <c r="I96" s="31">
        <v>4032484</v>
      </c>
      <c r="J96" s="31"/>
      <c r="K96" s="31"/>
      <c r="L96" s="31"/>
      <c r="M96" s="31"/>
      <c r="N96" s="31"/>
      <c r="O96" s="31"/>
      <c r="P96" s="31"/>
      <c r="Q96" s="31"/>
      <c r="R96" s="31"/>
      <c r="S96" s="31"/>
      <c r="T96" s="31"/>
      <c r="U96" s="31"/>
      <c r="V96" s="31"/>
      <c r="W96" s="31"/>
      <c r="X96" s="31"/>
      <c r="Y96" s="31"/>
      <c r="Z96" s="31"/>
      <c r="AA96" s="31">
        <v>0</v>
      </c>
      <c r="AB96" s="31"/>
      <c r="AC96" s="31"/>
    </row>
    <row r="97" spans="1:29" hidden="1">
      <c r="A97" s="58">
        <v>2010</v>
      </c>
      <c r="B97" s="59" t="s">
        <v>657</v>
      </c>
      <c r="C97" s="59" t="s">
        <v>658</v>
      </c>
      <c r="D97" s="59" t="s">
        <v>659</v>
      </c>
      <c r="E97" s="59" t="s">
        <v>501</v>
      </c>
      <c r="F97" s="59" t="s">
        <v>502</v>
      </c>
      <c r="G97" s="59">
        <v>7</v>
      </c>
      <c r="H97" s="31">
        <v>1736</v>
      </c>
      <c r="I97" s="31">
        <v>4032484</v>
      </c>
      <c r="J97" s="31"/>
      <c r="K97" s="31"/>
      <c r="L97" s="31"/>
      <c r="M97" s="31"/>
      <c r="N97" s="31"/>
      <c r="O97" s="31"/>
      <c r="P97" s="31"/>
      <c r="Q97" s="31"/>
      <c r="R97" s="31"/>
      <c r="S97" s="31"/>
      <c r="T97" s="31"/>
      <c r="U97" s="31"/>
      <c r="V97" s="31"/>
      <c r="W97" s="31"/>
      <c r="X97" s="31"/>
      <c r="Y97" s="31"/>
      <c r="Z97" s="31"/>
      <c r="AA97" s="31">
        <v>532499</v>
      </c>
      <c r="AB97" s="31">
        <v>654053</v>
      </c>
      <c r="AC97" s="31">
        <v>1168445</v>
      </c>
    </row>
    <row r="98" spans="1:29" hidden="1">
      <c r="A98" s="58">
        <v>2010</v>
      </c>
      <c r="B98" s="59" t="s">
        <v>660</v>
      </c>
      <c r="C98" s="59" t="s">
        <v>661</v>
      </c>
      <c r="D98" s="59" t="s">
        <v>662</v>
      </c>
      <c r="E98" s="59" t="s">
        <v>496</v>
      </c>
      <c r="F98" s="59" t="s">
        <v>663</v>
      </c>
      <c r="G98" s="59">
        <v>442</v>
      </c>
      <c r="H98" s="31">
        <v>43</v>
      </c>
      <c r="I98" s="31">
        <v>50912</v>
      </c>
      <c r="J98" s="31"/>
      <c r="K98" s="31"/>
      <c r="L98" s="31"/>
      <c r="M98" s="31"/>
      <c r="N98" s="31"/>
      <c r="O98" s="31"/>
      <c r="P98" s="31"/>
      <c r="Q98" s="31"/>
      <c r="R98" s="31"/>
      <c r="S98" s="31"/>
      <c r="T98" s="31"/>
      <c r="U98" s="31"/>
      <c r="V98" s="31"/>
      <c r="W98" s="31"/>
      <c r="X98" s="31"/>
      <c r="Y98" s="31"/>
      <c r="Z98" s="31"/>
      <c r="AA98" s="31"/>
      <c r="AB98" s="31">
        <v>415166</v>
      </c>
      <c r="AC98" s="31">
        <v>433344</v>
      </c>
    </row>
    <row r="99" spans="1:29" hidden="1">
      <c r="A99" s="58">
        <v>1991</v>
      </c>
      <c r="B99" s="59" t="s">
        <v>664</v>
      </c>
      <c r="C99" s="59" t="s">
        <v>665</v>
      </c>
      <c r="D99" s="59" t="s">
        <v>500</v>
      </c>
      <c r="E99" s="59" t="s">
        <v>501</v>
      </c>
      <c r="F99" s="59" t="s">
        <v>622</v>
      </c>
      <c r="G99" s="59">
        <v>10</v>
      </c>
      <c r="H99" s="31">
        <v>891</v>
      </c>
      <c r="I99" s="31">
        <v>2775370</v>
      </c>
      <c r="J99" s="31">
        <v>40640</v>
      </c>
      <c r="K99" s="31"/>
      <c r="L99" s="31"/>
      <c r="M99" s="31"/>
      <c r="N99" s="31"/>
      <c r="O99" s="31"/>
      <c r="P99" s="31"/>
      <c r="Q99" s="31"/>
      <c r="R99" s="31"/>
      <c r="S99" s="31"/>
      <c r="T99" s="31"/>
      <c r="U99" s="31"/>
      <c r="V99" s="31"/>
      <c r="W99" s="31"/>
      <c r="X99" s="31"/>
      <c r="Y99" s="31"/>
      <c r="Z99" s="31"/>
      <c r="AA99" s="31"/>
      <c r="AB99" s="31"/>
      <c r="AC99" s="31"/>
    </row>
    <row r="100" spans="1:29" hidden="1">
      <c r="A100" s="58">
        <v>1991</v>
      </c>
      <c r="B100" s="59" t="s">
        <v>666</v>
      </c>
      <c r="C100" s="59" t="s">
        <v>667</v>
      </c>
      <c r="D100" s="59" t="s">
        <v>439</v>
      </c>
      <c r="E100" s="59" t="s">
        <v>501</v>
      </c>
      <c r="F100" s="59" t="s">
        <v>622</v>
      </c>
      <c r="G100" s="59">
        <v>10</v>
      </c>
      <c r="H100" s="31">
        <v>891</v>
      </c>
      <c r="I100" s="31">
        <v>2775370</v>
      </c>
      <c r="J100" s="31">
        <v>343220</v>
      </c>
      <c r="K100" s="31"/>
      <c r="L100" s="31"/>
      <c r="M100" s="31"/>
      <c r="N100" s="31"/>
      <c r="O100" s="31"/>
      <c r="P100" s="31"/>
      <c r="Q100" s="31"/>
      <c r="R100" s="31"/>
      <c r="S100" s="31"/>
      <c r="T100" s="31"/>
      <c r="U100" s="31"/>
      <c r="V100" s="31"/>
      <c r="W100" s="31"/>
      <c r="X100" s="31"/>
      <c r="Y100" s="31"/>
      <c r="Z100" s="31"/>
      <c r="AA100" s="31"/>
      <c r="AB100" s="31"/>
      <c r="AC100" s="31"/>
    </row>
    <row r="101" spans="1:29" hidden="1">
      <c r="A101" s="58">
        <v>1991</v>
      </c>
      <c r="B101" s="59" t="s">
        <v>668</v>
      </c>
      <c r="C101" s="59" t="s">
        <v>655</v>
      </c>
      <c r="D101" s="59" t="s">
        <v>656</v>
      </c>
      <c r="E101" s="59" t="s">
        <v>501</v>
      </c>
      <c r="F101" s="59" t="s">
        <v>622</v>
      </c>
      <c r="G101" s="59">
        <v>10</v>
      </c>
      <c r="H101" s="31">
        <v>891</v>
      </c>
      <c r="I101" s="31">
        <v>2775370</v>
      </c>
      <c r="J101" s="31">
        <v>2770663</v>
      </c>
      <c r="K101" s="31"/>
      <c r="L101" s="31"/>
      <c r="M101" s="31"/>
      <c r="N101" s="31"/>
      <c r="O101" s="31"/>
      <c r="P101" s="31"/>
      <c r="Q101" s="31"/>
      <c r="R101" s="31"/>
      <c r="S101" s="31"/>
      <c r="T101" s="31"/>
      <c r="U101" s="31"/>
      <c r="V101" s="31"/>
      <c r="W101" s="31"/>
      <c r="X101" s="31"/>
      <c r="Y101" s="31"/>
      <c r="Z101" s="31"/>
      <c r="AA101" s="31"/>
      <c r="AB101" s="31"/>
      <c r="AC101" s="31"/>
    </row>
    <row r="102" spans="1:29" hidden="1">
      <c r="A102" s="58">
        <v>1991</v>
      </c>
      <c r="B102" s="59" t="s">
        <v>669</v>
      </c>
      <c r="C102" s="59" t="s">
        <v>670</v>
      </c>
      <c r="D102" s="59" t="s">
        <v>500</v>
      </c>
      <c r="E102" s="59" t="s">
        <v>501</v>
      </c>
      <c r="F102" s="59" t="s">
        <v>622</v>
      </c>
      <c r="G102" s="59">
        <v>10</v>
      </c>
      <c r="H102" s="31">
        <v>891</v>
      </c>
      <c r="I102" s="31">
        <v>2775370</v>
      </c>
      <c r="J102" s="31">
        <v>18072</v>
      </c>
      <c r="K102" s="31"/>
      <c r="L102" s="31"/>
      <c r="M102" s="31"/>
      <c r="N102" s="31"/>
      <c r="O102" s="31"/>
      <c r="P102" s="31"/>
      <c r="Q102" s="31"/>
      <c r="R102" s="31"/>
      <c r="S102" s="31"/>
      <c r="T102" s="31"/>
      <c r="U102" s="31"/>
      <c r="V102" s="31"/>
      <c r="W102" s="31"/>
      <c r="X102" s="31"/>
      <c r="Y102" s="31"/>
      <c r="Z102" s="31"/>
      <c r="AA102" s="31"/>
      <c r="AB102" s="31"/>
      <c r="AC102" s="31"/>
    </row>
    <row r="103" spans="1:29" hidden="1">
      <c r="A103" s="58">
        <v>1991</v>
      </c>
      <c r="B103" s="59" t="s">
        <v>671</v>
      </c>
      <c r="C103" s="59" t="s">
        <v>672</v>
      </c>
      <c r="D103" s="59" t="s">
        <v>673</v>
      </c>
      <c r="E103" s="59" t="s">
        <v>501</v>
      </c>
      <c r="F103" s="59" t="s">
        <v>622</v>
      </c>
      <c r="G103" s="59">
        <v>10</v>
      </c>
      <c r="H103" s="31">
        <v>891</v>
      </c>
      <c r="I103" s="31">
        <v>2775370</v>
      </c>
      <c r="J103" s="31">
        <v>651586</v>
      </c>
      <c r="K103" s="31"/>
      <c r="L103" s="31"/>
      <c r="M103" s="31"/>
      <c r="N103" s="31"/>
      <c r="O103" s="31"/>
      <c r="P103" s="31"/>
      <c r="Q103" s="31"/>
      <c r="R103" s="31"/>
      <c r="S103" s="31"/>
      <c r="T103" s="31"/>
      <c r="U103" s="31"/>
      <c r="V103" s="31"/>
      <c r="W103" s="31"/>
      <c r="X103" s="31"/>
      <c r="Y103" s="31"/>
      <c r="Z103" s="31"/>
      <c r="AA103" s="31"/>
      <c r="AB103" s="31"/>
      <c r="AC103" s="31"/>
    </row>
    <row r="104" spans="1:29" hidden="1">
      <c r="A104" s="58">
        <v>1991</v>
      </c>
      <c r="B104" s="59" t="s">
        <v>674</v>
      </c>
      <c r="C104" s="59" t="s">
        <v>675</v>
      </c>
      <c r="D104" s="59" t="s">
        <v>590</v>
      </c>
      <c r="E104" s="59" t="s">
        <v>501</v>
      </c>
      <c r="F104" s="59" t="s">
        <v>622</v>
      </c>
      <c r="G104" s="59">
        <v>10</v>
      </c>
      <c r="H104" s="31">
        <v>891</v>
      </c>
      <c r="I104" s="31">
        <v>2775370</v>
      </c>
      <c r="J104" s="31">
        <v>356666</v>
      </c>
      <c r="K104" s="31"/>
      <c r="L104" s="31"/>
      <c r="M104" s="31"/>
      <c r="N104" s="31"/>
      <c r="O104" s="31"/>
      <c r="P104" s="31"/>
      <c r="Q104" s="31"/>
      <c r="R104" s="31"/>
      <c r="S104" s="31"/>
      <c r="T104" s="31"/>
      <c r="U104" s="31"/>
      <c r="V104" s="31"/>
      <c r="W104" s="31"/>
      <c r="X104" s="31"/>
      <c r="Y104" s="31"/>
      <c r="Z104" s="31"/>
      <c r="AA104" s="31"/>
      <c r="AB104" s="31"/>
      <c r="AC104" s="31"/>
    </row>
    <row r="105" spans="1:29" hidden="1">
      <c r="A105" s="58">
        <v>1991</v>
      </c>
      <c r="B105" s="59" t="s">
        <v>676</v>
      </c>
      <c r="C105" s="59" t="s">
        <v>677</v>
      </c>
      <c r="D105" s="59" t="s">
        <v>678</v>
      </c>
      <c r="E105" s="59" t="s">
        <v>501</v>
      </c>
      <c r="F105" s="59" t="s">
        <v>622</v>
      </c>
      <c r="G105" s="59">
        <v>10</v>
      </c>
      <c r="H105" s="31">
        <v>891</v>
      </c>
      <c r="I105" s="31">
        <v>2775370</v>
      </c>
      <c r="J105" s="31">
        <v>223437</v>
      </c>
      <c r="K105" s="31"/>
      <c r="L105" s="31"/>
      <c r="M105" s="31"/>
      <c r="N105" s="31"/>
      <c r="O105" s="31"/>
      <c r="P105" s="31"/>
      <c r="Q105" s="31"/>
      <c r="R105" s="31"/>
      <c r="S105" s="31"/>
      <c r="T105" s="31"/>
      <c r="U105" s="31"/>
      <c r="V105" s="31"/>
      <c r="W105" s="31"/>
      <c r="X105" s="31"/>
      <c r="Y105" s="31"/>
      <c r="Z105" s="31"/>
      <c r="AA105" s="31"/>
      <c r="AB105" s="31"/>
      <c r="AC105" s="31"/>
    </row>
    <row r="106" spans="1:29" hidden="1">
      <c r="A106" s="58">
        <v>1991</v>
      </c>
      <c r="B106" s="59" t="s">
        <v>679</v>
      </c>
      <c r="C106" s="59" t="s">
        <v>680</v>
      </c>
      <c r="D106" s="59" t="s">
        <v>427</v>
      </c>
      <c r="E106" s="59" t="s">
        <v>501</v>
      </c>
      <c r="F106" s="59" t="s">
        <v>622</v>
      </c>
      <c r="G106" s="59">
        <v>10</v>
      </c>
      <c r="H106" s="31">
        <v>891</v>
      </c>
      <c r="I106" s="31">
        <v>2775370</v>
      </c>
      <c r="J106" s="31">
        <v>41272</v>
      </c>
      <c r="K106" s="31"/>
      <c r="L106" s="31"/>
      <c r="M106" s="31"/>
      <c r="N106" s="31"/>
      <c r="O106" s="31"/>
      <c r="P106" s="31"/>
      <c r="Q106" s="31"/>
      <c r="R106" s="31"/>
      <c r="S106" s="31"/>
      <c r="T106" s="31"/>
      <c r="U106" s="31"/>
      <c r="V106" s="31"/>
      <c r="W106" s="31"/>
      <c r="X106" s="31"/>
      <c r="Y106" s="31"/>
      <c r="Z106" s="31"/>
      <c r="AA106" s="31"/>
      <c r="AB106" s="31"/>
      <c r="AC106" s="31"/>
    </row>
    <row r="107" spans="1:29" hidden="1">
      <c r="A107" s="58">
        <v>2010</v>
      </c>
      <c r="B107" s="59" t="s">
        <v>27</v>
      </c>
      <c r="C107" s="59" t="s">
        <v>681</v>
      </c>
      <c r="D107" s="59" t="s">
        <v>682</v>
      </c>
      <c r="E107" s="59" t="s">
        <v>158</v>
      </c>
      <c r="F107" s="59" t="s">
        <v>683</v>
      </c>
      <c r="G107" s="59">
        <v>62</v>
      </c>
      <c r="H107" s="31">
        <v>284</v>
      </c>
      <c r="I107" s="31">
        <v>558947</v>
      </c>
      <c r="J107" s="31">
        <v>6332228</v>
      </c>
      <c r="K107" s="31">
        <v>6480472</v>
      </c>
      <c r="L107" s="31">
        <v>6380014</v>
      </c>
      <c r="M107" s="31">
        <v>6255585</v>
      </c>
      <c r="N107" s="31">
        <v>6217110</v>
      </c>
      <c r="O107" s="31">
        <v>6648804</v>
      </c>
      <c r="P107" s="31">
        <v>6280005</v>
      </c>
      <c r="Q107" s="31">
        <v>6386071</v>
      </c>
      <c r="R107" s="31">
        <v>6611733</v>
      </c>
      <c r="S107" s="31">
        <v>6391238</v>
      </c>
      <c r="T107" s="31">
        <v>7355999</v>
      </c>
      <c r="U107" s="31">
        <v>7521892</v>
      </c>
      <c r="V107" s="31">
        <v>7125604</v>
      </c>
      <c r="W107" s="31">
        <v>7371192</v>
      </c>
      <c r="X107" s="31">
        <v>7513671</v>
      </c>
      <c r="Y107" s="31">
        <v>7826327</v>
      </c>
      <c r="Z107" s="31">
        <v>8093738</v>
      </c>
      <c r="AA107" s="31">
        <v>8921035</v>
      </c>
      <c r="AB107" s="31">
        <v>8860979</v>
      </c>
      <c r="AC107" s="31">
        <v>8315877</v>
      </c>
    </row>
    <row r="108" spans="1:29" hidden="1">
      <c r="A108" s="58">
        <v>2010</v>
      </c>
      <c r="B108" s="59" t="s">
        <v>28</v>
      </c>
      <c r="C108" s="59" t="s">
        <v>684</v>
      </c>
      <c r="D108" s="59" t="s">
        <v>685</v>
      </c>
      <c r="E108" s="59" t="s">
        <v>158</v>
      </c>
      <c r="F108" s="59" t="s">
        <v>686</v>
      </c>
      <c r="G108" s="59">
        <v>182</v>
      </c>
      <c r="H108" s="31">
        <v>76</v>
      </c>
      <c r="I108" s="31">
        <v>158884</v>
      </c>
      <c r="J108" s="31">
        <v>1466104</v>
      </c>
      <c r="K108" s="31">
        <v>1635040</v>
      </c>
      <c r="L108" s="31">
        <v>1668598</v>
      </c>
      <c r="M108" s="31">
        <v>1675127</v>
      </c>
      <c r="N108" s="31">
        <v>1601028</v>
      </c>
      <c r="O108" s="31">
        <v>1592780</v>
      </c>
      <c r="P108" s="31">
        <v>1601076</v>
      </c>
      <c r="Q108" s="31">
        <v>1647517</v>
      </c>
      <c r="R108" s="31">
        <v>1692672</v>
      </c>
      <c r="S108" s="31">
        <v>1863237</v>
      </c>
      <c r="T108" s="31">
        <v>1878396</v>
      </c>
      <c r="U108" s="31">
        <v>1966634</v>
      </c>
      <c r="V108" s="31">
        <v>2091947</v>
      </c>
      <c r="W108" s="31">
        <v>2126267</v>
      </c>
      <c r="X108" s="31">
        <v>1960696</v>
      </c>
      <c r="Y108" s="31">
        <v>1948435</v>
      </c>
      <c r="Z108" s="31">
        <v>2012547</v>
      </c>
      <c r="AA108" s="31">
        <v>2042234</v>
      </c>
      <c r="AB108" s="31">
        <v>2031337</v>
      </c>
      <c r="AC108" s="31">
        <v>1941372</v>
      </c>
    </row>
    <row r="109" spans="1:29" hidden="1">
      <c r="A109" s="58">
        <v>2010</v>
      </c>
      <c r="B109" s="59" t="s">
        <v>29</v>
      </c>
      <c r="C109" s="59" t="s">
        <v>687</v>
      </c>
      <c r="D109" s="59" t="s">
        <v>688</v>
      </c>
      <c r="E109" s="59" t="s">
        <v>158</v>
      </c>
      <c r="F109" s="59" t="s">
        <v>689</v>
      </c>
      <c r="G109" s="59">
        <v>38</v>
      </c>
      <c r="H109" s="31">
        <v>367</v>
      </c>
      <c r="I109" s="31">
        <v>976703</v>
      </c>
      <c r="J109" s="31">
        <v>9174588</v>
      </c>
      <c r="K109" s="31">
        <v>8991550</v>
      </c>
      <c r="L109" s="31">
        <v>8947786</v>
      </c>
      <c r="M109" s="31">
        <v>9195445</v>
      </c>
      <c r="N109" s="31">
        <v>9360441</v>
      </c>
      <c r="O109" s="31">
        <v>9138123</v>
      </c>
      <c r="P109" s="31">
        <v>8930136</v>
      </c>
      <c r="Q109" s="31">
        <v>9049795</v>
      </c>
      <c r="R109" s="31">
        <v>9231572</v>
      </c>
      <c r="S109" s="31">
        <v>9445497</v>
      </c>
      <c r="T109" s="31">
        <v>9523751</v>
      </c>
      <c r="U109" s="31">
        <v>9582447</v>
      </c>
      <c r="V109" s="31">
        <v>9732442</v>
      </c>
      <c r="W109" s="31">
        <v>9924670</v>
      </c>
      <c r="X109" s="31">
        <v>10132863</v>
      </c>
      <c r="Y109" s="31">
        <v>10587286</v>
      </c>
      <c r="Z109" s="31">
        <v>10920215</v>
      </c>
      <c r="AA109" s="31">
        <v>11639728</v>
      </c>
      <c r="AB109" s="31">
        <v>12907600</v>
      </c>
      <c r="AC109" s="31">
        <v>12591872</v>
      </c>
    </row>
    <row r="110" spans="1:29" hidden="1">
      <c r="A110" s="58">
        <v>2010</v>
      </c>
      <c r="B110" s="59" t="s">
        <v>30</v>
      </c>
      <c r="C110" s="59" t="s">
        <v>690</v>
      </c>
      <c r="D110" s="59" t="s">
        <v>691</v>
      </c>
      <c r="E110" s="59" t="s">
        <v>158</v>
      </c>
      <c r="F110" s="59" t="s">
        <v>692</v>
      </c>
      <c r="G110" s="59">
        <v>350</v>
      </c>
      <c r="H110" s="31">
        <v>35</v>
      </c>
      <c r="I110" s="31">
        <v>67159</v>
      </c>
      <c r="J110" s="31">
        <v>1458855</v>
      </c>
      <c r="K110" s="31">
        <v>1447370</v>
      </c>
      <c r="L110" s="31">
        <v>1343324</v>
      </c>
      <c r="M110" s="31">
        <v>1441638</v>
      </c>
      <c r="N110" s="31">
        <v>1462129</v>
      </c>
      <c r="O110" s="31">
        <v>1407784</v>
      </c>
      <c r="P110" s="31">
        <v>1306654</v>
      </c>
      <c r="Q110" s="31">
        <v>1357288</v>
      </c>
      <c r="R110" s="31">
        <v>1477740</v>
      </c>
      <c r="S110" s="31">
        <v>1596620</v>
      </c>
      <c r="T110" s="31">
        <v>1633788</v>
      </c>
      <c r="U110" s="31">
        <v>1619962</v>
      </c>
      <c r="V110" s="31">
        <v>1538346</v>
      </c>
      <c r="W110" s="31">
        <v>1148796</v>
      </c>
      <c r="X110" s="31">
        <v>1031422</v>
      </c>
      <c r="Y110" s="31">
        <v>1056774</v>
      </c>
      <c r="Z110" s="31">
        <v>1065732</v>
      </c>
      <c r="AA110" s="31">
        <v>992551</v>
      </c>
      <c r="AB110" s="31">
        <v>955678</v>
      </c>
      <c r="AC110" s="31">
        <v>952077</v>
      </c>
    </row>
    <row r="111" spans="1:29">
      <c r="A111" s="58">
        <v>2010</v>
      </c>
      <c r="B111" s="59" t="s">
        <v>31</v>
      </c>
      <c r="C111" s="59" t="s">
        <v>209</v>
      </c>
      <c r="D111" s="59" t="s">
        <v>210</v>
      </c>
      <c r="E111" s="59" t="s">
        <v>158</v>
      </c>
      <c r="F111" s="59" t="s">
        <v>154</v>
      </c>
      <c r="G111" s="59">
        <v>1</v>
      </c>
      <c r="H111" s="31">
        <v>3353</v>
      </c>
      <c r="I111" s="31">
        <v>17799861</v>
      </c>
      <c r="J111" s="31"/>
      <c r="K111" s="31">
        <v>273919</v>
      </c>
      <c r="L111" s="31">
        <v>272353</v>
      </c>
      <c r="M111" s="31">
        <v>274612</v>
      </c>
      <c r="N111" s="31">
        <v>273558</v>
      </c>
      <c r="O111" s="31">
        <v>185809</v>
      </c>
      <c r="P111" s="31">
        <v>184869</v>
      </c>
      <c r="Q111" s="31">
        <v>196378</v>
      </c>
      <c r="R111" s="31">
        <v>194994</v>
      </c>
      <c r="S111" s="31">
        <v>196586</v>
      </c>
      <c r="T111" s="31">
        <v>199187</v>
      </c>
      <c r="U111" s="31">
        <v>195620</v>
      </c>
      <c r="V111" s="31">
        <v>201415</v>
      </c>
      <c r="W111" s="31">
        <v>195321</v>
      </c>
      <c r="X111" s="31"/>
      <c r="Y111" s="31">
        <v>253634</v>
      </c>
      <c r="Z111" s="31">
        <v>282759</v>
      </c>
      <c r="AA111" s="31">
        <v>280091</v>
      </c>
      <c r="AB111" s="31">
        <v>275818</v>
      </c>
      <c r="AC111" s="31">
        <v>279288</v>
      </c>
    </row>
    <row r="112" spans="1:29">
      <c r="A112" s="58">
        <v>2010</v>
      </c>
      <c r="B112" s="59" t="s">
        <v>32</v>
      </c>
      <c r="C112" s="59" t="s">
        <v>186</v>
      </c>
      <c r="D112" s="59" t="s">
        <v>187</v>
      </c>
      <c r="E112" s="59" t="s">
        <v>158</v>
      </c>
      <c r="F112" s="59" t="s">
        <v>154</v>
      </c>
      <c r="G112" s="59">
        <v>1</v>
      </c>
      <c r="H112" s="31">
        <v>3353</v>
      </c>
      <c r="I112" s="31">
        <v>17799861</v>
      </c>
      <c r="J112" s="31">
        <v>9253475</v>
      </c>
      <c r="K112" s="31">
        <v>9094543</v>
      </c>
      <c r="L112" s="31">
        <v>9138244</v>
      </c>
      <c r="M112" s="31">
        <v>9114334</v>
      </c>
      <c r="N112" s="31">
        <v>9435999</v>
      </c>
      <c r="O112" s="31">
        <v>10255770</v>
      </c>
      <c r="P112" s="31">
        <v>10712605</v>
      </c>
      <c r="Q112" s="31">
        <v>10978273</v>
      </c>
      <c r="R112" s="31">
        <v>11395293</v>
      </c>
      <c r="S112" s="31">
        <v>11828245</v>
      </c>
      <c r="T112" s="31">
        <v>12184468</v>
      </c>
      <c r="U112" s="31">
        <v>12604130</v>
      </c>
      <c r="V112" s="31">
        <v>12670397</v>
      </c>
      <c r="W112" s="31">
        <v>12824779</v>
      </c>
      <c r="X112" s="31">
        <v>13015263</v>
      </c>
      <c r="Y112" s="31">
        <v>13411322</v>
      </c>
      <c r="Z112" s="31">
        <v>13486124</v>
      </c>
      <c r="AA112" s="31">
        <v>14128687</v>
      </c>
      <c r="AB112" s="31">
        <v>14405017</v>
      </c>
      <c r="AC112" s="31">
        <v>14013138</v>
      </c>
    </row>
    <row r="113" spans="1:29">
      <c r="A113" s="58">
        <v>2010</v>
      </c>
      <c r="B113" s="59" t="s">
        <v>33</v>
      </c>
      <c r="C113" s="59" t="s">
        <v>239</v>
      </c>
      <c r="D113" s="59" t="s">
        <v>102</v>
      </c>
      <c r="E113" s="59" t="s">
        <v>158</v>
      </c>
      <c r="F113" s="59" t="s">
        <v>154</v>
      </c>
      <c r="G113" s="59">
        <v>1</v>
      </c>
      <c r="H113" s="31">
        <v>3353</v>
      </c>
      <c r="I113" s="31">
        <v>17799861</v>
      </c>
      <c r="J113" s="31">
        <v>384995550</v>
      </c>
      <c r="K113" s="31">
        <v>385456483</v>
      </c>
      <c r="L113" s="31">
        <v>385011942</v>
      </c>
      <c r="M113" s="31">
        <v>392781187</v>
      </c>
      <c r="N113" s="31">
        <v>394469087</v>
      </c>
      <c r="O113" s="31">
        <v>388755112</v>
      </c>
      <c r="P113" s="31">
        <v>393309789</v>
      </c>
      <c r="Q113" s="31">
        <v>399557713</v>
      </c>
      <c r="R113" s="31">
        <v>408634070</v>
      </c>
      <c r="S113" s="31">
        <v>426371098</v>
      </c>
      <c r="T113" s="31">
        <v>432978873</v>
      </c>
      <c r="U113" s="31">
        <v>448683347</v>
      </c>
      <c r="V113" s="31">
        <v>450890612</v>
      </c>
      <c r="W113" s="31">
        <v>458651155</v>
      </c>
      <c r="X113" s="31">
        <v>456876241</v>
      </c>
      <c r="Y113" s="31">
        <v>462827829</v>
      </c>
      <c r="Z113" s="31">
        <v>482758712</v>
      </c>
      <c r="AA113" s="31">
        <v>504822337</v>
      </c>
      <c r="AB113" s="31">
        <v>521235739</v>
      </c>
      <c r="AC113" s="31">
        <v>510264051</v>
      </c>
    </row>
    <row r="114" spans="1:29" hidden="1">
      <c r="A114" s="58">
        <v>2010</v>
      </c>
      <c r="B114" s="59" t="s">
        <v>34</v>
      </c>
      <c r="C114" s="59" t="s">
        <v>693</v>
      </c>
      <c r="D114" s="59" t="s">
        <v>694</v>
      </c>
      <c r="E114" s="59" t="s">
        <v>158</v>
      </c>
      <c r="F114" s="59" t="s">
        <v>695</v>
      </c>
      <c r="G114" s="59">
        <v>89</v>
      </c>
      <c r="H114" s="31">
        <v>265</v>
      </c>
      <c r="I114" s="31">
        <v>351982</v>
      </c>
      <c r="J114" s="31">
        <v>267242</v>
      </c>
      <c r="K114" s="31">
        <v>292212</v>
      </c>
      <c r="L114" s="31">
        <v>255126</v>
      </c>
      <c r="M114" s="31">
        <v>256893</v>
      </c>
      <c r="N114" s="31"/>
      <c r="O114" s="31"/>
      <c r="P114" s="31"/>
      <c r="Q114" s="31"/>
      <c r="R114" s="31"/>
      <c r="S114" s="31"/>
      <c r="T114" s="31"/>
      <c r="U114" s="31">
        <v>221509</v>
      </c>
      <c r="V114" s="31">
        <v>192171</v>
      </c>
      <c r="W114" s="31">
        <v>194810</v>
      </c>
      <c r="X114" s="31">
        <v>195620</v>
      </c>
      <c r="Y114" s="31">
        <v>198140</v>
      </c>
      <c r="Z114" s="31">
        <v>196920</v>
      </c>
      <c r="AA114" s="31"/>
      <c r="AB114" s="31">
        <v>193477</v>
      </c>
      <c r="AC114" s="31">
        <v>191076</v>
      </c>
    </row>
    <row r="115" spans="1:29" hidden="1">
      <c r="A115" s="58">
        <v>2010</v>
      </c>
      <c r="B115" s="59" t="s">
        <v>35</v>
      </c>
      <c r="C115" s="59" t="s">
        <v>696</v>
      </c>
      <c r="D115" s="59" t="s">
        <v>694</v>
      </c>
      <c r="E115" s="59" t="s">
        <v>158</v>
      </c>
      <c r="F115" s="59" t="s">
        <v>695</v>
      </c>
      <c r="G115" s="59">
        <v>89</v>
      </c>
      <c r="H115" s="31">
        <v>265</v>
      </c>
      <c r="I115" s="31">
        <v>351982</v>
      </c>
      <c r="J115" s="31">
        <v>897543</v>
      </c>
      <c r="K115" s="31">
        <v>875402</v>
      </c>
      <c r="L115" s="31">
        <v>1111013</v>
      </c>
      <c r="M115" s="31">
        <v>1259122</v>
      </c>
      <c r="N115" s="31">
        <v>1315198</v>
      </c>
      <c r="O115" s="31">
        <v>1395506</v>
      </c>
      <c r="P115" s="31">
        <v>1463248</v>
      </c>
      <c r="Q115" s="31">
        <v>1530654</v>
      </c>
      <c r="R115" s="31">
        <v>1569542</v>
      </c>
      <c r="S115" s="31">
        <v>1579377</v>
      </c>
      <c r="T115" s="31">
        <v>1607779</v>
      </c>
      <c r="U115" s="31">
        <v>1616512</v>
      </c>
      <c r="V115" s="31">
        <v>1454750</v>
      </c>
      <c r="W115" s="31">
        <v>1489759</v>
      </c>
      <c r="X115" s="31">
        <v>1480072</v>
      </c>
      <c r="Y115" s="31">
        <v>1428121</v>
      </c>
      <c r="Z115" s="31">
        <v>1440060</v>
      </c>
      <c r="AA115" s="31">
        <v>1373028</v>
      </c>
      <c r="AB115" s="31">
        <v>1067197</v>
      </c>
      <c r="AC115" s="31">
        <v>1013469</v>
      </c>
    </row>
    <row r="116" spans="1:29" hidden="1">
      <c r="A116" s="58">
        <v>2005</v>
      </c>
      <c r="B116" s="59" t="s">
        <v>697</v>
      </c>
      <c r="C116" s="59" t="s">
        <v>698</v>
      </c>
      <c r="D116" s="59" t="s">
        <v>699</v>
      </c>
      <c r="E116" s="59" t="s">
        <v>158</v>
      </c>
      <c r="F116" s="59" t="s">
        <v>700</v>
      </c>
      <c r="G116" s="59">
        <v>233</v>
      </c>
      <c r="H116" s="31">
        <v>55</v>
      </c>
      <c r="I116" s="31">
        <v>113409</v>
      </c>
      <c r="J116" s="31">
        <v>190010</v>
      </c>
      <c r="K116" s="31">
        <v>214504</v>
      </c>
      <c r="L116" s="31">
        <v>188968</v>
      </c>
      <c r="M116" s="31"/>
      <c r="N116" s="31"/>
      <c r="O116" s="31"/>
      <c r="P116" s="31"/>
      <c r="Q116" s="31"/>
      <c r="R116" s="31"/>
      <c r="S116" s="31"/>
      <c r="T116" s="31"/>
      <c r="U116" s="31"/>
      <c r="V116" s="31"/>
      <c r="W116" s="31"/>
      <c r="X116" s="31"/>
      <c r="Y116" s="31"/>
      <c r="Z116" s="31"/>
      <c r="AA116" s="31"/>
      <c r="AB116" s="31"/>
      <c r="AC116" s="31"/>
    </row>
    <row r="117" spans="1:29" hidden="1">
      <c r="A117" s="58">
        <v>2010</v>
      </c>
      <c r="B117" s="59" t="s">
        <v>701</v>
      </c>
      <c r="C117" s="59" t="s">
        <v>702</v>
      </c>
      <c r="D117" s="59" t="s">
        <v>703</v>
      </c>
      <c r="E117" s="59" t="s">
        <v>158</v>
      </c>
      <c r="F117" s="59" t="s">
        <v>704</v>
      </c>
      <c r="G117" s="59">
        <v>81</v>
      </c>
      <c r="H117" s="31">
        <v>180</v>
      </c>
      <c r="I117" s="31">
        <v>402267</v>
      </c>
      <c r="J117" s="31">
        <v>4450939</v>
      </c>
      <c r="K117" s="31">
        <v>4259245</v>
      </c>
      <c r="L117" s="31">
        <v>4097894</v>
      </c>
      <c r="M117" s="31">
        <v>4372830</v>
      </c>
      <c r="N117" s="31">
        <v>4352746</v>
      </c>
      <c r="O117" s="31">
        <v>3589379</v>
      </c>
      <c r="P117" s="31">
        <v>3508687</v>
      </c>
      <c r="Q117" s="31">
        <v>3456065</v>
      </c>
      <c r="R117" s="31">
        <v>3464357</v>
      </c>
      <c r="S117" s="31">
        <v>3544076</v>
      </c>
      <c r="T117" s="31">
        <v>3568355</v>
      </c>
      <c r="U117" s="31">
        <v>3834131</v>
      </c>
      <c r="V117" s="31">
        <v>3938076</v>
      </c>
      <c r="W117" s="31">
        <v>4085172</v>
      </c>
      <c r="X117" s="31">
        <v>4143817</v>
      </c>
      <c r="Y117" s="31">
        <v>4328778</v>
      </c>
      <c r="Z117" s="31">
        <v>4767433</v>
      </c>
      <c r="AA117" s="31">
        <v>4719056</v>
      </c>
      <c r="AB117" s="31">
        <v>4681257</v>
      </c>
      <c r="AC117" s="31">
        <v>4622880</v>
      </c>
    </row>
    <row r="118" spans="1:29" hidden="1">
      <c r="A118" s="58">
        <v>2004</v>
      </c>
      <c r="B118" s="59" t="s">
        <v>705</v>
      </c>
      <c r="C118" s="59" t="s">
        <v>706</v>
      </c>
      <c r="D118" s="59" t="s">
        <v>707</v>
      </c>
      <c r="E118" s="59" t="s">
        <v>158</v>
      </c>
      <c r="F118" s="59" t="s">
        <v>700</v>
      </c>
      <c r="G118" s="59">
        <v>233</v>
      </c>
      <c r="H118" s="31">
        <v>55</v>
      </c>
      <c r="I118" s="31">
        <v>113409</v>
      </c>
      <c r="J118" s="31">
        <v>1169617</v>
      </c>
      <c r="K118" s="31">
        <v>1178944</v>
      </c>
      <c r="L118" s="31">
        <v>1179636</v>
      </c>
      <c r="M118" s="31">
        <v>1174737</v>
      </c>
      <c r="N118" s="31">
        <v>1186866</v>
      </c>
      <c r="O118" s="31">
        <v>1162935</v>
      </c>
      <c r="P118" s="31">
        <v>1160349</v>
      </c>
      <c r="Q118" s="31">
        <v>1180827</v>
      </c>
      <c r="R118" s="31">
        <v>1147862</v>
      </c>
      <c r="S118" s="31">
        <v>1140108</v>
      </c>
      <c r="T118" s="31">
        <v>1076435</v>
      </c>
      <c r="U118" s="31">
        <v>1070564</v>
      </c>
      <c r="V118" s="31">
        <v>1047370</v>
      </c>
      <c r="W118" s="31">
        <v>1018295</v>
      </c>
      <c r="X118" s="31"/>
      <c r="Y118" s="31"/>
      <c r="Z118" s="31"/>
      <c r="AA118" s="31"/>
      <c r="AB118" s="31"/>
      <c r="AC118" s="31"/>
    </row>
    <row r="119" spans="1:29">
      <c r="A119" s="58">
        <v>1993</v>
      </c>
      <c r="B119" s="59" t="s">
        <v>197</v>
      </c>
      <c r="C119" s="59" t="s">
        <v>198</v>
      </c>
      <c r="D119" s="59" t="s">
        <v>199</v>
      </c>
      <c r="E119" s="59" t="s">
        <v>158</v>
      </c>
      <c r="F119" s="59" t="s">
        <v>149</v>
      </c>
      <c r="G119" s="59">
        <v>1</v>
      </c>
      <c r="H119" s="31">
        <v>2967</v>
      </c>
      <c r="I119" s="31">
        <v>16044012</v>
      </c>
      <c r="J119" s="31">
        <v>5299214</v>
      </c>
      <c r="K119" s="31">
        <v>5259838</v>
      </c>
      <c r="L119" s="31">
        <v>5152470</v>
      </c>
      <c r="M119" s="31"/>
      <c r="N119" s="31"/>
      <c r="O119" s="31"/>
      <c r="P119" s="31"/>
      <c r="Q119" s="31"/>
      <c r="R119" s="31"/>
      <c r="S119" s="31"/>
      <c r="T119" s="31"/>
      <c r="U119" s="31"/>
      <c r="V119" s="31"/>
      <c r="W119" s="31"/>
      <c r="X119" s="31"/>
      <c r="Y119" s="31"/>
      <c r="Z119" s="31"/>
      <c r="AA119" s="31"/>
      <c r="AB119" s="31"/>
      <c r="AC119" s="31"/>
    </row>
    <row r="120" spans="1:29">
      <c r="A120" s="58">
        <v>1993</v>
      </c>
      <c r="B120" s="59" t="s">
        <v>200</v>
      </c>
      <c r="C120" s="59" t="s">
        <v>201</v>
      </c>
      <c r="D120" s="59" t="s">
        <v>199</v>
      </c>
      <c r="E120" s="59" t="s">
        <v>158</v>
      </c>
      <c r="F120" s="59" t="s">
        <v>149</v>
      </c>
      <c r="G120" s="59">
        <v>1</v>
      </c>
      <c r="H120" s="31">
        <v>2967</v>
      </c>
      <c r="I120" s="31">
        <v>16044012</v>
      </c>
      <c r="J120" s="31">
        <v>1827200</v>
      </c>
      <c r="K120" s="31">
        <v>1736083</v>
      </c>
      <c r="L120" s="31">
        <v>1731362</v>
      </c>
      <c r="M120" s="31"/>
      <c r="N120" s="31"/>
      <c r="O120" s="31"/>
      <c r="P120" s="31"/>
      <c r="Q120" s="31"/>
      <c r="R120" s="31"/>
      <c r="S120" s="31"/>
      <c r="T120" s="31"/>
      <c r="U120" s="31"/>
      <c r="V120" s="31"/>
      <c r="W120" s="31"/>
      <c r="X120" s="31"/>
      <c r="Y120" s="31"/>
      <c r="Z120" s="31"/>
      <c r="AA120" s="31"/>
      <c r="AB120" s="31"/>
      <c r="AC120" s="31"/>
    </row>
    <row r="121" spans="1:29">
      <c r="A121" s="58">
        <v>2005</v>
      </c>
      <c r="B121" s="59" t="s">
        <v>155</v>
      </c>
      <c r="C121" s="59" t="s">
        <v>156</v>
      </c>
      <c r="D121" s="59" t="s">
        <v>157</v>
      </c>
      <c r="E121" s="59" t="s">
        <v>158</v>
      </c>
      <c r="F121" s="59" t="s">
        <v>154</v>
      </c>
      <c r="G121" s="59">
        <v>1</v>
      </c>
      <c r="H121" s="31">
        <v>3353</v>
      </c>
      <c r="I121" s="31">
        <v>17799861</v>
      </c>
      <c r="J121" s="31">
        <v>3027773</v>
      </c>
      <c r="K121" s="31">
        <v>2918768</v>
      </c>
      <c r="L121" s="31">
        <v>2190697</v>
      </c>
      <c r="M121" s="31">
        <v>2258947</v>
      </c>
      <c r="N121" s="31">
        <v>2062178</v>
      </c>
      <c r="O121" s="31">
        <v>2011817</v>
      </c>
      <c r="P121" s="31">
        <v>2054994</v>
      </c>
      <c r="Q121" s="31">
        <v>2271921</v>
      </c>
      <c r="R121" s="31">
        <v>2460405</v>
      </c>
      <c r="S121" s="31">
        <v>2663625</v>
      </c>
      <c r="T121" s="31">
        <v>2694831</v>
      </c>
      <c r="U121" s="31">
        <v>2748015</v>
      </c>
      <c r="V121" s="31">
        <v>2703700</v>
      </c>
      <c r="W121" s="31">
        <v>2671923</v>
      </c>
      <c r="X121" s="31">
        <v>1365364</v>
      </c>
      <c r="Y121" s="31"/>
      <c r="Z121" s="31"/>
      <c r="AA121" s="31"/>
      <c r="AB121" s="31"/>
      <c r="AC121" s="31"/>
    </row>
    <row r="122" spans="1:29">
      <c r="A122" s="58">
        <v>1993</v>
      </c>
      <c r="B122" s="59" t="s">
        <v>194</v>
      </c>
      <c r="C122" s="59" t="s">
        <v>195</v>
      </c>
      <c r="D122" s="59" t="s">
        <v>196</v>
      </c>
      <c r="E122" s="59" t="s">
        <v>158</v>
      </c>
      <c r="F122" s="59" t="s">
        <v>149</v>
      </c>
      <c r="G122" s="59">
        <v>1</v>
      </c>
      <c r="H122" s="31">
        <v>2967</v>
      </c>
      <c r="I122" s="31">
        <v>16044012</v>
      </c>
      <c r="J122" s="31">
        <v>3450589</v>
      </c>
      <c r="K122" s="31">
        <v>3257925</v>
      </c>
      <c r="L122" s="31">
        <v>3259769</v>
      </c>
      <c r="M122" s="31"/>
      <c r="N122" s="31"/>
      <c r="O122" s="31"/>
      <c r="P122" s="31"/>
      <c r="Q122" s="31"/>
      <c r="R122" s="31"/>
      <c r="S122" s="31"/>
      <c r="T122" s="31"/>
      <c r="U122" s="31"/>
      <c r="V122" s="31"/>
      <c r="W122" s="31"/>
      <c r="X122" s="31"/>
      <c r="Y122" s="31"/>
      <c r="Z122" s="31"/>
      <c r="AA122" s="31"/>
      <c r="AB122" s="31"/>
      <c r="AC122" s="31"/>
    </row>
    <row r="123" spans="1:29">
      <c r="A123" s="58">
        <v>2010</v>
      </c>
      <c r="B123" s="59" t="s">
        <v>191</v>
      </c>
      <c r="C123" s="59" t="s">
        <v>192</v>
      </c>
      <c r="D123" s="59" t="s">
        <v>193</v>
      </c>
      <c r="E123" s="59" t="s">
        <v>158</v>
      </c>
      <c r="F123" s="59" t="s">
        <v>154</v>
      </c>
      <c r="G123" s="59">
        <v>1</v>
      </c>
      <c r="H123" s="31">
        <v>3353</v>
      </c>
      <c r="I123" s="31">
        <v>17799861</v>
      </c>
      <c r="J123" s="31">
        <v>440064</v>
      </c>
      <c r="K123" s="31">
        <v>405211</v>
      </c>
      <c r="L123" s="31">
        <v>394192</v>
      </c>
      <c r="M123" s="31">
        <v>392813</v>
      </c>
      <c r="N123" s="31">
        <v>394116</v>
      </c>
      <c r="O123" s="31">
        <v>358158</v>
      </c>
      <c r="P123" s="31">
        <v>371814</v>
      </c>
      <c r="Q123" s="31">
        <v>379072</v>
      </c>
      <c r="R123" s="31">
        <v>373600</v>
      </c>
      <c r="S123" s="31">
        <v>383029</v>
      </c>
      <c r="T123" s="31">
        <v>388691</v>
      </c>
      <c r="U123" s="31">
        <v>390879</v>
      </c>
      <c r="V123" s="31">
        <v>388399</v>
      </c>
      <c r="W123" s="31">
        <v>392060</v>
      </c>
      <c r="X123" s="31">
        <v>401627</v>
      </c>
      <c r="Y123" s="31">
        <v>415639</v>
      </c>
      <c r="Z123" s="31">
        <v>424569</v>
      </c>
      <c r="AA123" s="31">
        <v>428394</v>
      </c>
      <c r="AB123" s="31">
        <v>437697</v>
      </c>
      <c r="AC123" s="31">
        <v>489544</v>
      </c>
    </row>
    <row r="124" spans="1:29">
      <c r="A124" s="58">
        <v>2010</v>
      </c>
      <c r="B124" s="59" t="s">
        <v>288</v>
      </c>
      <c r="C124" s="59" t="s">
        <v>289</v>
      </c>
      <c r="D124" s="59" t="s">
        <v>290</v>
      </c>
      <c r="E124" s="59" t="s">
        <v>158</v>
      </c>
      <c r="F124" s="59" t="s">
        <v>154</v>
      </c>
      <c r="G124" s="59">
        <v>1</v>
      </c>
      <c r="H124" s="31">
        <v>3353</v>
      </c>
      <c r="I124" s="31">
        <v>17799861</v>
      </c>
      <c r="J124" s="31">
        <v>5686336</v>
      </c>
      <c r="K124" s="31">
        <v>5642035</v>
      </c>
      <c r="L124" s="31">
        <v>5724669</v>
      </c>
      <c r="M124" s="31">
        <v>5821561</v>
      </c>
      <c r="N124" s="31">
        <v>6315137</v>
      </c>
      <c r="O124" s="31">
        <v>6617071</v>
      </c>
      <c r="P124" s="31">
        <v>7149061</v>
      </c>
      <c r="Q124" s="31">
        <v>7482415</v>
      </c>
      <c r="R124" s="31">
        <v>7813842</v>
      </c>
      <c r="S124" s="31">
        <v>8067223</v>
      </c>
      <c r="T124" s="31">
        <v>8769542</v>
      </c>
      <c r="U124" s="31">
        <v>9168295</v>
      </c>
      <c r="V124" s="31">
        <v>9389243</v>
      </c>
      <c r="W124" s="31">
        <v>9964628</v>
      </c>
      <c r="X124" s="31">
        <v>10204806</v>
      </c>
      <c r="Y124" s="31">
        <v>10549215</v>
      </c>
      <c r="Z124" s="31">
        <v>11282793</v>
      </c>
      <c r="AA124" s="31">
        <v>11883958</v>
      </c>
      <c r="AB124" s="31">
        <v>12534977</v>
      </c>
      <c r="AC124" s="31">
        <v>12802262</v>
      </c>
    </row>
    <row r="125" spans="1:29">
      <c r="A125" s="58">
        <v>1993</v>
      </c>
      <c r="B125" s="59" t="s">
        <v>159</v>
      </c>
      <c r="C125" s="59" t="s">
        <v>160</v>
      </c>
      <c r="D125" s="59" t="s">
        <v>161</v>
      </c>
      <c r="E125" s="59" t="s">
        <v>158</v>
      </c>
      <c r="F125" s="59" t="s">
        <v>149</v>
      </c>
      <c r="G125" s="59">
        <v>1</v>
      </c>
      <c r="H125" s="31">
        <v>2967</v>
      </c>
      <c r="I125" s="31">
        <v>16044012</v>
      </c>
      <c r="J125" s="31">
        <v>2218976</v>
      </c>
      <c r="K125" s="31">
        <v>2140480</v>
      </c>
      <c r="L125" s="31">
        <v>2098041</v>
      </c>
      <c r="M125" s="31"/>
      <c r="N125" s="31"/>
      <c r="O125" s="31"/>
      <c r="P125" s="31"/>
      <c r="Q125" s="31"/>
      <c r="R125" s="31"/>
      <c r="S125" s="31"/>
      <c r="T125" s="31"/>
      <c r="U125" s="31"/>
      <c r="V125" s="31"/>
      <c r="W125" s="31"/>
      <c r="X125" s="31"/>
      <c r="Y125" s="31"/>
      <c r="Z125" s="31"/>
      <c r="AA125" s="31"/>
      <c r="AB125" s="31"/>
      <c r="AC125" s="31"/>
    </row>
    <row r="126" spans="1:29" hidden="1">
      <c r="A126" s="58">
        <v>2010</v>
      </c>
      <c r="B126" s="59" t="s">
        <v>708</v>
      </c>
      <c r="C126" s="59" t="s">
        <v>709</v>
      </c>
      <c r="D126" s="59" t="s">
        <v>710</v>
      </c>
      <c r="E126" s="59" t="s">
        <v>148</v>
      </c>
      <c r="F126" s="59" t="s">
        <v>711</v>
      </c>
      <c r="G126" s="59">
        <v>4</v>
      </c>
      <c r="H126" s="31">
        <v>1800</v>
      </c>
      <c r="I126" s="31">
        <v>5149079</v>
      </c>
      <c r="J126" s="31">
        <v>4206580</v>
      </c>
      <c r="K126" s="31">
        <v>4115020</v>
      </c>
      <c r="L126" s="31">
        <v>4263860</v>
      </c>
      <c r="M126" s="31">
        <v>4270510</v>
      </c>
      <c r="N126" s="31">
        <v>4192985</v>
      </c>
      <c r="O126" s="31">
        <v>4063060</v>
      </c>
      <c r="P126" s="31">
        <v>4016966</v>
      </c>
      <c r="Q126" s="31">
        <v>3954493</v>
      </c>
      <c r="R126" s="31">
        <v>4099735</v>
      </c>
      <c r="S126" s="31">
        <v>4097782</v>
      </c>
      <c r="T126" s="31">
        <v>4049687</v>
      </c>
      <c r="U126" s="31">
        <v>4131315</v>
      </c>
      <c r="V126" s="31">
        <v>4146180</v>
      </c>
      <c r="W126" s="31">
        <v>4054945</v>
      </c>
      <c r="X126" s="31">
        <v>3969017</v>
      </c>
      <c r="Y126" s="31">
        <v>4011182</v>
      </c>
      <c r="Z126" s="31">
        <v>4159846</v>
      </c>
      <c r="AA126" s="31">
        <v>4236947</v>
      </c>
      <c r="AB126" s="31">
        <v>4432520</v>
      </c>
      <c r="AC126" s="31">
        <v>4383394</v>
      </c>
    </row>
    <row r="127" spans="1:29">
      <c r="A127" s="58">
        <v>2010</v>
      </c>
      <c r="B127" s="59" t="s">
        <v>220</v>
      </c>
      <c r="C127" s="59" t="s">
        <v>221</v>
      </c>
      <c r="D127" s="59" t="s">
        <v>222</v>
      </c>
      <c r="E127" s="59" t="s">
        <v>158</v>
      </c>
      <c r="F127" s="59" t="s">
        <v>154</v>
      </c>
      <c r="G127" s="59">
        <v>1</v>
      </c>
      <c r="H127" s="31">
        <v>3353</v>
      </c>
      <c r="I127" s="31">
        <v>17799861</v>
      </c>
      <c r="J127" s="31">
        <v>1473862</v>
      </c>
      <c r="K127" s="31">
        <v>1668522</v>
      </c>
      <c r="L127" s="31">
        <v>1707521</v>
      </c>
      <c r="M127" s="31">
        <v>1892080</v>
      </c>
      <c r="N127" s="31">
        <v>2210294</v>
      </c>
      <c r="O127" s="31">
        <v>1994374</v>
      </c>
      <c r="P127" s="31">
        <v>2009399</v>
      </c>
      <c r="Q127" s="31">
        <v>2073425</v>
      </c>
      <c r="R127" s="31">
        <v>2044844</v>
      </c>
      <c r="S127" s="31">
        <v>2168949</v>
      </c>
      <c r="T127" s="31">
        <v>2183534</v>
      </c>
      <c r="U127" s="31">
        <v>2159973</v>
      </c>
      <c r="V127" s="31">
        <v>2102673</v>
      </c>
      <c r="W127" s="31">
        <v>2226050</v>
      </c>
      <c r="X127" s="31">
        <v>9141861</v>
      </c>
      <c r="Y127" s="31">
        <v>10293016</v>
      </c>
      <c r="Z127" s="31">
        <v>10682185</v>
      </c>
      <c r="AA127" s="31">
        <v>10933655</v>
      </c>
      <c r="AB127" s="31">
        <v>10864485</v>
      </c>
      <c r="AC127" s="31">
        <v>10460384</v>
      </c>
    </row>
    <row r="128" spans="1:29">
      <c r="A128" s="58">
        <v>2010</v>
      </c>
      <c r="B128" s="59" t="s">
        <v>235</v>
      </c>
      <c r="C128" s="59" t="s">
        <v>236</v>
      </c>
      <c r="D128" s="59" t="s">
        <v>102</v>
      </c>
      <c r="E128" s="59" t="s">
        <v>158</v>
      </c>
      <c r="F128" s="59" t="s">
        <v>154</v>
      </c>
      <c r="G128" s="59">
        <v>1</v>
      </c>
      <c r="H128" s="31">
        <v>3353</v>
      </c>
      <c r="I128" s="31">
        <v>17799861</v>
      </c>
      <c r="J128" s="31">
        <v>35665637</v>
      </c>
      <c r="K128" s="31">
        <v>36854909</v>
      </c>
      <c r="L128" s="31">
        <v>37352277</v>
      </c>
      <c r="M128" s="31">
        <v>38005513</v>
      </c>
      <c r="N128" s="31">
        <v>41045234</v>
      </c>
      <c r="O128" s="31">
        <v>42021939</v>
      </c>
      <c r="P128" s="31">
        <v>43639539</v>
      </c>
      <c r="Q128" s="31">
        <v>45352025</v>
      </c>
      <c r="R128" s="31">
        <v>46943922</v>
      </c>
      <c r="S128" s="31">
        <v>48937593</v>
      </c>
      <c r="T128" s="31">
        <v>49533309</v>
      </c>
      <c r="U128" s="31">
        <v>49583504</v>
      </c>
      <c r="V128" s="31">
        <v>48871816</v>
      </c>
      <c r="W128" s="31">
        <v>49853383</v>
      </c>
      <c r="X128" s="31">
        <v>51967193</v>
      </c>
      <c r="Y128" s="31">
        <v>54690886</v>
      </c>
      <c r="Z128" s="31">
        <v>56841396</v>
      </c>
      <c r="AA128" s="31">
        <v>59273630</v>
      </c>
      <c r="AB128" s="31">
        <v>58982745</v>
      </c>
      <c r="AC128" s="31">
        <v>57986335</v>
      </c>
    </row>
    <row r="129" spans="1:29">
      <c r="A129" s="58">
        <v>2004</v>
      </c>
      <c r="B129" s="59" t="s">
        <v>296</v>
      </c>
      <c r="C129" s="59" t="s">
        <v>297</v>
      </c>
      <c r="D129" s="59" t="s">
        <v>293</v>
      </c>
      <c r="E129" s="59" t="s">
        <v>158</v>
      </c>
      <c r="F129" s="59" t="s">
        <v>154</v>
      </c>
      <c r="G129" s="59">
        <v>1</v>
      </c>
      <c r="H129" s="31">
        <v>3353</v>
      </c>
      <c r="I129" s="31">
        <v>17799861</v>
      </c>
      <c r="J129" s="31">
        <v>7832317</v>
      </c>
      <c r="K129" s="31">
        <v>7814842</v>
      </c>
      <c r="L129" s="31">
        <v>7740002</v>
      </c>
      <c r="M129" s="31">
        <v>7827162</v>
      </c>
      <c r="N129" s="31">
        <v>7966446</v>
      </c>
      <c r="O129" s="31">
        <v>7934030</v>
      </c>
      <c r="P129" s="31">
        <v>7976662</v>
      </c>
      <c r="Q129" s="31">
        <v>8082643</v>
      </c>
      <c r="R129" s="31">
        <v>8221859</v>
      </c>
      <c r="S129" s="31">
        <v>8162814</v>
      </c>
      <c r="T129" s="31">
        <v>8128611</v>
      </c>
      <c r="U129" s="31">
        <v>8108688</v>
      </c>
      <c r="V129" s="31">
        <v>8012019</v>
      </c>
      <c r="W129" s="31">
        <v>8014424</v>
      </c>
      <c r="X129" s="31"/>
      <c r="Y129" s="31"/>
      <c r="Z129" s="31"/>
      <c r="AA129" s="31"/>
      <c r="AB129" s="31"/>
      <c r="AC129" s="31"/>
    </row>
    <row r="130" spans="1:29">
      <c r="A130" s="58">
        <v>2010</v>
      </c>
      <c r="B130" s="59" t="s">
        <v>242</v>
      </c>
      <c r="C130" s="59" t="s">
        <v>243</v>
      </c>
      <c r="D130" s="59" t="s">
        <v>244</v>
      </c>
      <c r="E130" s="59" t="s">
        <v>148</v>
      </c>
      <c r="F130" s="59" t="s">
        <v>154</v>
      </c>
      <c r="G130" s="59">
        <v>1</v>
      </c>
      <c r="H130" s="31">
        <v>3353</v>
      </c>
      <c r="I130" s="31">
        <v>17799861</v>
      </c>
      <c r="J130" s="31">
        <v>104644923</v>
      </c>
      <c r="K130" s="31">
        <v>103759664</v>
      </c>
      <c r="L130" s="31">
        <v>107451497</v>
      </c>
      <c r="M130" s="31">
        <v>110060626</v>
      </c>
      <c r="N130" s="31">
        <v>114235916</v>
      </c>
      <c r="O130" s="31">
        <v>114626457</v>
      </c>
      <c r="P130" s="31">
        <v>115423759</v>
      </c>
      <c r="Q130" s="31">
        <v>120078526</v>
      </c>
      <c r="R130" s="31">
        <v>124190726</v>
      </c>
      <c r="S130" s="31">
        <v>123472827</v>
      </c>
      <c r="T130" s="31">
        <v>124579621</v>
      </c>
      <c r="U130" s="31">
        <v>131367753</v>
      </c>
      <c r="V130" s="31">
        <v>135842018</v>
      </c>
      <c r="W130" s="31">
        <v>142059711</v>
      </c>
      <c r="X130" s="31">
        <v>148339348</v>
      </c>
      <c r="Y130" s="31">
        <v>152493496</v>
      </c>
      <c r="Z130" s="31">
        <v>155378546</v>
      </c>
      <c r="AA130" s="31">
        <v>160547803</v>
      </c>
      <c r="AB130" s="31">
        <v>169451745</v>
      </c>
      <c r="AC130" s="31">
        <v>161703937</v>
      </c>
    </row>
    <row r="131" spans="1:29">
      <c r="A131" s="58">
        <v>2010</v>
      </c>
      <c r="B131" s="59" t="s">
        <v>240</v>
      </c>
      <c r="C131" s="59" t="s">
        <v>241</v>
      </c>
      <c r="D131" s="59" t="s">
        <v>102</v>
      </c>
      <c r="E131" s="59" t="s">
        <v>158</v>
      </c>
      <c r="F131" s="59" t="s">
        <v>154</v>
      </c>
      <c r="G131" s="59">
        <v>1</v>
      </c>
      <c r="H131" s="31">
        <v>3353</v>
      </c>
      <c r="I131" s="31">
        <v>17799861</v>
      </c>
      <c r="J131" s="31">
        <v>2146661</v>
      </c>
      <c r="K131" s="31">
        <v>4605466</v>
      </c>
      <c r="L131" s="31">
        <v>4216023</v>
      </c>
      <c r="M131" s="31">
        <v>2545348</v>
      </c>
      <c r="N131" s="31">
        <v>2543966</v>
      </c>
      <c r="O131" s="31">
        <v>170446</v>
      </c>
      <c r="P131" s="31">
        <v>169520</v>
      </c>
      <c r="Q131" s="31">
        <v>168636</v>
      </c>
      <c r="R131" s="31">
        <v>171933</v>
      </c>
      <c r="S131" s="31">
        <v>171933</v>
      </c>
      <c r="T131" s="31">
        <v>172484</v>
      </c>
      <c r="U131" s="31">
        <v>171933</v>
      </c>
      <c r="V131" s="31">
        <v>172463</v>
      </c>
      <c r="W131" s="31">
        <v>173478</v>
      </c>
      <c r="X131" s="31">
        <v>177001</v>
      </c>
      <c r="Y131" s="31">
        <v>180305</v>
      </c>
      <c r="Z131" s="31">
        <v>816658</v>
      </c>
      <c r="AA131" s="31">
        <v>818737</v>
      </c>
      <c r="AB131" s="31">
        <v>837148</v>
      </c>
      <c r="AC131" s="31">
        <v>837066</v>
      </c>
    </row>
    <row r="132" spans="1:29">
      <c r="A132" s="58">
        <v>2010</v>
      </c>
      <c r="B132" s="59" t="s">
        <v>258</v>
      </c>
      <c r="C132" s="59" t="s">
        <v>259</v>
      </c>
      <c r="D132" s="59" t="s">
        <v>260</v>
      </c>
      <c r="E132" s="59" t="s">
        <v>158</v>
      </c>
      <c r="F132" s="59" t="s">
        <v>154</v>
      </c>
      <c r="G132" s="59">
        <v>1</v>
      </c>
      <c r="H132" s="31">
        <v>3353</v>
      </c>
      <c r="I132" s="31">
        <v>17799861</v>
      </c>
      <c r="J132" s="31">
        <v>1120940</v>
      </c>
      <c r="K132" s="31">
        <v>1108416</v>
      </c>
      <c r="L132" s="31">
        <v>1135332</v>
      </c>
      <c r="M132" s="31">
        <v>1129755</v>
      </c>
      <c r="N132" s="31">
        <v>1148149</v>
      </c>
      <c r="O132" s="31">
        <v>1031910</v>
      </c>
      <c r="P132" s="31">
        <v>1286212</v>
      </c>
      <c r="Q132" s="31">
        <v>1511797</v>
      </c>
      <c r="R132" s="31">
        <v>1603406</v>
      </c>
      <c r="S132" s="31">
        <v>1609920</v>
      </c>
      <c r="T132" s="31">
        <v>1746436</v>
      </c>
      <c r="U132" s="31">
        <v>1970593</v>
      </c>
      <c r="V132" s="31">
        <v>2078994</v>
      </c>
      <c r="W132" s="31">
        <v>2167451</v>
      </c>
      <c r="X132" s="31">
        <v>2204207</v>
      </c>
      <c r="Y132" s="31">
        <v>2446126</v>
      </c>
      <c r="Z132" s="31">
        <v>2611214</v>
      </c>
      <c r="AA132" s="31">
        <v>2642594</v>
      </c>
      <c r="AB132" s="31">
        <v>2563456</v>
      </c>
      <c r="AC132" s="31">
        <v>2464065</v>
      </c>
    </row>
    <row r="133" spans="1:29">
      <c r="A133" s="58">
        <v>2010</v>
      </c>
      <c r="B133" s="59" t="s">
        <v>223</v>
      </c>
      <c r="C133" s="59" t="s">
        <v>224</v>
      </c>
      <c r="D133" s="59" t="s">
        <v>225</v>
      </c>
      <c r="E133" s="59" t="s">
        <v>158</v>
      </c>
      <c r="F133" s="59" t="s">
        <v>154</v>
      </c>
      <c r="G133" s="59">
        <v>1</v>
      </c>
      <c r="H133" s="31">
        <v>3353</v>
      </c>
      <c r="I133" s="31">
        <v>17799861</v>
      </c>
      <c r="J133" s="31">
        <v>353379</v>
      </c>
      <c r="K133" s="31">
        <v>360816</v>
      </c>
      <c r="L133" s="31">
        <v>363069</v>
      </c>
      <c r="M133" s="31">
        <v>353970</v>
      </c>
      <c r="N133" s="31">
        <v>363464</v>
      </c>
      <c r="O133" s="31">
        <v>366588</v>
      </c>
      <c r="P133" s="31">
        <v>367150</v>
      </c>
      <c r="Q133" s="31">
        <v>355397</v>
      </c>
      <c r="R133" s="31">
        <v>332073</v>
      </c>
      <c r="S133" s="31">
        <v>331819</v>
      </c>
      <c r="T133" s="31">
        <v>332580</v>
      </c>
      <c r="U133" s="31">
        <v>334065</v>
      </c>
      <c r="V133" s="31">
        <v>329218</v>
      </c>
      <c r="W133" s="31">
        <v>321846</v>
      </c>
      <c r="X133" s="31">
        <v>318127</v>
      </c>
      <c r="Y133" s="31">
        <v>318732</v>
      </c>
      <c r="Z133" s="31">
        <v>318881</v>
      </c>
      <c r="AA133" s="31">
        <v>324716</v>
      </c>
      <c r="AB133" s="31">
        <v>326552</v>
      </c>
      <c r="AC133" s="31">
        <v>330308</v>
      </c>
    </row>
    <row r="134" spans="1:29">
      <c r="A134" s="58">
        <v>2010</v>
      </c>
      <c r="B134" s="59" t="s">
        <v>261</v>
      </c>
      <c r="C134" s="59" t="s">
        <v>262</v>
      </c>
      <c r="D134" s="59" t="s">
        <v>260</v>
      </c>
      <c r="E134" s="59" t="s">
        <v>158</v>
      </c>
      <c r="F134" s="59" t="s">
        <v>154</v>
      </c>
      <c r="G134" s="59">
        <v>1</v>
      </c>
      <c r="H134" s="31">
        <v>3353</v>
      </c>
      <c r="I134" s="31">
        <v>17799861</v>
      </c>
      <c r="J134" s="31">
        <v>188352</v>
      </c>
      <c r="K134" s="31">
        <v>181941</v>
      </c>
      <c r="L134" s="31">
        <v>187174</v>
      </c>
      <c r="M134" s="31">
        <v>178306</v>
      </c>
      <c r="N134" s="31">
        <v>192720</v>
      </c>
      <c r="O134" s="31">
        <v>199700</v>
      </c>
      <c r="P134" s="31">
        <v>235217</v>
      </c>
      <c r="Q134" s="31">
        <v>293803</v>
      </c>
      <c r="R134" s="31">
        <v>303900</v>
      </c>
      <c r="S134" s="31">
        <v>358033</v>
      </c>
      <c r="T134" s="31">
        <v>382736</v>
      </c>
      <c r="U134" s="31">
        <v>421720</v>
      </c>
      <c r="V134" s="31">
        <v>433617</v>
      </c>
      <c r="W134" s="31">
        <v>470173</v>
      </c>
      <c r="X134" s="31">
        <v>510276</v>
      </c>
      <c r="Y134" s="31">
        <v>558655</v>
      </c>
      <c r="Z134" s="31">
        <v>627666</v>
      </c>
      <c r="AA134" s="31">
        <v>669023</v>
      </c>
      <c r="AB134" s="31">
        <v>652318</v>
      </c>
      <c r="AC134" s="31">
        <v>582228</v>
      </c>
    </row>
    <row r="135" spans="1:29">
      <c r="A135" s="58">
        <v>2010</v>
      </c>
      <c r="B135" s="59" t="s">
        <v>269</v>
      </c>
      <c r="C135" s="59" t="s">
        <v>270</v>
      </c>
      <c r="D135" s="59" t="s">
        <v>268</v>
      </c>
      <c r="E135" s="59" t="s">
        <v>158</v>
      </c>
      <c r="F135" s="59" t="s">
        <v>154</v>
      </c>
      <c r="G135" s="59">
        <v>1</v>
      </c>
      <c r="H135" s="31">
        <v>3353</v>
      </c>
      <c r="I135" s="31">
        <v>17799861</v>
      </c>
      <c r="J135" s="31">
        <v>87012</v>
      </c>
      <c r="K135" s="31">
        <v>87012</v>
      </c>
      <c r="L135" s="31">
        <v>81544</v>
      </c>
      <c r="M135" s="31">
        <v>68925</v>
      </c>
      <c r="N135" s="31">
        <v>62684</v>
      </c>
      <c r="O135" s="31"/>
      <c r="P135" s="31"/>
      <c r="Q135" s="31"/>
      <c r="R135" s="31"/>
      <c r="S135" s="31"/>
      <c r="T135" s="31">
        <v>116480</v>
      </c>
      <c r="U135" s="31">
        <v>68002</v>
      </c>
      <c r="V135" s="31"/>
      <c r="W135" s="31">
        <v>68576</v>
      </c>
      <c r="X135" s="31">
        <v>64111</v>
      </c>
      <c r="Y135" s="31">
        <v>54038</v>
      </c>
      <c r="Z135" s="31">
        <v>41985</v>
      </c>
      <c r="AA135" s="31">
        <v>59145</v>
      </c>
      <c r="AB135" s="31">
        <v>60627</v>
      </c>
      <c r="AC135" s="31">
        <v>55008</v>
      </c>
    </row>
    <row r="136" spans="1:29">
      <c r="A136" s="58">
        <v>2010</v>
      </c>
      <c r="B136" s="59" t="s">
        <v>170</v>
      </c>
      <c r="C136" s="59" t="s">
        <v>171</v>
      </c>
      <c r="D136" s="59" t="s">
        <v>172</v>
      </c>
      <c r="E136" s="59" t="s">
        <v>158</v>
      </c>
      <c r="F136" s="59" t="s">
        <v>154</v>
      </c>
      <c r="G136" s="59">
        <v>1</v>
      </c>
      <c r="H136" s="31">
        <v>3353</v>
      </c>
      <c r="I136" s="31">
        <v>17799861</v>
      </c>
      <c r="J136" s="31">
        <v>630032</v>
      </c>
      <c r="K136" s="31">
        <v>380453</v>
      </c>
      <c r="L136" s="31">
        <v>533319</v>
      </c>
      <c r="M136" s="31">
        <v>513147</v>
      </c>
      <c r="N136" s="31">
        <v>516725</v>
      </c>
      <c r="O136" s="31">
        <v>558498</v>
      </c>
      <c r="P136" s="31">
        <v>506803</v>
      </c>
      <c r="Q136" s="31">
        <v>483218</v>
      </c>
      <c r="R136" s="31">
        <v>412576</v>
      </c>
      <c r="S136" s="31">
        <v>424402</v>
      </c>
      <c r="T136" s="31">
        <v>445324</v>
      </c>
      <c r="U136" s="31">
        <v>470914</v>
      </c>
      <c r="V136" s="31">
        <v>474276</v>
      </c>
      <c r="W136" s="31">
        <v>486583</v>
      </c>
      <c r="X136" s="31">
        <v>526603</v>
      </c>
      <c r="Y136" s="31">
        <v>533722</v>
      </c>
      <c r="Z136" s="31">
        <v>508332</v>
      </c>
      <c r="AA136" s="31">
        <v>531367</v>
      </c>
      <c r="AB136" s="31">
        <v>552662</v>
      </c>
      <c r="AC136" s="31">
        <v>564291</v>
      </c>
    </row>
    <row r="137" spans="1:29">
      <c r="A137" s="58">
        <v>2010</v>
      </c>
      <c r="B137" s="59" t="s">
        <v>207</v>
      </c>
      <c r="C137" s="59" t="s">
        <v>208</v>
      </c>
      <c r="D137" s="59" t="s">
        <v>206</v>
      </c>
      <c r="E137" s="59" t="s">
        <v>148</v>
      </c>
      <c r="F137" s="59" t="s">
        <v>154</v>
      </c>
      <c r="G137" s="59">
        <v>1</v>
      </c>
      <c r="H137" s="31">
        <v>3353</v>
      </c>
      <c r="I137" s="31">
        <v>17799861</v>
      </c>
      <c r="J137" s="31">
        <v>12838544</v>
      </c>
      <c r="K137" s="31">
        <v>12526787</v>
      </c>
      <c r="L137" s="31">
        <v>12921442</v>
      </c>
      <c r="M137" s="31">
        <v>12884197</v>
      </c>
      <c r="N137" s="31">
        <v>12904924</v>
      </c>
      <c r="O137" s="31">
        <v>13043721</v>
      </c>
      <c r="P137" s="31">
        <v>12922485</v>
      </c>
      <c r="Q137" s="31">
        <v>13037348</v>
      </c>
      <c r="R137" s="31">
        <v>13206567</v>
      </c>
      <c r="S137" s="31">
        <v>13429432</v>
      </c>
      <c r="T137" s="31">
        <v>12878075</v>
      </c>
      <c r="U137" s="31">
        <v>11789804</v>
      </c>
      <c r="V137" s="31">
        <v>11741758</v>
      </c>
      <c r="W137" s="31">
        <v>12808063</v>
      </c>
      <c r="X137" s="31">
        <v>12867994</v>
      </c>
      <c r="Y137" s="31">
        <v>12352033</v>
      </c>
      <c r="Z137" s="31">
        <v>12338102</v>
      </c>
      <c r="AA137" s="31">
        <v>12367770</v>
      </c>
      <c r="AB137" s="31">
        <v>12374909</v>
      </c>
      <c r="AC137" s="31">
        <v>12429655</v>
      </c>
    </row>
    <row r="138" spans="1:29">
      <c r="A138" s="58">
        <v>2010</v>
      </c>
      <c r="B138" s="59" t="s">
        <v>276</v>
      </c>
      <c r="C138" s="59" t="s">
        <v>277</v>
      </c>
      <c r="D138" s="59" t="s">
        <v>273</v>
      </c>
      <c r="E138" s="59" t="s">
        <v>158</v>
      </c>
      <c r="F138" s="59" t="s">
        <v>154</v>
      </c>
      <c r="G138" s="59">
        <v>1</v>
      </c>
      <c r="H138" s="31">
        <v>3353</v>
      </c>
      <c r="I138" s="31">
        <v>17799861</v>
      </c>
      <c r="J138" s="31">
        <v>2061440</v>
      </c>
      <c r="K138" s="31">
        <v>1760630</v>
      </c>
      <c r="L138" s="31">
        <v>1818990</v>
      </c>
      <c r="M138" s="31">
        <v>1886480</v>
      </c>
      <c r="N138" s="31">
        <v>1842614</v>
      </c>
      <c r="O138" s="31">
        <v>1927611</v>
      </c>
      <c r="P138" s="31">
        <v>2103488</v>
      </c>
      <c r="Q138" s="31">
        <v>2130984</v>
      </c>
      <c r="R138" s="31">
        <v>2148489</v>
      </c>
      <c r="S138" s="31">
        <v>2029647</v>
      </c>
      <c r="T138" s="31">
        <v>2147871</v>
      </c>
      <c r="U138" s="31">
        <v>2147973</v>
      </c>
      <c r="V138" s="31">
        <v>2145732</v>
      </c>
      <c r="W138" s="31">
        <v>2176581</v>
      </c>
      <c r="X138" s="31">
        <v>2102309</v>
      </c>
      <c r="Y138" s="31">
        <v>2160107</v>
      </c>
      <c r="Z138" s="31">
        <v>2176287</v>
      </c>
      <c r="AA138" s="31">
        <v>2371978</v>
      </c>
      <c r="AB138" s="31">
        <v>2336835</v>
      </c>
      <c r="AC138" s="31">
        <v>2324813</v>
      </c>
    </row>
    <row r="139" spans="1:29">
      <c r="A139" s="58">
        <v>2010</v>
      </c>
      <c r="B139" s="59" t="s">
        <v>202</v>
      </c>
      <c r="C139" s="59" t="s">
        <v>203</v>
      </c>
      <c r="D139" s="59" t="s">
        <v>199</v>
      </c>
      <c r="E139" s="59" t="s">
        <v>158</v>
      </c>
      <c r="F139" s="59" t="s">
        <v>154</v>
      </c>
      <c r="G139" s="59">
        <v>1</v>
      </c>
      <c r="H139" s="31">
        <v>3353</v>
      </c>
      <c r="I139" s="31">
        <v>17799861</v>
      </c>
      <c r="J139" s="31">
        <v>55278500</v>
      </c>
      <c r="K139" s="31">
        <v>54699900</v>
      </c>
      <c r="L139" s="31">
        <v>54320000</v>
      </c>
      <c r="M139" s="31">
        <v>54380100</v>
      </c>
      <c r="N139" s="31">
        <v>55676294</v>
      </c>
      <c r="O139" s="31">
        <v>55997560</v>
      </c>
      <c r="P139" s="31">
        <v>57711810</v>
      </c>
      <c r="Q139" s="31">
        <v>57766587</v>
      </c>
      <c r="R139" s="31">
        <v>57069383</v>
      </c>
      <c r="S139" s="31">
        <v>56741509</v>
      </c>
      <c r="T139" s="31">
        <v>57410102</v>
      </c>
      <c r="U139" s="31">
        <v>57534622</v>
      </c>
      <c r="V139" s="31">
        <v>56788209</v>
      </c>
      <c r="W139" s="31">
        <v>58240340</v>
      </c>
      <c r="X139" s="31">
        <v>58730136</v>
      </c>
      <c r="Y139" s="31">
        <v>60798449</v>
      </c>
      <c r="Z139" s="31">
        <v>62715355</v>
      </c>
      <c r="AA139" s="31">
        <v>64396250</v>
      </c>
      <c r="AB139" s="31">
        <v>65039514</v>
      </c>
      <c r="AC139" s="31">
        <v>63767780</v>
      </c>
    </row>
    <row r="140" spans="1:29" hidden="1">
      <c r="A140" s="58">
        <v>2010</v>
      </c>
      <c r="B140" s="59" t="s">
        <v>712</v>
      </c>
      <c r="C140" s="59" t="s">
        <v>713</v>
      </c>
      <c r="D140" s="59" t="s">
        <v>714</v>
      </c>
      <c r="E140" s="59" t="s">
        <v>158</v>
      </c>
      <c r="F140" s="59" t="s">
        <v>715</v>
      </c>
      <c r="G140" s="59">
        <v>53</v>
      </c>
      <c r="H140" s="31">
        <v>295</v>
      </c>
      <c r="I140" s="31">
        <v>694396</v>
      </c>
      <c r="J140" s="31">
        <v>6313861</v>
      </c>
      <c r="K140" s="31">
        <v>6237980</v>
      </c>
      <c r="L140" s="31">
        <v>5689623</v>
      </c>
      <c r="M140" s="31">
        <v>6005687</v>
      </c>
      <c r="N140" s="31">
        <v>5868067</v>
      </c>
      <c r="O140" s="31">
        <v>5896142</v>
      </c>
      <c r="P140" s="31">
        <v>6013905</v>
      </c>
      <c r="Q140" s="31">
        <v>6301214</v>
      </c>
      <c r="R140" s="31">
        <v>6344447</v>
      </c>
      <c r="S140" s="31">
        <v>6514224</v>
      </c>
      <c r="T140" s="31">
        <v>6558366</v>
      </c>
      <c r="U140" s="31">
        <v>6777610</v>
      </c>
      <c r="V140" s="31">
        <v>6970663</v>
      </c>
      <c r="W140" s="31">
        <v>7034496</v>
      </c>
      <c r="X140" s="31">
        <v>7154299</v>
      </c>
      <c r="Y140" s="31">
        <v>7147468</v>
      </c>
      <c r="Z140" s="31">
        <v>6838846</v>
      </c>
      <c r="AA140" s="31">
        <v>6688134</v>
      </c>
      <c r="AB140" s="31">
        <v>6731840</v>
      </c>
      <c r="AC140" s="31">
        <v>6790822</v>
      </c>
    </row>
    <row r="141" spans="1:29" hidden="1">
      <c r="A141" s="58">
        <v>2010</v>
      </c>
      <c r="B141" s="59" t="s">
        <v>716</v>
      </c>
      <c r="C141" s="59" t="s">
        <v>717</v>
      </c>
      <c r="D141" s="59" t="s">
        <v>703</v>
      </c>
      <c r="E141" s="59" t="s">
        <v>158</v>
      </c>
      <c r="F141" s="59" t="s">
        <v>704</v>
      </c>
      <c r="G141" s="59">
        <v>81</v>
      </c>
      <c r="H141" s="31">
        <v>180</v>
      </c>
      <c r="I141" s="31">
        <v>402267</v>
      </c>
      <c r="J141" s="31">
        <v>329692</v>
      </c>
      <c r="K141" s="31">
        <v>339442</v>
      </c>
      <c r="L141" s="31">
        <v>333603</v>
      </c>
      <c r="M141" s="31">
        <v>463648</v>
      </c>
      <c r="N141" s="31">
        <v>568834</v>
      </c>
      <c r="O141" s="31">
        <v>572330</v>
      </c>
      <c r="P141" s="31">
        <v>564642</v>
      </c>
      <c r="Q141" s="31">
        <v>560633</v>
      </c>
      <c r="R141" s="31">
        <v>546444</v>
      </c>
      <c r="S141" s="31">
        <v>551254</v>
      </c>
      <c r="T141" s="31">
        <v>585873</v>
      </c>
      <c r="U141" s="31">
        <v>581740</v>
      </c>
      <c r="V141" s="31">
        <v>593001</v>
      </c>
      <c r="W141" s="31">
        <v>598706</v>
      </c>
      <c r="X141" s="31">
        <v>628288</v>
      </c>
      <c r="Y141" s="31">
        <v>630996</v>
      </c>
      <c r="Z141" s="31">
        <v>632936</v>
      </c>
      <c r="AA141" s="31">
        <v>635274</v>
      </c>
      <c r="AB141" s="31">
        <v>674817</v>
      </c>
      <c r="AC141" s="31">
        <v>567870</v>
      </c>
    </row>
    <row r="142" spans="1:29">
      <c r="A142" s="58">
        <v>2004</v>
      </c>
      <c r="B142" s="59" t="s">
        <v>294</v>
      </c>
      <c r="C142" s="59" t="s">
        <v>295</v>
      </c>
      <c r="D142" s="59" t="s">
        <v>293</v>
      </c>
      <c r="E142" s="59" t="s">
        <v>158</v>
      </c>
      <c r="F142" s="59" t="s">
        <v>154</v>
      </c>
      <c r="G142" s="59">
        <v>1</v>
      </c>
      <c r="H142" s="31">
        <v>3353</v>
      </c>
      <c r="I142" s="31">
        <v>17799861</v>
      </c>
      <c r="J142" s="31">
        <v>2440939</v>
      </c>
      <c r="K142" s="31"/>
      <c r="L142" s="31"/>
      <c r="M142" s="31"/>
      <c r="N142" s="31"/>
      <c r="O142" s="31">
        <v>2023242</v>
      </c>
      <c r="P142" s="31">
        <v>2024771</v>
      </c>
      <c r="Q142" s="31">
        <v>2040971</v>
      </c>
      <c r="R142" s="31">
        <v>2068732</v>
      </c>
      <c r="S142" s="31">
        <v>2073564</v>
      </c>
      <c r="T142" s="31">
        <v>2059910</v>
      </c>
      <c r="U142" s="31">
        <v>2085352</v>
      </c>
      <c r="V142" s="31">
        <v>2080605</v>
      </c>
      <c r="W142" s="31">
        <v>2093813</v>
      </c>
      <c r="X142" s="31"/>
      <c r="Y142" s="31"/>
      <c r="Z142" s="31"/>
      <c r="AA142" s="31"/>
      <c r="AB142" s="31"/>
      <c r="AC142" s="31"/>
    </row>
    <row r="143" spans="1:29" hidden="1">
      <c r="A143" s="58">
        <v>1992</v>
      </c>
      <c r="B143" s="59" t="s">
        <v>718</v>
      </c>
      <c r="C143" s="59" t="s">
        <v>719</v>
      </c>
      <c r="D143" s="59" t="s">
        <v>703</v>
      </c>
      <c r="E143" s="59" t="s">
        <v>158</v>
      </c>
      <c r="F143" s="59" t="s">
        <v>704</v>
      </c>
      <c r="G143" s="59">
        <v>74</v>
      </c>
      <c r="H143" s="31">
        <v>134</v>
      </c>
      <c r="I143" s="31">
        <v>388918</v>
      </c>
      <c r="J143" s="31">
        <v>567282</v>
      </c>
      <c r="K143" s="31">
        <v>555114</v>
      </c>
      <c r="L143" s="31"/>
      <c r="M143" s="31"/>
      <c r="N143" s="31"/>
      <c r="O143" s="31"/>
      <c r="P143" s="31"/>
      <c r="Q143" s="31"/>
      <c r="R143" s="31"/>
      <c r="S143" s="31"/>
      <c r="T143" s="31"/>
      <c r="U143" s="31"/>
      <c r="V143" s="31"/>
      <c r="W143" s="31"/>
      <c r="X143" s="31"/>
      <c r="Y143" s="31"/>
      <c r="Z143" s="31"/>
      <c r="AA143" s="31"/>
      <c r="AB143" s="31"/>
      <c r="AC143" s="31"/>
    </row>
    <row r="144" spans="1:29" hidden="1">
      <c r="A144" s="58">
        <v>2010</v>
      </c>
      <c r="B144" s="59" t="s">
        <v>720</v>
      </c>
      <c r="C144" s="59" t="s">
        <v>721</v>
      </c>
      <c r="D144" s="59" t="s">
        <v>707</v>
      </c>
      <c r="E144" s="59" t="s">
        <v>158</v>
      </c>
      <c r="F144" s="59" t="s">
        <v>700</v>
      </c>
      <c r="G144" s="59">
        <v>233</v>
      </c>
      <c r="H144" s="31">
        <v>55</v>
      </c>
      <c r="I144" s="31">
        <v>113409</v>
      </c>
      <c r="J144" s="31">
        <v>247363</v>
      </c>
      <c r="K144" s="31"/>
      <c r="L144" s="31"/>
      <c r="M144" s="31"/>
      <c r="N144" s="31"/>
      <c r="O144" s="31"/>
      <c r="P144" s="31"/>
      <c r="Q144" s="31"/>
      <c r="R144" s="31"/>
      <c r="S144" s="31"/>
      <c r="T144" s="31"/>
      <c r="U144" s="31"/>
      <c r="V144" s="31"/>
      <c r="W144" s="31"/>
      <c r="X144" s="31"/>
      <c r="Y144" s="31"/>
      <c r="Z144" s="31"/>
      <c r="AA144" s="31"/>
      <c r="AB144" s="31"/>
      <c r="AC144" s="31"/>
    </row>
    <row r="145" spans="1:29" hidden="1">
      <c r="A145" s="58">
        <v>2010</v>
      </c>
      <c r="B145" s="59" t="s">
        <v>722</v>
      </c>
      <c r="C145" s="59" t="s">
        <v>723</v>
      </c>
      <c r="D145" s="59" t="s">
        <v>724</v>
      </c>
      <c r="E145" s="59" t="s">
        <v>158</v>
      </c>
      <c r="F145" s="59" t="s">
        <v>725</v>
      </c>
      <c r="G145" s="59">
        <v>400</v>
      </c>
      <c r="H145" s="31">
        <v>35</v>
      </c>
      <c r="I145" s="31">
        <v>57627</v>
      </c>
      <c r="J145" s="31">
        <v>222919</v>
      </c>
      <c r="K145" s="31">
        <v>231740</v>
      </c>
      <c r="L145" s="31">
        <v>231286</v>
      </c>
      <c r="M145" s="31">
        <v>252974</v>
      </c>
      <c r="N145" s="31">
        <v>264835</v>
      </c>
      <c r="O145" s="31">
        <v>281386</v>
      </c>
      <c r="P145" s="31">
        <v>282949</v>
      </c>
      <c r="Q145" s="31">
        <v>295673</v>
      </c>
      <c r="R145" s="31">
        <v>298751</v>
      </c>
      <c r="S145" s="31">
        <v>313041</v>
      </c>
      <c r="T145" s="31">
        <v>316596</v>
      </c>
      <c r="U145" s="31">
        <v>288421</v>
      </c>
      <c r="V145" s="31">
        <v>284704</v>
      </c>
      <c r="W145" s="31">
        <v>292758</v>
      </c>
      <c r="X145" s="31">
        <v>312333</v>
      </c>
      <c r="Y145" s="31">
        <v>308853</v>
      </c>
      <c r="Z145" s="31">
        <v>318547</v>
      </c>
      <c r="AA145" s="31">
        <v>320650</v>
      </c>
      <c r="AB145" s="31">
        <v>332204</v>
      </c>
      <c r="AC145" s="31">
        <v>343833</v>
      </c>
    </row>
    <row r="146" spans="1:29">
      <c r="A146" s="58">
        <v>2010</v>
      </c>
      <c r="B146" s="59" t="s">
        <v>188</v>
      </c>
      <c r="C146" s="59" t="s">
        <v>189</v>
      </c>
      <c r="D146" s="59" t="s">
        <v>190</v>
      </c>
      <c r="E146" s="59" t="s">
        <v>148</v>
      </c>
      <c r="F146" s="59" t="s">
        <v>154</v>
      </c>
      <c r="G146" s="59">
        <v>1</v>
      </c>
      <c r="H146" s="31">
        <v>3353</v>
      </c>
      <c r="I146" s="31">
        <v>17799861</v>
      </c>
      <c r="J146" s="31">
        <v>4931516</v>
      </c>
      <c r="K146" s="31">
        <v>5121431</v>
      </c>
      <c r="L146" s="31">
        <v>6484400</v>
      </c>
      <c r="M146" s="31">
        <v>6419244</v>
      </c>
      <c r="N146" s="31">
        <v>6550241</v>
      </c>
      <c r="O146" s="31">
        <v>6470462</v>
      </c>
      <c r="P146" s="31">
        <v>6537572</v>
      </c>
      <c r="Q146" s="31">
        <v>7213401</v>
      </c>
      <c r="R146" s="31">
        <v>7589569</v>
      </c>
      <c r="S146" s="31">
        <v>7679651</v>
      </c>
      <c r="T146" s="31">
        <v>8789987</v>
      </c>
      <c r="U146" s="31">
        <v>8783701</v>
      </c>
      <c r="V146" s="31">
        <v>8819230</v>
      </c>
      <c r="W146" s="31">
        <v>8456436</v>
      </c>
      <c r="X146" s="31">
        <v>7885020</v>
      </c>
      <c r="Y146" s="31">
        <v>7959952</v>
      </c>
      <c r="Z146" s="31">
        <v>7921732</v>
      </c>
      <c r="AA146" s="31">
        <v>7957248</v>
      </c>
      <c r="AB146" s="31">
        <v>7931612</v>
      </c>
      <c r="AC146" s="31">
        <v>7944248</v>
      </c>
    </row>
    <row r="147" spans="1:29">
      <c r="A147" s="58">
        <v>2010</v>
      </c>
      <c r="B147" s="59" t="s">
        <v>214</v>
      </c>
      <c r="C147" s="59" t="s">
        <v>215</v>
      </c>
      <c r="D147" s="59" t="s">
        <v>216</v>
      </c>
      <c r="E147" s="59" t="s">
        <v>148</v>
      </c>
      <c r="F147" s="59" t="s">
        <v>154</v>
      </c>
      <c r="G147" s="59">
        <v>1</v>
      </c>
      <c r="H147" s="31">
        <v>3353</v>
      </c>
      <c r="I147" s="31">
        <v>17799861</v>
      </c>
      <c r="J147" s="31">
        <v>6705455</v>
      </c>
      <c r="K147" s="31">
        <v>6580792</v>
      </c>
      <c r="L147" s="31">
        <v>6319775</v>
      </c>
      <c r="M147" s="31">
        <v>6376544</v>
      </c>
      <c r="N147" s="31">
        <v>6626610</v>
      </c>
      <c r="O147" s="31">
        <v>7168836</v>
      </c>
      <c r="P147" s="31">
        <v>7219810</v>
      </c>
      <c r="Q147" s="31">
        <v>7321529</v>
      </c>
      <c r="R147" s="31">
        <v>7455128</v>
      </c>
      <c r="S147" s="31">
        <v>7428644</v>
      </c>
      <c r="T147" s="31">
        <v>7549646</v>
      </c>
      <c r="U147" s="31">
        <v>7685469</v>
      </c>
      <c r="V147" s="31">
        <v>7573488</v>
      </c>
      <c r="W147" s="31">
        <v>7892107</v>
      </c>
      <c r="X147" s="31">
        <v>8613053</v>
      </c>
      <c r="Y147" s="31">
        <v>8566982</v>
      </c>
      <c r="Z147" s="31">
        <v>8528700</v>
      </c>
      <c r="AA147" s="31">
        <v>8511873</v>
      </c>
      <c r="AB147" s="31">
        <v>8515278</v>
      </c>
      <c r="AC147" s="31">
        <v>8490733</v>
      </c>
    </row>
    <row r="148" spans="1:29">
      <c r="A148" s="58">
        <v>2010</v>
      </c>
      <c r="B148" s="59" t="s">
        <v>226</v>
      </c>
      <c r="C148" s="59" t="s">
        <v>227</v>
      </c>
      <c r="D148" s="59" t="s">
        <v>228</v>
      </c>
      <c r="E148" s="59" t="s">
        <v>148</v>
      </c>
      <c r="F148" s="59" t="s">
        <v>154</v>
      </c>
      <c r="G148" s="59">
        <v>1</v>
      </c>
      <c r="H148" s="31">
        <v>3353</v>
      </c>
      <c r="I148" s="31">
        <v>17799861</v>
      </c>
      <c r="J148" s="31">
        <v>9033049</v>
      </c>
      <c r="K148" s="31">
        <v>8712903</v>
      </c>
      <c r="L148" s="31">
        <v>8708575</v>
      </c>
      <c r="M148" s="31">
        <v>8576108</v>
      </c>
      <c r="N148" s="31">
        <v>8819342</v>
      </c>
      <c r="O148" s="31">
        <v>8744362</v>
      </c>
      <c r="P148" s="31">
        <v>8793497</v>
      </c>
      <c r="Q148" s="31">
        <v>11792219</v>
      </c>
      <c r="R148" s="31">
        <v>11655072</v>
      </c>
      <c r="S148" s="31">
        <v>11394150</v>
      </c>
      <c r="T148" s="31">
        <v>9999184</v>
      </c>
      <c r="U148" s="31">
        <v>7897910</v>
      </c>
      <c r="V148" s="31">
        <v>6791411</v>
      </c>
      <c r="W148" s="31">
        <v>6746462</v>
      </c>
      <c r="X148" s="31">
        <v>6251770</v>
      </c>
      <c r="Y148" s="31">
        <v>5913220</v>
      </c>
      <c r="Z148" s="31">
        <v>6240090</v>
      </c>
      <c r="AA148" s="31">
        <v>5797231</v>
      </c>
      <c r="AB148" s="31">
        <v>7876790</v>
      </c>
      <c r="AC148" s="31">
        <v>5090125</v>
      </c>
    </row>
    <row r="149" spans="1:29">
      <c r="A149" s="58">
        <v>1993</v>
      </c>
      <c r="B149" s="59" t="s">
        <v>247</v>
      </c>
      <c r="C149" s="59" t="s">
        <v>248</v>
      </c>
      <c r="D149" s="59" t="s">
        <v>244</v>
      </c>
      <c r="E149" s="59" t="s">
        <v>148</v>
      </c>
      <c r="F149" s="59" t="s">
        <v>149</v>
      </c>
      <c r="G149" s="59">
        <v>1</v>
      </c>
      <c r="H149" s="31">
        <v>2967</v>
      </c>
      <c r="I149" s="31">
        <v>16044012</v>
      </c>
      <c r="J149" s="31">
        <v>1285567</v>
      </c>
      <c r="K149" s="31">
        <v>892201</v>
      </c>
      <c r="L149" s="31">
        <v>893666</v>
      </c>
      <c r="M149" s="31"/>
      <c r="N149" s="31"/>
      <c r="O149" s="31"/>
      <c r="P149" s="31"/>
      <c r="Q149" s="31"/>
      <c r="R149" s="31"/>
      <c r="S149" s="31"/>
      <c r="T149" s="31"/>
      <c r="U149" s="31"/>
      <c r="V149" s="31"/>
      <c r="W149" s="31"/>
      <c r="X149" s="31"/>
      <c r="Y149" s="31"/>
      <c r="Z149" s="31"/>
      <c r="AA149" s="31"/>
      <c r="AB149" s="31"/>
      <c r="AC149" s="31"/>
    </row>
    <row r="150" spans="1:29">
      <c r="A150" s="58">
        <v>2010</v>
      </c>
      <c r="B150" s="59" t="s">
        <v>245</v>
      </c>
      <c r="C150" s="59" t="s">
        <v>246</v>
      </c>
      <c r="D150" s="59" t="s">
        <v>244</v>
      </c>
      <c r="E150" s="59" t="s">
        <v>148</v>
      </c>
      <c r="F150" s="59" t="s">
        <v>154</v>
      </c>
      <c r="G150" s="59">
        <v>1</v>
      </c>
      <c r="H150" s="31">
        <v>3353</v>
      </c>
      <c r="I150" s="31">
        <v>17799861</v>
      </c>
      <c r="J150" s="31">
        <v>19792300</v>
      </c>
      <c r="K150" s="31">
        <v>17502576</v>
      </c>
      <c r="L150" s="31">
        <v>17092702</v>
      </c>
      <c r="M150" s="31">
        <v>17450803</v>
      </c>
      <c r="N150" s="31">
        <v>17371235</v>
      </c>
      <c r="O150" s="31">
        <v>17031059</v>
      </c>
      <c r="P150" s="31">
        <v>17134367</v>
      </c>
      <c r="Q150" s="31">
        <v>1489402</v>
      </c>
      <c r="R150" s="31">
        <v>1377496</v>
      </c>
      <c r="S150" s="31">
        <v>1178675</v>
      </c>
      <c r="T150" s="31">
        <v>1170135</v>
      </c>
      <c r="U150" s="31">
        <v>1160211</v>
      </c>
      <c r="V150" s="31">
        <v>1178528</v>
      </c>
      <c r="W150" s="31">
        <v>1154736</v>
      </c>
      <c r="X150" s="31">
        <v>1085730</v>
      </c>
      <c r="Y150" s="31">
        <v>977738</v>
      </c>
      <c r="Z150" s="31">
        <v>989079</v>
      </c>
      <c r="AA150" s="31">
        <v>935250</v>
      </c>
      <c r="AB150" s="31">
        <v>1031004</v>
      </c>
      <c r="AC150" s="31">
        <v>1538974</v>
      </c>
    </row>
    <row r="151" spans="1:29">
      <c r="A151" s="58">
        <v>2010</v>
      </c>
      <c r="B151" s="59" t="s">
        <v>266</v>
      </c>
      <c r="C151" s="59" t="s">
        <v>267</v>
      </c>
      <c r="D151" s="59" t="s">
        <v>268</v>
      </c>
      <c r="E151" s="59" t="s">
        <v>158</v>
      </c>
      <c r="F151" s="59" t="s">
        <v>154</v>
      </c>
      <c r="G151" s="59">
        <v>1</v>
      </c>
      <c r="H151" s="31">
        <v>3353</v>
      </c>
      <c r="I151" s="31">
        <v>17799861</v>
      </c>
      <c r="J151" s="31">
        <v>709992</v>
      </c>
      <c r="K151" s="31"/>
      <c r="L151" s="31"/>
      <c r="M151" s="31">
        <v>886866</v>
      </c>
      <c r="N151" s="31">
        <v>940897</v>
      </c>
      <c r="O151" s="31">
        <v>915387</v>
      </c>
      <c r="P151" s="31">
        <v>877734</v>
      </c>
      <c r="Q151" s="31">
        <v>897201</v>
      </c>
      <c r="R151" s="31">
        <v>932368</v>
      </c>
      <c r="S151" s="31">
        <v>964869</v>
      </c>
      <c r="T151" s="31">
        <v>909527</v>
      </c>
      <c r="U151" s="31">
        <v>990124</v>
      </c>
      <c r="V151" s="31">
        <v>1060860</v>
      </c>
      <c r="W151" s="31">
        <v>1230561</v>
      </c>
      <c r="X151" s="31">
        <v>1075559</v>
      </c>
      <c r="Y151" s="31">
        <v>1103289</v>
      </c>
      <c r="Z151" s="31">
        <v>1049180</v>
      </c>
      <c r="AA151" s="31">
        <v>1037224</v>
      </c>
      <c r="AB151" s="31">
        <v>1045843</v>
      </c>
      <c r="AC151" s="31">
        <v>1044279</v>
      </c>
    </row>
    <row r="152" spans="1:29">
      <c r="A152" s="58">
        <v>2005</v>
      </c>
      <c r="B152" s="59" t="s">
        <v>183</v>
      </c>
      <c r="C152" s="59" t="s">
        <v>184</v>
      </c>
      <c r="D152" s="59" t="s">
        <v>185</v>
      </c>
      <c r="E152" s="59" t="s">
        <v>158</v>
      </c>
      <c r="F152" s="59" t="s">
        <v>154</v>
      </c>
      <c r="G152" s="59">
        <v>1</v>
      </c>
      <c r="H152" s="31">
        <v>3353</v>
      </c>
      <c r="I152" s="31">
        <v>17799861</v>
      </c>
      <c r="J152" s="31">
        <v>6496413</v>
      </c>
      <c r="K152" s="31">
        <v>6139873</v>
      </c>
      <c r="L152" s="31">
        <v>5366867</v>
      </c>
      <c r="M152" s="31">
        <v>5619265</v>
      </c>
      <c r="N152" s="31">
        <v>5374717</v>
      </c>
      <c r="O152" s="31">
        <v>5408449</v>
      </c>
      <c r="P152" s="31">
        <v>5520806</v>
      </c>
      <c r="Q152" s="31">
        <v>5626513</v>
      </c>
      <c r="R152" s="31">
        <v>5881936</v>
      </c>
      <c r="S152" s="31">
        <v>5952154</v>
      </c>
      <c r="T152" s="31">
        <v>5928794</v>
      </c>
      <c r="U152" s="31">
        <v>4959406</v>
      </c>
      <c r="V152" s="31">
        <v>5592225</v>
      </c>
      <c r="W152" s="31">
        <v>5553586</v>
      </c>
      <c r="X152" s="31">
        <v>863547</v>
      </c>
      <c r="Y152" s="31"/>
      <c r="Z152" s="31"/>
      <c r="AA152" s="31"/>
      <c r="AB152" s="31"/>
      <c r="AC152" s="31"/>
    </row>
    <row r="153" spans="1:29" hidden="1">
      <c r="A153" s="58">
        <v>2010</v>
      </c>
      <c r="B153" s="59" t="s">
        <v>726</v>
      </c>
      <c r="C153" s="59" t="s">
        <v>727</v>
      </c>
      <c r="D153" s="59" t="s">
        <v>161</v>
      </c>
      <c r="E153" s="59" t="s">
        <v>158</v>
      </c>
      <c r="F153" s="59" t="s">
        <v>695</v>
      </c>
      <c r="G153" s="59">
        <v>89</v>
      </c>
      <c r="H153" s="31">
        <v>265</v>
      </c>
      <c r="I153" s="31">
        <v>351982</v>
      </c>
      <c r="J153" s="31"/>
      <c r="K153" s="31"/>
      <c r="L153" s="31"/>
      <c r="M153" s="31"/>
      <c r="N153" s="31"/>
      <c r="O153" s="31"/>
      <c r="P153" s="31"/>
      <c r="Q153" s="31"/>
      <c r="R153" s="31"/>
      <c r="S153" s="31"/>
      <c r="T153" s="31"/>
      <c r="U153" s="31"/>
      <c r="V153" s="31"/>
      <c r="W153" s="31">
        <v>662272</v>
      </c>
      <c r="X153" s="31">
        <v>692967</v>
      </c>
      <c r="Y153" s="31">
        <v>708988</v>
      </c>
      <c r="Z153" s="31">
        <v>697090</v>
      </c>
      <c r="AA153" s="31">
        <v>681925</v>
      </c>
      <c r="AB153" s="31">
        <v>657755</v>
      </c>
      <c r="AC153" s="31">
        <v>653538</v>
      </c>
    </row>
    <row r="154" spans="1:29" hidden="1">
      <c r="A154" s="58">
        <v>2010</v>
      </c>
      <c r="B154" s="59" t="s">
        <v>728</v>
      </c>
      <c r="C154" s="59" t="s">
        <v>729</v>
      </c>
      <c r="D154" s="59" t="s">
        <v>730</v>
      </c>
      <c r="E154" s="59" t="s">
        <v>158</v>
      </c>
      <c r="F154" s="59" t="s">
        <v>731</v>
      </c>
      <c r="G154" s="59">
        <v>421</v>
      </c>
      <c r="H154" s="31">
        <v>30</v>
      </c>
      <c r="I154" s="31">
        <v>53528</v>
      </c>
      <c r="J154" s="31"/>
      <c r="K154" s="31"/>
      <c r="L154" s="31">
        <v>1062738</v>
      </c>
      <c r="M154" s="31">
        <v>1122162</v>
      </c>
      <c r="N154" s="31">
        <v>1096574</v>
      </c>
      <c r="O154" s="31">
        <v>1178893</v>
      </c>
      <c r="P154" s="31">
        <v>1160548</v>
      </c>
      <c r="Q154" s="31">
        <v>1217184</v>
      </c>
      <c r="R154" s="31">
        <v>1693018</v>
      </c>
      <c r="S154" s="31">
        <v>1733250</v>
      </c>
      <c r="T154" s="31">
        <v>1788895</v>
      </c>
      <c r="U154" s="31">
        <v>1879446</v>
      </c>
      <c r="V154" s="31">
        <v>1896584</v>
      </c>
      <c r="W154" s="31">
        <v>1900159</v>
      </c>
      <c r="X154" s="31">
        <v>1893081</v>
      </c>
      <c r="Y154" s="31">
        <v>1875280</v>
      </c>
      <c r="Z154" s="31">
        <v>1941090</v>
      </c>
      <c r="AA154" s="31">
        <v>2004250</v>
      </c>
      <c r="AB154" s="31">
        <v>2119300</v>
      </c>
      <c r="AC154" s="31">
        <v>2110749</v>
      </c>
    </row>
    <row r="155" spans="1:29" hidden="1">
      <c r="A155" s="58">
        <v>1993</v>
      </c>
      <c r="B155" s="59" t="s">
        <v>732</v>
      </c>
      <c r="C155" s="59" t="s">
        <v>733</v>
      </c>
      <c r="D155" s="59" t="s">
        <v>703</v>
      </c>
      <c r="E155" s="59" t="s">
        <v>158</v>
      </c>
      <c r="F155" s="59" t="s">
        <v>704</v>
      </c>
      <c r="G155" s="59">
        <v>74</v>
      </c>
      <c r="H155" s="31">
        <v>134</v>
      </c>
      <c r="I155" s="31">
        <v>388918</v>
      </c>
      <c r="J155" s="31"/>
      <c r="K155" s="31"/>
      <c r="L155" s="31">
        <v>286421</v>
      </c>
      <c r="M155" s="31"/>
      <c r="N155" s="31"/>
      <c r="O155" s="31"/>
      <c r="P155" s="31"/>
      <c r="Q155" s="31"/>
      <c r="R155" s="31"/>
      <c r="S155" s="31"/>
      <c r="T155" s="31"/>
      <c r="U155" s="31"/>
      <c r="V155" s="31"/>
      <c r="W155" s="31"/>
      <c r="X155" s="31"/>
      <c r="Y155" s="31"/>
      <c r="Z155" s="31"/>
      <c r="AA155" s="31"/>
      <c r="AB155" s="31"/>
      <c r="AC155" s="31"/>
    </row>
    <row r="156" spans="1:29">
      <c r="A156" s="58">
        <v>2006</v>
      </c>
      <c r="B156" s="59" t="s">
        <v>211</v>
      </c>
      <c r="C156" s="59" t="s">
        <v>212</v>
      </c>
      <c r="D156" s="59" t="s">
        <v>213</v>
      </c>
      <c r="E156" s="59" t="s">
        <v>158</v>
      </c>
      <c r="F156" s="59" t="s">
        <v>154</v>
      </c>
      <c r="G156" s="59">
        <v>1</v>
      </c>
      <c r="H156" s="31">
        <v>3353</v>
      </c>
      <c r="I156" s="31">
        <v>17799861</v>
      </c>
      <c r="J156" s="31"/>
      <c r="K156" s="31"/>
      <c r="L156" s="31"/>
      <c r="M156" s="31">
        <v>11937842</v>
      </c>
      <c r="N156" s="31">
        <v>11555722</v>
      </c>
      <c r="O156" s="31">
        <v>11491487</v>
      </c>
      <c r="P156" s="31">
        <v>11783991</v>
      </c>
      <c r="Q156" s="31">
        <v>12516363</v>
      </c>
      <c r="R156" s="31">
        <v>12940046</v>
      </c>
      <c r="S156" s="31">
        <v>13111075</v>
      </c>
      <c r="T156" s="31">
        <v>13144165</v>
      </c>
      <c r="U156" s="31">
        <v>12176888</v>
      </c>
      <c r="V156" s="31">
        <v>12662675</v>
      </c>
      <c r="W156" s="31">
        <v>12476194</v>
      </c>
      <c r="X156" s="31">
        <v>11962026</v>
      </c>
      <c r="Y156" s="31">
        <v>719772</v>
      </c>
      <c r="Z156" s="31"/>
      <c r="AA156" s="31"/>
      <c r="AB156" s="31"/>
      <c r="AC156" s="31"/>
    </row>
    <row r="157" spans="1:29" hidden="1">
      <c r="A157" s="58">
        <v>2010</v>
      </c>
      <c r="B157" s="59" t="s">
        <v>734</v>
      </c>
      <c r="C157" s="59" t="s">
        <v>735</v>
      </c>
      <c r="D157" s="59" t="s">
        <v>736</v>
      </c>
      <c r="E157" s="59" t="s">
        <v>158</v>
      </c>
      <c r="F157" s="59" t="s">
        <v>695</v>
      </c>
      <c r="G157" s="59">
        <v>89</v>
      </c>
      <c r="H157" s="31">
        <v>265</v>
      </c>
      <c r="I157" s="31">
        <v>351982</v>
      </c>
      <c r="J157" s="31"/>
      <c r="K157" s="31"/>
      <c r="L157" s="31"/>
      <c r="M157" s="31"/>
      <c r="N157" s="31"/>
      <c r="O157" s="31"/>
      <c r="P157" s="31"/>
      <c r="Q157" s="31"/>
      <c r="R157" s="31"/>
      <c r="S157" s="31"/>
      <c r="T157" s="31"/>
      <c r="U157" s="31">
        <v>151998</v>
      </c>
      <c r="V157" s="31">
        <v>278031</v>
      </c>
      <c r="W157" s="31">
        <v>304194</v>
      </c>
      <c r="X157" s="31">
        <v>291601</v>
      </c>
      <c r="Y157" s="31">
        <v>283040</v>
      </c>
      <c r="Z157" s="31">
        <v>286431</v>
      </c>
      <c r="AA157" s="31">
        <v>321669</v>
      </c>
      <c r="AB157" s="31">
        <v>325218</v>
      </c>
      <c r="AC157" s="31">
        <v>325198</v>
      </c>
    </row>
    <row r="158" spans="1:29">
      <c r="A158" s="58">
        <v>2010</v>
      </c>
      <c r="B158" s="59" t="s">
        <v>283</v>
      </c>
      <c r="C158" s="59" t="s">
        <v>248</v>
      </c>
      <c r="D158" s="59" t="s">
        <v>284</v>
      </c>
      <c r="E158" s="59" t="s">
        <v>148</v>
      </c>
      <c r="F158" s="59" t="s">
        <v>154</v>
      </c>
      <c r="G158" s="59">
        <v>1</v>
      </c>
      <c r="H158" s="31">
        <v>3353</v>
      </c>
      <c r="I158" s="31">
        <v>17799861</v>
      </c>
      <c r="J158" s="31"/>
      <c r="K158" s="31"/>
      <c r="L158" s="31"/>
      <c r="M158" s="31">
        <v>4285286</v>
      </c>
      <c r="N158" s="31">
        <v>4286365</v>
      </c>
      <c r="O158" s="31">
        <v>4323765</v>
      </c>
      <c r="P158" s="31">
        <v>4381634</v>
      </c>
      <c r="Q158" s="31">
        <v>4479294</v>
      </c>
      <c r="R158" s="31">
        <v>4415273</v>
      </c>
      <c r="S158" s="31"/>
      <c r="T158" s="31">
        <v>4491070</v>
      </c>
      <c r="U158" s="31">
        <v>4597537</v>
      </c>
      <c r="V158" s="31">
        <v>4529680</v>
      </c>
      <c r="W158" s="31">
        <v>4387652</v>
      </c>
      <c r="X158" s="31">
        <v>4308365</v>
      </c>
      <c r="Y158" s="31">
        <v>4291866</v>
      </c>
      <c r="Z158" s="31">
        <v>4292407</v>
      </c>
      <c r="AA158" s="31">
        <v>4173066</v>
      </c>
      <c r="AB158" s="31">
        <v>3478545</v>
      </c>
      <c r="AC158" s="31">
        <v>3441557</v>
      </c>
    </row>
    <row r="159" spans="1:29">
      <c r="A159" s="58">
        <v>2002</v>
      </c>
      <c r="B159" s="59" t="s">
        <v>278</v>
      </c>
      <c r="C159" s="59" t="s">
        <v>279</v>
      </c>
      <c r="D159" s="59" t="s">
        <v>280</v>
      </c>
      <c r="E159" s="59" t="s">
        <v>148</v>
      </c>
      <c r="F159" s="59" t="s">
        <v>154</v>
      </c>
      <c r="G159" s="59">
        <v>1</v>
      </c>
      <c r="H159" s="31">
        <v>3353</v>
      </c>
      <c r="I159" s="31">
        <v>17799861</v>
      </c>
      <c r="J159" s="31"/>
      <c r="K159" s="31"/>
      <c r="L159" s="31"/>
      <c r="M159" s="31"/>
      <c r="N159" s="31"/>
      <c r="O159" s="31"/>
      <c r="P159" s="31"/>
      <c r="Q159" s="31"/>
      <c r="R159" s="31"/>
      <c r="S159" s="31"/>
      <c r="T159" s="31"/>
      <c r="U159" s="31">
        <v>0</v>
      </c>
      <c r="V159" s="31"/>
      <c r="W159" s="31"/>
      <c r="X159" s="31"/>
      <c r="Y159" s="31"/>
      <c r="Z159" s="31"/>
      <c r="AA159" s="31"/>
      <c r="AB159" s="31"/>
      <c r="AC159" s="31"/>
    </row>
    <row r="160" spans="1:29" hidden="1">
      <c r="A160" s="58">
        <v>2007</v>
      </c>
      <c r="B160" s="59" t="s">
        <v>737</v>
      </c>
      <c r="C160" s="59" t="s">
        <v>738</v>
      </c>
      <c r="D160" s="59" t="s">
        <v>739</v>
      </c>
      <c r="E160" s="59" t="s">
        <v>148</v>
      </c>
      <c r="F160" s="59" t="s">
        <v>740</v>
      </c>
      <c r="G160" s="59">
        <v>290</v>
      </c>
      <c r="H160" s="31">
        <v>62</v>
      </c>
      <c r="I160" s="31">
        <v>88724</v>
      </c>
      <c r="J160" s="31"/>
      <c r="K160" s="31"/>
      <c r="L160" s="31"/>
      <c r="M160" s="31"/>
      <c r="N160" s="31"/>
      <c r="O160" s="31">
        <v>564175</v>
      </c>
      <c r="P160" s="31">
        <v>581191</v>
      </c>
      <c r="Q160" s="31">
        <v>430843</v>
      </c>
      <c r="R160" s="31">
        <v>456487</v>
      </c>
      <c r="S160" s="31">
        <v>529580</v>
      </c>
      <c r="T160" s="31">
        <v>579462</v>
      </c>
      <c r="U160" s="31">
        <v>695908</v>
      </c>
      <c r="V160" s="31">
        <v>651586</v>
      </c>
      <c r="W160" s="31">
        <v>748466</v>
      </c>
      <c r="X160" s="31">
        <v>683696</v>
      </c>
      <c r="Y160" s="31">
        <v>624207</v>
      </c>
      <c r="Z160" s="31">
        <v>631920</v>
      </c>
      <c r="AA160" s="31"/>
      <c r="AB160" s="31"/>
      <c r="AC160" s="31"/>
    </row>
    <row r="161" spans="1:29" hidden="1">
      <c r="A161" s="58">
        <v>1996</v>
      </c>
      <c r="B161" s="59" t="s">
        <v>741</v>
      </c>
      <c r="C161" s="59" t="s">
        <v>742</v>
      </c>
      <c r="D161" s="59" t="s">
        <v>688</v>
      </c>
      <c r="E161" s="59" t="s">
        <v>158</v>
      </c>
      <c r="F161" s="59" t="s">
        <v>743</v>
      </c>
      <c r="G161" s="59">
        <v>34</v>
      </c>
      <c r="H161" s="31">
        <v>286</v>
      </c>
      <c r="I161" s="31">
        <v>954332</v>
      </c>
      <c r="J161" s="31"/>
      <c r="K161" s="31"/>
      <c r="L161" s="31"/>
      <c r="M161" s="31"/>
      <c r="N161" s="31"/>
      <c r="O161" s="31">
        <v>30120</v>
      </c>
      <c r="P161" s="31"/>
      <c r="Q161" s="31"/>
      <c r="R161" s="31"/>
      <c r="S161" s="31"/>
      <c r="T161" s="31"/>
      <c r="U161" s="31"/>
      <c r="V161" s="31"/>
      <c r="W161" s="31"/>
      <c r="X161" s="31"/>
      <c r="Y161" s="31"/>
      <c r="Z161" s="31"/>
      <c r="AA161" s="31"/>
      <c r="AB161" s="31"/>
      <c r="AC161" s="31"/>
    </row>
    <row r="162" spans="1:29" hidden="1">
      <c r="A162" s="58">
        <v>2010</v>
      </c>
      <c r="B162" s="59" t="s">
        <v>744</v>
      </c>
      <c r="C162" s="59" t="s">
        <v>745</v>
      </c>
      <c r="D162" s="59" t="s">
        <v>746</v>
      </c>
      <c r="E162" s="59" t="s">
        <v>158</v>
      </c>
      <c r="F162" s="59" t="s">
        <v>686</v>
      </c>
      <c r="G162" s="59">
        <v>182</v>
      </c>
      <c r="H162" s="31">
        <v>76</v>
      </c>
      <c r="I162" s="31">
        <v>158884</v>
      </c>
      <c r="J162" s="31"/>
      <c r="K162" s="31"/>
      <c r="L162" s="31"/>
      <c r="M162" s="31"/>
      <c r="N162" s="31"/>
      <c r="O162" s="31"/>
      <c r="P162" s="31">
        <v>562716</v>
      </c>
      <c r="Q162" s="31">
        <v>566355</v>
      </c>
      <c r="R162" s="31">
        <v>420709</v>
      </c>
      <c r="S162" s="31">
        <v>451866</v>
      </c>
      <c r="T162" s="31">
        <v>452880</v>
      </c>
      <c r="U162" s="31">
        <v>601545</v>
      </c>
      <c r="V162" s="31">
        <v>557510</v>
      </c>
      <c r="W162" s="31">
        <v>494609</v>
      </c>
      <c r="X162" s="31">
        <v>639913</v>
      </c>
      <c r="Y162" s="31">
        <v>629992</v>
      </c>
      <c r="Z162" s="31">
        <v>663039</v>
      </c>
      <c r="AA162" s="31">
        <v>649641</v>
      </c>
      <c r="AB162" s="31">
        <v>657423</v>
      </c>
      <c r="AC162" s="31">
        <v>653731</v>
      </c>
    </row>
    <row r="163" spans="1:29">
      <c r="A163" s="58">
        <v>2008</v>
      </c>
      <c r="B163" s="59" t="s">
        <v>274</v>
      </c>
      <c r="C163" s="59" t="s">
        <v>275</v>
      </c>
      <c r="D163" s="59" t="s">
        <v>273</v>
      </c>
      <c r="E163" s="59" t="s">
        <v>158</v>
      </c>
      <c r="F163" s="59" t="s">
        <v>154</v>
      </c>
      <c r="G163" s="59">
        <v>1</v>
      </c>
      <c r="H163" s="31">
        <v>3353</v>
      </c>
      <c r="I163" s="31">
        <v>17799861</v>
      </c>
      <c r="J163" s="31"/>
      <c r="K163" s="31"/>
      <c r="L163" s="31"/>
      <c r="M163" s="31"/>
      <c r="N163" s="31"/>
      <c r="O163" s="31"/>
      <c r="P163" s="31"/>
      <c r="Q163" s="31">
        <v>4166370</v>
      </c>
      <c r="R163" s="31">
        <v>4889839</v>
      </c>
      <c r="S163" s="31">
        <v>8097686</v>
      </c>
      <c r="T163" s="31">
        <v>8641126</v>
      </c>
      <c r="U163" s="31">
        <v>6309798</v>
      </c>
      <c r="V163" s="31">
        <v>6309780</v>
      </c>
      <c r="W163" s="31">
        <v>7172436</v>
      </c>
      <c r="X163" s="31">
        <v>8151272</v>
      </c>
      <c r="Y163" s="31">
        <v>7757848</v>
      </c>
      <c r="Z163" s="31">
        <v>6561576</v>
      </c>
      <c r="AA163" s="31">
        <v>7189659</v>
      </c>
      <c r="AB163" s="31"/>
      <c r="AC163" s="31"/>
    </row>
    <row r="164" spans="1:29">
      <c r="A164" s="58">
        <v>2010</v>
      </c>
      <c r="B164" s="59" t="s">
        <v>253</v>
      </c>
      <c r="C164" s="59" t="s">
        <v>254</v>
      </c>
      <c r="D164" s="59" t="s">
        <v>255</v>
      </c>
      <c r="E164" s="59" t="s">
        <v>148</v>
      </c>
      <c r="F164" s="59" t="s">
        <v>154</v>
      </c>
      <c r="G164" s="59">
        <v>1</v>
      </c>
      <c r="H164" s="31">
        <v>3353</v>
      </c>
      <c r="I164" s="31">
        <v>17799861</v>
      </c>
      <c r="J164" s="31"/>
      <c r="K164" s="31"/>
      <c r="L164" s="31"/>
      <c r="M164" s="31"/>
      <c r="N164" s="31"/>
      <c r="O164" s="31"/>
      <c r="P164" s="31"/>
      <c r="Q164" s="31">
        <v>809200</v>
      </c>
      <c r="R164" s="31">
        <v>745954</v>
      </c>
      <c r="S164" s="31">
        <v>949787</v>
      </c>
      <c r="T164" s="31">
        <v>952141</v>
      </c>
      <c r="U164" s="31">
        <v>954658</v>
      </c>
      <c r="V164" s="31">
        <v>921694</v>
      </c>
      <c r="W164" s="31">
        <v>914271</v>
      </c>
      <c r="X164" s="31">
        <v>920116</v>
      </c>
      <c r="Y164" s="31">
        <v>904198</v>
      </c>
      <c r="Z164" s="31">
        <v>920116</v>
      </c>
      <c r="AA164" s="31">
        <v>926575</v>
      </c>
      <c r="AB164" s="31">
        <v>920116</v>
      </c>
      <c r="AC164" s="31">
        <v>909027</v>
      </c>
    </row>
    <row r="165" spans="1:29">
      <c r="A165" s="58">
        <v>2010</v>
      </c>
      <c r="B165" s="59" t="s">
        <v>217</v>
      </c>
      <c r="C165" s="59" t="s">
        <v>218</v>
      </c>
      <c r="D165" s="59" t="s">
        <v>219</v>
      </c>
      <c r="E165" s="59" t="s">
        <v>148</v>
      </c>
      <c r="F165" s="59" t="s">
        <v>154</v>
      </c>
      <c r="G165" s="59">
        <v>1</v>
      </c>
      <c r="H165" s="31">
        <v>3353</v>
      </c>
      <c r="I165" s="31">
        <v>17799861</v>
      </c>
      <c r="J165" s="31"/>
      <c r="K165" s="31"/>
      <c r="L165" s="31"/>
      <c r="M165" s="31"/>
      <c r="N165" s="31"/>
      <c r="O165" s="31"/>
      <c r="P165" s="31"/>
      <c r="Q165" s="31">
        <v>1735733</v>
      </c>
      <c r="R165" s="31">
        <v>1809821</v>
      </c>
      <c r="S165" s="31">
        <v>2106160</v>
      </c>
      <c r="T165" s="31">
        <v>2138686</v>
      </c>
      <c r="U165" s="31">
        <v>2099384</v>
      </c>
      <c r="V165" s="31">
        <v>1928268</v>
      </c>
      <c r="W165" s="31">
        <v>1753608</v>
      </c>
      <c r="X165" s="31">
        <v>1709169</v>
      </c>
      <c r="Y165" s="31">
        <v>1688629</v>
      </c>
      <c r="Z165" s="31">
        <v>1743298</v>
      </c>
      <c r="AA165" s="31">
        <v>1670448</v>
      </c>
      <c r="AB165" s="31">
        <v>1698340</v>
      </c>
      <c r="AC165" s="31">
        <v>1420875</v>
      </c>
    </row>
    <row r="166" spans="1:29">
      <c r="A166" s="58">
        <v>2003</v>
      </c>
      <c r="B166" s="59" t="s">
        <v>204</v>
      </c>
      <c r="C166" s="59" t="s">
        <v>205</v>
      </c>
      <c r="D166" s="59" t="s">
        <v>206</v>
      </c>
      <c r="E166" s="59" t="s">
        <v>148</v>
      </c>
      <c r="F166" s="59" t="s">
        <v>154</v>
      </c>
      <c r="G166" s="59">
        <v>1</v>
      </c>
      <c r="H166" s="31">
        <v>3353</v>
      </c>
      <c r="I166" s="31">
        <v>17799861</v>
      </c>
      <c r="J166" s="31"/>
      <c r="K166" s="31"/>
      <c r="L166" s="31"/>
      <c r="M166" s="31"/>
      <c r="N166" s="31"/>
      <c r="O166" s="31"/>
      <c r="P166" s="31"/>
      <c r="Q166" s="31">
        <v>439145</v>
      </c>
      <c r="R166" s="31">
        <v>646740</v>
      </c>
      <c r="S166" s="31">
        <v>780356</v>
      </c>
      <c r="T166" s="31">
        <v>726866</v>
      </c>
      <c r="U166" s="31">
        <v>604518</v>
      </c>
      <c r="V166" s="31">
        <v>149969</v>
      </c>
      <c r="W166" s="31"/>
      <c r="X166" s="31"/>
      <c r="Y166" s="31"/>
      <c r="Z166" s="31"/>
      <c r="AA166" s="31"/>
      <c r="AB166" s="31"/>
      <c r="AC166" s="31"/>
    </row>
    <row r="167" spans="1:29">
      <c r="A167" s="58">
        <v>2010</v>
      </c>
      <c r="B167" s="59" t="s">
        <v>173</v>
      </c>
      <c r="C167" s="59" t="s">
        <v>174</v>
      </c>
      <c r="D167" s="59" t="s">
        <v>175</v>
      </c>
      <c r="E167" s="59" t="s">
        <v>148</v>
      </c>
      <c r="F167" s="59" t="s">
        <v>154</v>
      </c>
      <c r="G167" s="59">
        <v>1</v>
      </c>
      <c r="H167" s="31">
        <v>3353</v>
      </c>
      <c r="I167" s="31">
        <v>17799861</v>
      </c>
      <c r="J167" s="31"/>
      <c r="K167" s="31"/>
      <c r="L167" s="31"/>
      <c r="M167" s="31"/>
      <c r="N167" s="31"/>
      <c r="O167" s="31"/>
      <c r="P167" s="31"/>
      <c r="Q167" s="31">
        <v>3169305</v>
      </c>
      <c r="R167" s="31">
        <v>2875140</v>
      </c>
      <c r="S167" s="31">
        <v>2716017</v>
      </c>
      <c r="T167" s="31">
        <v>2665632</v>
      </c>
      <c r="U167" s="31">
        <v>2939882</v>
      </c>
      <c r="V167" s="31">
        <v>2908200</v>
      </c>
      <c r="W167" s="31">
        <v>2968042</v>
      </c>
      <c r="X167" s="31">
        <v>2910681</v>
      </c>
      <c r="Y167" s="31">
        <v>3032510</v>
      </c>
      <c r="Z167" s="31">
        <v>3090206</v>
      </c>
      <c r="AA167" s="31">
        <v>2910242</v>
      </c>
      <c r="AB167" s="31">
        <v>2780016</v>
      </c>
      <c r="AC167" s="31">
        <v>2730449</v>
      </c>
    </row>
    <row r="168" spans="1:29">
      <c r="A168" s="58">
        <v>2004</v>
      </c>
      <c r="B168" s="59" t="s">
        <v>256</v>
      </c>
      <c r="C168" s="59" t="s">
        <v>257</v>
      </c>
      <c r="D168" s="59" t="s">
        <v>255</v>
      </c>
      <c r="E168" s="59" t="s">
        <v>148</v>
      </c>
      <c r="F168" s="59" t="s">
        <v>154</v>
      </c>
      <c r="G168" s="59">
        <v>1</v>
      </c>
      <c r="H168" s="31">
        <v>3353</v>
      </c>
      <c r="I168" s="31">
        <v>17799861</v>
      </c>
      <c r="J168" s="31"/>
      <c r="K168" s="31"/>
      <c r="L168" s="31"/>
      <c r="M168" s="31"/>
      <c r="N168" s="31"/>
      <c r="O168" s="31"/>
      <c r="P168" s="31"/>
      <c r="Q168" s="31">
        <v>239522</v>
      </c>
      <c r="R168" s="31">
        <v>463296</v>
      </c>
      <c r="S168" s="31">
        <v>569400</v>
      </c>
      <c r="T168" s="31">
        <v>559470</v>
      </c>
      <c r="U168" s="31">
        <v>553095</v>
      </c>
      <c r="V168" s="31">
        <v>539143</v>
      </c>
      <c r="W168" s="31">
        <v>582656</v>
      </c>
      <c r="X168" s="31"/>
      <c r="Y168" s="31"/>
      <c r="Z168" s="31"/>
      <c r="AA168" s="31"/>
      <c r="AB168" s="31"/>
      <c r="AC168" s="31"/>
    </row>
    <row r="169" spans="1:29">
      <c r="A169" s="58">
        <v>2010</v>
      </c>
      <c r="B169" s="59" t="s">
        <v>176</v>
      </c>
      <c r="C169" s="59" t="s">
        <v>177</v>
      </c>
      <c r="D169" s="59" t="s">
        <v>178</v>
      </c>
      <c r="E169" s="59" t="s">
        <v>148</v>
      </c>
      <c r="F169" s="59" t="s">
        <v>154</v>
      </c>
      <c r="G169" s="59">
        <v>1</v>
      </c>
      <c r="H169" s="31">
        <v>3353</v>
      </c>
      <c r="I169" s="31">
        <v>17799861</v>
      </c>
      <c r="J169" s="31"/>
      <c r="K169" s="31"/>
      <c r="L169" s="31"/>
      <c r="M169" s="31"/>
      <c r="N169" s="31"/>
      <c r="O169" s="31"/>
      <c r="P169" s="31"/>
      <c r="Q169" s="31">
        <v>671600</v>
      </c>
      <c r="R169" s="31">
        <v>665030</v>
      </c>
      <c r="S169" s="31">
        <v>2398862</v>
      </c>
      <c r="T169" s="31">
        <v>2081758</v>
      </c>
      <c r="U169" s="31">
        <v>1696292</v>
      </c>
      <c r="V169" s="31">
        <v>1345500</v>
      </c>
      <c r="W169" s="31">
        <v>1382500</v>
      </c>
      <c r="X169" s="31">
        <v>1282471</v>
      </c>
      <c r="Y169" s="31">
        <v>1098276</v>
      </c>
      <c r="Z169" s="31">
        <v>1055196</v>
      </c>
      <c r="AA169" s="31">
        <v>1063338</v>
      </c>
      <c r="AB169" s="31">
        <v>901122</v>
      </c>
      <c r="AC169" s="31">
        <v>967615</v>
      </c>
    </row>
    <row r="170" spans="1:29">
      <c r="A170" s="58">
        <v>2010</v>
      </c>
      <c r="B170" s="59" t="s">
        <v>179</v>
      </c>
      <c r="C170" s="59" t="s">
        <v>180</v>
      </c>
      <c r="D170" s="59" t="s">
        <v>178</v>
      </c>
      <c r="E170" s="59" t="s">
        <v>148</v>
      </c>
      <c r="F170" s="59" t="s">
        <v>154</v>
      </c>
      <c r="G170" s="59">
        <v>1</v>
      </c>
      <c r="H170" s="31">
        <v>3353</v>
      </c>
      <c r="I170" s="31">
        <v>17799861</v>
      </c>
      <c r="J170" s="31"/>
      <c r="K170" s="31"/>
      <c r="L170" s="31"/>
      <c r="M170" s="31"/>
      <c r="N170" s="31"/>
      <c r="O170" s="31"/>
      <c r="P170" s="31"/>
      <c r="Q170" s="31">
        <v>1345042</v>
      </c>
      <c r="R170" s="31">
        <v>1480520</v>
      </c>
      <c r="S170" s="31">
        <v>1515390</v>
      </c>
      <c r="T170" s="31">
        <v>1525341</v>
      </c>
      <c r="U170" s="31">
        <v>1503764</v>
      </c>
      <c r="V170" s="31">
        <v>2278682</v>
      </c>
      <c r="W170" s="31">
        <v>2280700</v>
      </c>
      <c r="X170" s="31">
        <v>2274178</v>
      </c>
      <c r="Y170" s="31">
        <v>2314566</v>
      </c>
      <c r="Z170" s="31">
        <v>2435645</v>
      </c>
      <c r="AA170" s="31">
        <v>2501210</v>
      </c>
      <c r="AB170" s="31">
        <v>2505536</v>
      </c>
      <c r="AC170" s="31">
        <v>2340832</v>
      </c>
    </row>
    <row r="171" spans="1:29">
      <c r="A171" s="58">
        <v>2002</v>
      </c>
      <c r="B171" s="59" t="s">
        <v>249</v>
      </c>
      <c r="C171" s="59" t="s">
        <v>250</v>
      </c>
      <c r="D171" s="59" t="s">
        <v>244</v>
      </c>
      <c r="E171" s="59" t="s">
        <v>148</v>
      </c>
      <c r="F171" s="59" t="s">
        <v>154</v>
      </c>
      <c r="G171" s="59">
        <v>1</v>
      </c>
      <c r="H171" s="31">
        <v>3353</v>
      </c>
      <c r="I171" s="31">
        <v>17799861</v>
      </c>
      <c r="J171" s="31"/>
      <c r="K171" s="31"/>
      <c r="L171" s="31"/>
      <c r="M171" s="31"/>
      <c r="N171" s="31"/>
      <c r="O171" s="31"/>
      <c r="P171" s="31"/>
      <c r="Q171" s="31">
        <v>1091097</v>
      </c>
      <c r="R171" s="31">
        <v>1096261</v>
      </c>
      <c r="S171" s="31">
        <v>1197983</v>
      </c>
      <c r="T171" s="31">
        <v>1204844</v>
      </c>
      <c r="U171" s="31">
        <v>715490</v>
      </c>
      <c r="V171" s="31"/>
      <c r="W171" s="31"/>
      <c r="X171" s="31"/>
      <c r="Y171" s="31"/>
      <c r="Z171" s="31"/>
      <c r="AA171" s="31"/>
      <c r="AB171" s="31"/>
      <c r="AC171" s="31"/>
    </row>
    <row r="172" spans="1:29">
      <c r="A172" s="58">
        <v>2010</v>
      </c>
      <c r="B172" s="59" t="s">
        <v>181</v>
      </c>
      <c r="C172" s="59" t="s">
        <v>182</v>
      </c>
      <c r="D172" s="59" t="s">
        <v>178</v>
      </c>
      <c r="E172" s="59" t="s">
        <v>148</v>
      </c>
      <c r="F172" s="59" t="s">
        <v>154</v>
      </c>
      <c r="G172" s="59">
        <v>1</v>
      </c>
      <c r="H172" s="31">
        <v>3353</v>
      </c>
      <c r="I172" s="31">
        <v>17799861</v>
      </c>
      <c r="J172" s="31"/>
      <c r="K172" s="31"/>
      <c r="L172" s="31"/>
      <c r="M172" s="31"/>
      <c r="N172" s="31"/>
      <c r="O172" s="31"/>
      <c r="P172" s="31"/>
      <c r="Q172" s="31">
        <v>1304385</v>
      </c>
      <c r="R172" s="31">
        <v>1264973</v>
      </c>
      <c r="S172" s="31">
        <v>1266196</v>
      </c>
      <c r="T172" s="31">
        <v>1861473</v>
      </c>
      <c r="U172" s="31">
        <v>2336338</v>
      </c>
      <c r="V172" s="31">
        <v>2773306</v>
      </c>
      <c r="W172" s="31">
        <v>2950200</v>
      </c>
      <c r="X172" s="31">
        <v>2878370</v>
      </c>
      <c r="Y172" s="31">
        <v>2161180</v>
      </c>
      <c r="Z172" s="31">
        <v>1335087</v>
      </c>
      <c r="AA172" s="31">
        <v>1221578</v>
      </c>
      <c r="AB172" s="31">
        <v>959927</v>
      </c>
      <c r="AC172" s="31">
        <v>933597</v>
      </c>
    </row>
    <row r="173" spans="1:29">
      <c r="A173" s="58">
        <v>2010</v>
      </c>
      <c r="B173" s="59" t="s">
        <v>150</v>
      </c>
      <c r="C173" s="59" t="s">
        <v>151</v>
      </c>
      <c r="D173" s="59" t="s">
        <v>152</v>
      </c>
      <c r="E173" s="59" t="s">
        <v>153</v>
      </c>
      <c r="F173" s="59" t="s">
        <v>154</v>
      </c>
      <c r="G173" s="59">
        <v>1</v>
      </c>
      <c r="H173" s="31">
        <v>3353</v>
      </c>
      <c r="I173" s="31">
        <v>17799861</v>
      </c>
      <c r="J173" s="31"/>
      <c r="K173" s="31"/>
      <c r="L173" s="31"/>
      <c r="M173" s="31"/>
      <c r="N173" s="31"/>
      <c r="O173" s="31"/>
      <c r="P173" s="31"/>
      <c r="Q173" s="31">
        <v>2767450</v>
      </c>
      <c r="R173" s="31">
        <v>2824590</v>
      </c>
      <c r="S173" s="31">
        <v>2967704</v>
      </c>
      <c r="T173" s="31">
        <v>2980519</v>
      </c>
      <c r="U173" s="31">
        <v>3217520</v>
      </c>
      <c r="V173" s="31">
        <v>3178732</v>
      </c>
      <c r="W173" s="31">
        <v>3382200</v>
      </c>
      <c r="X173" s="31">
        <v>3391894</v>
      </c>
      <c r="Y173" s="31">
        <v>3382200</v>
      </c>
      <c r="Z173" s="31">
        <v>3708950</v>
      </c>
      <c r="AA173" s="31">
        <v>3870040</v>
      </c>
      <c r="AB173" s="31">
        <v>3857720</v>
      </c>
      <c r="AC173" s="31">
        <v>3762428</v>
      </c>
    </row>
    <row r="174" spans="1:29">
      <c r="A174" s="58">
        <v>2001</v>
      </c>
      <c r="B174" s="59" t="s">
        <v>251</v>
      </c>
      <c r="C174" s="59" t="s">
        <v>252</v>
      </c>
      <c r="D174" s="59" t="s">
        <v>244</v>
      </c>
      <c r="E174" s="59" t="s">
        <v>148</v>
      </c>
      <c r="F174" s="59" t="s">
        <v>149</v>
      </c>
      <c r="G174" s="59">
        <v>1</v>
      </c>
      <c r="H174" s="31">
        <v>2967</v>
      </c>
      <c r="I174" s="31">
        <v>16044012</v>
      </c>
      <c r="J174" s="31"/>
      <c r="K174" s="31"/>
      <c r="L174" s="31"/>
      <c r="M174" s="31"/>
      <c r="N174" s="31"/>
      <c r="O174" s="31"/>
      <c r="P174" s="31"/>
      <c r="Q174" s="31"/>
      <c r="R174" s="31">
        <v>3037881</v>
      </c>
      <c r="S174" s="31">
        <v>2770493</v>
      </c>
      <c r="T174" s="31">
        <v>2529564</v>
      </c>
      <c r="U174" s="31"/>
      <c r="V174" s="31"/>
      <c r="W174" s="31"/>
      <c r="X174" s="31"/>
      <c r="Y174" s="31"/>
      <c r="Z174" s="31"/>
      <c r="AA174" s="31"/>
      <c r="AB174" s="31"/>
      <c r="AC174" s="31"/>
    </row>
    <row r="175" spans="1:29">
      <c r="A175" s="58">
        <v>2010</v>
      </c>
      <c r="B175" s="59" t="s">
        <v>166</v>
      </c>
      <c r="C175" s="59" t="s">
        <v>167</v>
      </c>
      <c r="D175" s="59" t="s">
        <v>161</v>
      </c>
      <c r="E175" s="59" t="s">
        <v>158</v>
      </c>
      <c r="F175" s="59" t="s">
        <v>154</v>
      </c>
      <c r="G175" s="59">
        <v>1</v>
      </c>
      <c r="H175" s="31">
        <v>3353</v>
      </c>
      <c r="I175" s="31">
        <v>17799861</v>
      </c>
      <c r="J175" s="31"/>
      <c r="K175" s="31"/>
      <c r="L175" s="31"/>
      <c r="M175" s="31"/>
      <c r="N175" s="31"/>
      <c r="O175" s="31"/>
      <c r="P175" s="31"/>
      <c r="Q175" s="31"/>
      <c r="R175" s="31">
        <v>1308762</v>
      </c>
      <c r="S175" s="31">
        <v>1474614</v>
      </c>
      <c r="T175" s="31">
        <v>1366920</v>
      </c>
      <c r="U175" s="31">
        <v>1330638</v>
      </c>
      <c r="V175" s="31">
        <v>1303507</v>
      </c>
      <c r="W175" s="31">
        <v>1276848</v>
      </c>
      <c r="X175" s="31">
        <v>1246046</v>
      </c>
      <c r="Y175" s="31">
        <v>1261330</v>
      </c>
      <c r="Z175" s="31">
        <v>1251733</v>
      </c>
      <c r="AA175" s="31">
        <v>1303104</v>
      </c>
      <c r="AB175" s="31">
        <v>1269395</v>
      </c>
      <c r="AC175" s="31">
        <v>1259095</v>
      </c>
    </row>
    <row r="176" spans="1:29" hidden="1">
      <c r="A176" s="58">
        <v>2010</v>
      </c>
      <c r="B176" s="59" t="s">
        <v>747</v>
      </c>
      <c r="C176" s="59" t="s">
        <v>748</v>
      </c>
      <c r="D176" s="59" t="s">
        <v>703</v>
      </c>
      <c r="E176" s="59" t="s">
        <v>158</v>
      </c>
      <c r="F176" s="59" t="s">
        <v>704</v>
      </c>
      <c r="G176" s="59">
        <v>81</v>
      </c>
      <c r="H176" s="31">
        <v>180</v>
      </c>
      <c r="I176" s="31">
        <v>402267</v>
      </c>
      <c r="J176" s="31"/>
      <c r="K176" s="31"/>
      <c r="L176" s="31"/>
      <c r="M176" s="31"/>
      <c r="N176" s="31"/>
      <c r="O176" s="31"/>
      <c r="P176" s="31"/>
      <c r="Q176" s="31"/>
      <c r="R176" s="31">
        <v>556774</v>
      </c>
      <c r="S176" s="31">
        <v>657133</v>
      </c>
      <c r="T176" s="31">
        <v>506740</v>
      </c>
      <c r="U176" s="31">
        <v>506778</v>
      </c>
      <c r="V176" s="31">
        <v>510679</v>
      </c>
      <c r="W176" s="31">
        <v>511460</v>
      </c>
      <c r="X176" s="31">
        <v>516655</v>
      </c>
      <c r="Y176" s="31">
        <v>519216</v>
      </c>
      <c r="Z176" s="31">
        <v>509171</v>
      </c>
      <c r="AA176" s="31">
        <v>514325</v>
      </c>
      <c r="AB176" s="31">
        <v>565643</v>
      </c>
      <c r="AC176" s="31">
        <v>549963</v>
      </c>
    </row>
    <row r="177" spans="1:29">
      <c r="A177" s="58">
        <v>2006</v>
      </c>
      <c r="B177" s="59" t="s">
        <v>291</v>
      </c>
      <c r="C177" s="59" t="s">
        <v>292</v>
      </c>
      <c r="D177" s="59" t="s">
        <v>293</v>
      </c>
      <c r="E177" s="59" t="s">
        <v>158</v>
      </c>
      <c r="F177" s="59" t="s">
        <v>154</v>
      </c>
      <c r="G177" s="59">
        <v>1</v>
      </c>
      <c r="H177" s="31">
        <v>3353</v>
      </c>
      <c r="I177" s="31">
        <v>17799861</v>
      </c>
      <c r="J177" s="31"/>
      <c r="K177" s="31"/>
      <c r="L177" s="31"/>
      <c r="M177" s="31"/>
      <c r="N177" s="31"/>
      <c r="O177" s="31"/>
      <c r="P177" s="31"/>
      <c r="Q177" s="31"/>
      <c r="R177" s="31">
        <v>2828735</v>
      </c>
      <c r="S177" s="31">
        <v>3648740</v>
      </c>
      <c r="T177" s="31">
        <v>4511828</v>
      </c>
      <c r="U177" s="31">
        <v>4771832</v>
      </c>
      <c r="V177" s="31">
        <v>5336166</v>
      </c>
      <c r="W177" s="31">
        <v>6653383</v>
      </c>
      <c r="X177" s="31">
        <v>6705566</v>
      </c>
      <c r="Y177" s="31">
        <v>7341970</v>
      </c>
      <c r="Z177" s="31"/>
      <c r="AA177" s="31"/>
      <c r="AB177" s="31"/>
      <c r="AC177" s="31"/>
    </row>
    <row r="178" spans="1:29">
      <c r="A178" s="58">
        <v>2010</v>
      </c>
      <c r="B178" s="59" t="s">
        <v>168</v>
      </c>
      <c r="C178" s="59" t="s">
        <v>169</v>
      </c>
      <c r="D178" s="59" t="s">
        <v>161</v>
      </c>
      <c r="E178" s="59" t="s">
        <v>158</v>
      </c>
      <c r="F178" s="59" t="s">
        <v>154</v>
      </c>
      <c r="G178" s="59">
        <v>1</v>
      </c>
      <c r="H178" s="31">
        <v>3353</v>
      </c>
      <c r="I178" s="31">
        <v>17799861</v>
      </c>
      <c r="J178" s="31"/>
      <c r="K178" s="31"/>
      <c r="L178" s="31"/>
      <c r="M178" s="31"/>
      <c r="N178" s="31"/>
      <c r="O178" s="31"/>
      <c r="P178" s="31"/>
      <c r="Q178" s="31"/>
      <c r="R178" s="31"/>
      <c r="S178" s="31"/>
      <c r="T178" s="31">
        <v>195839</v>
      </c>
      <c r="U178" s="31">
        <v>204661</v>
      </c>
      <c r="V178" s="31">
        <v>214881</v>
      </c>
      <c r="W178" s="31">
        <v>222480</v>
      </c>
      <c r="X178" s="31">
        <v>220212</v>
      </c>
      <c r="Y178" s="31">
        <v>214998</v>
      </c>
      <c r="Z178" s="31">
        <v>210704</v>
      </c>
      <c r="AA178" s="31">
        <v>212118</v>
      </c>
      <c r="AB178" s="31">
        <v>214062</v>
      </c>
      <c r="AC178" s="31">
        <v>215378</v>
      </c>
    </row>
    <row r="179" spans="1:29">
      <c r="A179" s="58">
        <v>2010</v>
      </c>
      <c r="B179" s="59" t="s">
        <v>749</v>
      </c>
      <c r="C179" s="59" t="s">
        <v>750</v>
      </c>
      <c r="D179" s="59" t="s">
        <v>751</v>
      </c>
      <c r="E179" s="59" t="s">
        <v>158</v>
      </c>
      <c r="F179" s="59" t="s">
        <v>154</v>
      </c>
      <c r="G179" s="59">
        <v>1</v>
      </c>
      <c r="H179" s="31">
        <v>3353</v>
      </c>
      <c r="I179" s="31">
        <v>17799861</v>
      </c>
      <c r="J179" s="31"/>
      <c r="K179" s="31"/>
      <c r="L179" s="31"/>
      <c r="M179" s="31"/>
      <c r="N179" s="31"/>
      <c r="O179" s="31"/>
      <c r="P179" s="31"/>
      <c r="Q179" s="31"/>
      <c r="R179" s="31"/>
      <c r="S179" s="31"/>
      <c r="T179" s="31"/>
      <c r="U179" s="31">
        <v>6436495</v>
      </c>
      <c r="V179" s="31">
        <v>1785109</v>
      </c>
      <c r="W179" s="31">
        <v>1931813</v>
      </c>
      <c r="X179" s="31">
        <v>2009073</v>
      </c>
      <c r="Y179" s="31">
        <v>1970907</v>
      </c>
      <c r="Z179" s="31">
        <v>2089027</v>
      </c>
      <c r="AA179" s="31">
        <v>2286214</v>
      </c>
      <c r="AB179" s="31">
        <v>2332032</v>
      </c>
      <c r="AC179" s="31">
        <v>2279907</v>
      </c>
    </row>
    <row r="180" spans="1:29" hidden="1">
      <c r="A180" s="58">
        <v>2010</v>
      </c>
      <c r="B180" s="59" t="s">
        <v>752</v>
      </c>
      <c r="C180" s="59" t="s">
        <v>753</v>
      </c>
      <c r="D180" s="59" t="s">
        <v>754</v>
      </c>
      <c r="E180" s="59" t="s">
        <v>158</v>
      </c>
      <c r="F180" s="59" t="s">
        <v>695</v>
      </c>
      <c r="G180" s="59">
        <v>89</v>
      </c>
      <c r="H180" s="31">
        <v>265</v>
      </c>
      <c r="I180" s="31">
        <v>351982</v>
      </c>
      <c r="J180" s="31"/>
      <c r="K180" s="31"/>
      <c r="L180" s="31"/>
      <c r="M180" s="31"/>
      <c r="N180" s="31"/>
      <c r="O180" s="31"/>
      <c r="P180" s="31"/>
      <c r="Q180" s="31"/>
      <c r="R180" s="31"/>
      <c r="S180" s="31"/>
      <c r="T180" s="31"/>
      <c r="U180" s="31">
        <v>543865</v>
      </c>
      <c r="V180" s="31">
        <v>642763</v>
      </c>
      <c r="W180" s="31">
        <v>674194</v>
      </c>
      <c r="X180" s="31">
        <v>717942</v>
      </c>
      <c r="Y180" s="31">
        <v>775231</v>
      </c>
      <c r="Z180" s="31">
        <v>775979</v>
      </c>
      <c r="AA180" s="31">
        <v>828627</v>
      </c>
      <c r="AB180" s="31">
        <v>974039</v>
      </c>
      <c r="AC180" s="31">
        <v>1096506</v>
      </c>
    </row>
    <row r="181" spans="1:29" hidden="1">
      <c r="A181" s="58">
        <v>2010</v>
      </c>
      <c r="B181" s="59" t="s">
        <v>755</v>
      </c>
      <c r="C181" s="59" t="s">
        <v>756</v>
      </c>
      <c r="D181" s="59" t="s">
        <v>757</v>
      </c>
      <c r="E181" s="59" t="s">
        <v>158</v>
      </c>
      <c r="F181" s="59" t="s">
        <v>695</v>
      </c>
      <c r="G181" s="59">
        <v>89</v>
      </c>
      <c r="H181" s="31">
        <v>265</v>
      </c>
      <c r="I181" s="31">
        <v>351982</v>
      </c>
      <c r="J181" s="31"/>
      <c r="K181" s="31"/>
      <c r="L181" s="31"/>
      <c r="M181" s="31"/>
      <c r="N181" s="31"/>
      <c r="O181" s="31"/>
      <c r="P181" s="31"/>
      <c r="Q181" s="31"/>
      <c r="R181" s="31"/>
      <c r="S181" s="31"/>
      <c r="T181" s="31"/>
      <c r="U181" s="31">
        <v>373524</v>
      </c>
      <c r="V181" s="31">
        <v>366200</v>
      </c>
      <c r="W181" s="31">
        <v>376248</v>
      </c>
      <c r="X181" s="31">
        <v>372059</v>
      </c>
      <c r="Y181" s="31">
        <v>370392</v>
      </c>
      <c r="Z181" s="31">
        <v>371856</v>
      </c>
      <c r="AA181" s="31">
        <v>371795</v>
      </c>
      <c r="AB181" s="31">
        <v>364960</v>
      </c>
      <c r="AC181" s="31">
        <v>362853</v>
      </c>
    </row>
    <row r="182" spans="1:29">
      <c r="A182" s="58">
        <v>2006</v>
      </c>
      <c r="B182" s="59" t="s">
        <v>271</v>
      </c>
      <c r="C182" s="59" t="s">
        <v>272</v>
      </c>
      <c r="D182" s="59" t="s">
        <v>273</v>
      </c>
      <c r="E182" s="59" t="s">
        <v>158</v>
      </c>
      <c r="F182" s="59" t="s">
        <v>154</v>
      </c>
      <c r="G182" s="59">
        <v>1</v>
      </c>
      <c r="H182" s="31">
        <v>3353</v>
      </c>
      <c r="I182" s="31">
        <v>17799861</v>
      </c>
      <c r="J182" s="31"/>
      <c r="K182" s="31"/>
      <c r="L182" s="31"/>
      <c r="M182" s="31"/>
      <c r="N182" s="31"/>
      <c r="O182" s="31"/>
      <c r="P182" s="31"/>
      <c r="Q182" s="31"/>
      <c r="R182" s="31"/>
      <c r="S182" s="31"/>
      <c r="T182" s="31"/>
      <c r="U182" s="31"/>
      <c r="V182" s="31">
        <v>506752</v>
      </c>
      <c r="W182" s="31">
        <v>597006</v>
      </c>
      <c r="X182" s="31">
        <v>616651</v>
      </c>
      <c r="Y182" s="31">
        <v>610118</v>
      </c>
      <c r="Z182" s="31"/>
      <c r="AA182" s="31"/>
      <c r="AB182" s="31"/>
      <c r="AC182" s="31"/>
    </row>
    <row r="183" spans="1:29">
      <c r="A183" s="58">
        <v>2008</v>
      </c>
      <c r="B183" s="59" t="s">
        <v>263</v>
      </c>
      <c r="C183" s="59" t="s">
        <v>264</v>
      </c>
      <c r="D183" s="59" t="s">
        <v>265</v>
      </c>
      <c r="E183" s="59" t="s">
        <v>158</v>
      </c>
      <c r="F183" s="59" t="s">
        <v>154</v>
      </c>
      <c r="G183" s="59">
        <v>1</v>
      </c>
      <c r="H183" s="31">
        <v>3353</v>
      </c>
      <c r="I183" s="31">
        <v>17799861</v>
      </c>
      <c r="J183" s="31"/>
      <c r="K183" s="31"/>
      <c r="L183" s="31"/>
      <c r="M183" s="31"/>
      <c r="N183" s="31"/>
      <c r="O183" s="31"/>
      <c r="P183" s="31"/>
      <c r="Q183" s="31"/>
      <c r="R183" s="31"/>
      <c r="S183" s="31"/>
      <c r="T183" s="31"/>
      <c r="U183" s="31"/>
      <c r="V183" s="31">
        <v>205504</v>
      </c>
      <c r="W183" s="31">
        <v>114244</v>
      </c>
      <c r="X183" s="31"/>
      <c r="Y183" s="31"/>
      <c r="Z183" s="31"/>
      <c r="AA183" s="31">
        <v>0</v>
      </c>
      <c r="AB183" s="31"/>
      <c r="AC183" s="31"/>
    </row>
    <row r="184" spans="1:29" hidden="1">
      <c r="A184" s="58">
        <v>2010</v>
      </c>
      <c r="B184" s="59" t="s">
        <v>758</v>
      </c>
      <c r="C184" s="59" t="s">
        <v>759</v>
      </c>
      <c r="D184" s="59" t="s">
        <v>760</v>
      </c>
      <c r="E184" s="59" t="s">
        <v>158</v>
      </c>
      <c r="F184" s="59" t="s">
        <v>695</v>
      </c>
      <c r="G184" s="59">
        <v>89</v>
      </c>
      <c r="H184" s="31">
        <v>265</v>
      </c>
      <c r="I184" s="31">
        <v>351982</v>
      </c>
      <c r="J184" s="31"/>
      <c r="K184" s="31"/>
      <c r="L184" s="31"/>
      <c r="M184" s="31"/>
      <c r="N184" s="31"/>
      <c r="O184" s="31"/>
      <c r="P184" s="31"/>
      <c r="Q184" s="31"/>
      <c r="R184" s="31"/>
      <c r="S184" s="31"/>
      <c r="T184" s="31"/>
      <c r="U184" s="31"/>
      <c r="V184" s="31"/>
      <c r="W184" s="31">
        <v>9568</v>
      </c>
      <c r="X184" s="31">
        <v>9300</v>
      </c>
      <c r="Y184" s="31">
        <v>11425</v>
      </c>
      <c r="Z184" s="31">
        <v>10124</v>
      </c>
      <c r="AA184" s="31">
        <v>9800</v>
      </c>
      <c r="AB184" s="31">
        <v>8738</v>
      </c>
      <c r="AC184" s="31"/>
    </row>
    <row r="185" spans="1:29" hidden="1">
      <c r="A185" s="58">
        <v>2010</v>
      </c>
      <c r="B185" s="59" t="s">
        <v>761</v>
      </c>
      <c r="C185" s="59" t="s">
        <v>762</v>
      </c>
      <c r="D185" s="59" t="s">
        <v>763</v>
      </c>
      <c r="E185" s="59" t="s">
        <v>158</v>
      </c>
      <c r="F185" s="59" t="s">
        <v>695</v>
      </c>
      <c r="G185" s="59">
        <v>89</v>
      </c>
      <c r="H185" s="31">
        <v>265</v>
      </c>
      <c r="I185" s="31">
        <v>351982</v>
      </c>
      <c r="J185" s="31"/>
      <c r="K185" s="31"/>
      <c r="L185" s="31"/>
      <c r="M185" s="31"/>
      <c r="N185" s="31"/>
      <c r="O185" s="31"/>
      <c r="P185" s="31"/>
      <c r="Q185" s="31"/>
      <c r="R185" s="31"/>
      <c r="S185" s="31"/>
      <c r="T185" s="31"/>
      <c r="U185" s="31"/>
      <c r="V185" s="31"/>
      <c r="W185" s="31">
        <v>77763</v>
      </c>
      <c r="X185" s="31">
        <v>84739</v>
      </c>
      <c r="Y185" s="31">
        <v>84475</v>
      </c>
      <c r="Z185" s="31">
        <v>78752</v>
      </c>
      <c r="AA185" s="31">
        <v>85480</v>
      </c>
      <c r="AB185" s="31">
        <v>98890</v>
      </c>
      <c r="AC185" s="31">
        <v>112106</v>
      </c>
    </row>
    <row r="186" spans="1:29" hidden="1">
      <c r="A186" s="58">
        <v>2010</v>
      </c>
      <c r="B186" s="59" t="s">
        <v>764</v>
      </c>
      <c r="C186" s="59" t="s">
        <v>765</v>
      </c>
      <c r="D186" s="59" t="s">
        <v>766</v>
      </c>
      <c r="E186" s="59" t="s">
        <v>158</v>
      </c>
      <c r="F186" s="59" t="s">
        <v>700</v>
      </c>
      <c r="G186" s="59">
        <v>233</v>
      </c>
      <c r="H186" s="31">
        <v>55</v>
      </c>
      <c r="I186" s="31">
        <v>113409</v>
      </c>
      <c r="J186" s="31"/>
      <c r="K186" s="31"/>
      <c r="L186" s="31"/>
      <c r="M186" s="31"/>
      <c r="N186" s="31"/>
      <c r="O186" s="31"/>
      <c r="P186" s="31"/>
      <c r="Q186" s="31"/>
      <c r="R186" s="31"/>
      <c r="S186" s="31"/>
      <c r="T186" s="31"/>
      <c r="U186" s="31"/>
      <c r="V186" s="31"/>
      <c r="W186" s="31"/>
      <c r="X186" s="31"/>
      <c r="Y186" s="31">
        <v>1077139</v>
      </c>
      <c r="Z186" s="31">
        <v>1184616</v>
      </c>
      <c r="AA186" s="31">
        <v>1214909</v>
      </c>
      <c r="AB186" s="31">
        <v>1253881</v>
      </c>
      <c r="AC186" s="31">
        <v>1272072</v>
      </c>
    </row>
    <row r="187" spans="1:29" hidden="1">
      <c r="A187" s="58">
        <v>2010</v>
      </c>
      <c r="B187" s="59" t="s">
        <v>767</v>
      </c>
      <c r="C187" s="59" t="s">
        <v>768</v>
      </c>
      <c r="D187" s="59" t="s">
        <v>763</v>
      </c>
      <c r="E187" s="59" t="s">
        <v>158</v>
      </c>
      <c r="F187" s="59" t="s">
        <v>695</v>
      </c>
      <c r="G187" s="59">
        <v>89</v>
      </c>
      <c r="H187" s="31">
        <v>265</v>
      </c>
      <c r="I187" s="31">
        <v>351982</v>
      </c>
      <c r="J187" s="31"/>
      <c r="K187" s="31"/>
      <c r="L187" s="31"/>
      <c r="M187" s="31"/>
      <c r="N187" s="31"/>
      <c r="O187" s="31"/>
      <c r="P187" s="31"/>
      <c r="Q187" s="31"/>
      <c r="R187" s="31"/>
      <c r="S187" s="31"/>
      <c r="T187" s="31"/>
      <c r="U187" s="31"/>
      <c r="V187" s="31"/>
      <c r="W187" s="31"/>
      <c r="X187" s="31"/>
      <c r="Y187" s="31">
        <v>87677</v>
      </c>
      <c r="Z187" s="31">
        <v>84499</v>
      </c>
      <c r="AA187" s="31">
        <v>84049</v>
      </c>
      <c r="AB187" s="31">
        <v>83768</v>
      </c>
      <c r="AC187" s="31">
        <v>81280</v>
      </c>
    </row>
    <row r="188" spans="1:29">
      <c r="A188" s="58">
        <v>2010</v>
      </c>
      <c r="B188" s="59" t="s">
        <v>237</v>
      </c>
      <c r="C188" s="59" t="s">
        <v>238</v>
      </c>
      <c r="D188" s="59" t="s">
        <v>102</v>
      </c>
      <c r="E188" s="59" t="s">
        <v>158</v>
      </c>
      <c r="F188" s="59" t="s">
        <v>154</v>
      </c>
      <c r="G188" s="59">
        <v>1</v>
      </c>
      <c r="H188" s="31">
        <v>3353</v>
      </c>
      <c r="I188" s="31">
        <v>17799861</v>
      </c>
      <c r="J188" s="31"/>
      <c r="K188" s="31"/>
      <c r="L188" s="31"/>
      <c r="M188" s="31"/>
      <c r="N188" s="31"/>
      <c r="O188" s="31"/>
      <c r="P188" s="31"/>
      <c r="Q188" s="31"/>
      <c r="R188" s="31"/>
      <c r="S188" s="31"/>
      <c r="T188" s="31"/>
      <c r="U188" s="31"/>
      <c r="V188" s="31"/>
      <c r="W188" s="31"/>
      <c r="X188" s="31">
        <v>0</v>
      </c>
      <c r="Y188" s="31">
        <v>23994454</v>
      </c>
      <c r="Z188" s="31">
        <v>25537089</v>
      </c>
      <c r="AA188" s="31">
        <v>27176771</v>
      </c>
      <c r="AB188" s="31">
        <v>27309681</v>
      </c>
      <c r="AC188" s="31">
        <v>26382748</v>
      </c>
    </row>
    <row r="189" spans="1:29">
      <c r="A189" s="58">
        <v>2010</v>
      </c>
      <c r="B189" s="59" t="s">
        <v>233</v>
      </c>
      <c r="C189" s="59" t="s">
        <v>234</v>
      </c>
      <c r="D189" s="59" t="s">
        <v>102</v>
      </c>
      <c r="E189" s="59" t="s">
        <v>158</v>
      </c>
      <c r="F189" s="59" t="s">
        <v>154</v>
      </c>
      <c r="G189" s="59">
        <v>1</v>
      </c>
      <c r="H189" s="31">
        <v>3353</v>
      </c>
      <c r="I189" s="31">
        <v>17799861</v>
      </c>
      <c r="J189" s="31"/>
      <c r="K189" s="31"/>
      <c r="L189" s="31"/>
      <c r="M189" s="31"/>
      <c r="N189" s="31"/>
      <c r="O189" s="31"/>
      <c r="P189" s="31"/>
      <c r="Q189" s="31"/>
      <c r="R189" s="31"/>
      <c r="S189" s="31"/>
      <c r="T189" s="31"/>
      <c r="U189" s="31"/>
      <c r="V189" s="31"/>
      <c r="W189" s="31"/>
      <c r="X189" s="31"/>
      <c r="Y189" s="31"/>
      <c r="Z189" s="31">
        <v>258549</v>
      </c>
      <c r="AA189" s="31">
        <v>258549</v>
      </c>
      <c r="AB189" s="31">
        <v>256761</v>
      </c>
      <c r="AC189" s="31">
        <v>263884</v>
      </c>
    </row>
    <row r="190" spans="1:29">
      <c r="A190" s="58">
        <v>2010</v>
      </c>
      <c r="B190" s="59" t="s">
        <v>281</v>
      </c>
      <c r="C190" s="59" t="s">
        <v>282</v>
      </c>
      <c r="D190" s="59" t="s">
        <v>280</v>
      </c>
      <c r="E190" s="59" t="s">
        <v>148</v>
      </c>
      <c r="F190" s="59" t="s">
        <v>154</v>
      </c>
      <c r="G190" s="59">
        <v>1</v>
      </c>
      <c r="H190" s="31">
        <v>3353</v>
      </c>
      <c r="I190" s="31">
        <v>17799861</v>
      </c>
      <c r="J190" s="31"/>
      <c r="K190" s="31"/>
      <c r="L190" s="31"/>
      <c r="M190" s="31"/>
      <c r="N190" s="31"/>
      <c r="O190" s="31"/>
      <c r="P190" s="31"/>
      <c r="Q190" s="31"/>
      <c r="R190" s="31"/>
      <c r="S190" s="31"/>
      <c r="T190" s="31"/>
      <c r="U190" s="31"/>
      <c r="V190" s="31"/>
      <c r="W190" s="31"/>
      <c r="X190" s="31"/>
      <c r="Y190" s="31"/>
      <c r="Z190" s="31">
        <v>444688</v>
      </c>
      <c r="AA190" s="31">
        <v>435851</v>
      </c>
      <c r="AB190" s="31">
        <v>428809</v>
      </c>
      <c r="AC190" s="31">
        <v>931647</v>
      </c>
    </row>
    <row r="191" spans="1:29">
      <c r="A191" s="58">
        <v>2010</v>
      </c>
      <c r="B191" s="59" t="s">
        <v>769</v>
      </c>
      <c r="C191" s="59" t="s">
        <v>770</v>
      </c>
      <c r="D191" s="59" t="s">
        <v>771</v>
      </c>
      <c r="E191" s="59" t="s">
        <v>148</v>
      </c>
      <c r="F191" s="59" t="s">
        <v>154</v>
      </c>
      <c r="G191" s="59">
        <v>1</v>
      </c>
      <c r="H191" s="31">
        <v>3353</v>
      </c>
      <c r="I191" s="31">
        <v>17799861</v>
      </c>
      <c r="J191" s="31"/>
      <c r="K191" s="31"/>
      <c r="L191" s="31"/>
      <c r="M191" s="31"/>
      <c r="N191" s="31"/>
      <c r="O191" s="31"/>
      <c r="P191" s="31"/>
      <c r="Q191" s="31"/>
      <c r="R191" s="31"/>
      <c r="S191" s="31"/>
      <c r="T191" s="31"/>
      <c r="U191" s="31"/>
      <c r="V191" s="31"/>
      <c r="W191" s="31"/>
      <c r="X191" s="31"/>
      <c r="Y191" s="31"/>
      <c r="Z191" s="31"/>
      <c r="AA191" s="31"/>
      <c r="AB191" s="31"/>
      <c r="AC191" s="31">
        <v>1041250</v>
      </c>
    </row>
    <row r="192" spans="1:29" hidden="1">
      <c r="A192" s="58">
        <v>2010</v>
      </c>
      <c r="B192" s="59" t="s">
        <v>772</v>
      </c>
      <c r="C192" s="59" t="s">
        <v>773</v>
      </c>
      <c r="D192" s="59" t="s">
        <v>739</v>
      </c>
      <c r="E192" s="59" t="s">
        <v>148</v>
      </c>
      <c r="F192" s="59" t="s">
        <v>711</v>
      </c>
      <c r="G192" s="59">
        <v>4</v>
      </c>
      <c r="H192" s="31">
        <v>1800</v>
      </c>
      <c r="I192" s="31">
        <v>5149079</v>
      </c>
      <c r="J192" s="31"/>
      <c r="K192" s="31"/>
      <c r="L192" s="31"/>
      <c r="M192" s="31"/>
      <c r="N192" s="31"/>
      <c r="O192" s="31"/>
      <c r="P192" s="31"/>
      <c r="Q192" s="31"/>
      <c r="R192" s="31"/>
      <c r="S192" s="31"/>
      <c r="T192" s="31"/>
      <c r="U192" s="31"/>
      <c r="V192" s="31"/>
      <c r="W192" s="31"/>
      <c r="X192" s="31"/>
      <c r="Y192" s="31"/>
      <c r="Z192" s="31"/>
      <c r="AA192" s="31"/>
      <c r="AB192" s="31"/>
      <c r="AC192" s="31">
        <v>610809</v>
      </c>
    </row>
    <row r="193" spans="1:29" hidden="1">
      <c r="A193" s="58">
        <v>2010</v>
      </c>
      <c r="B193" s="59" t="s">
        <v>774</v>
      </c>
      <c r="C193" s="59" t="s">
        <v>775</v>
      </c>
      <c r="D193" s="59" t="s">
        <v>776</v>
      </c>
      <c r="E193" s="59" t="s">
        <v>148</v>
      </c>
      <c r="F193" s="59" t="s">
        <v>711</v>
      </c>
      <c r="G193" s="59">
        <v>4</v>
      </c>
      <c r="H193" s="31">
        <v>1800</v>
      </c>
      <c r="I193" s="31">
        <v>5149079</v>
      </c>
      <c r="J193" s="31"/>
      <c r="K193" s="31"/>
      <c r="L193" s="31"/>
      <c r="M193" s="31"/>
      <c r="N193" s="31"/>
      <c r="O193" s="31"/>
      <c r="P193" s="31"/>
      <c r="Q193" s="31"/>
      <c r="R193" s="31"/>
      <c r="S193" s="31"/>
      <c r="T193" s="31"/>
      <c r="U193" s="31"/>
      <c r="V193" s="31"/>
      <c r="W193" s="31"/>
      <c r="X193" s="31"/>
      <c r="Y193" s="31"/>
      <c r="Z193" s="31"/>
      <c r="AA193" s="31"/>
      <c r="AB193" s="31"/>
      <c r="AC193" s="31">
        <v>565752</v>
      </c>
    </row>
    <row r="194" spans="1:29">
      <c r="A194" s="58">
        <v>2010</v>
      </c>
      <c r="B194" s="59" t="s">
        <v>777</v>
      </c>
      <c r="C194" s="59" t="s">
        <v>778</v>
      </c>
      <c r="D194" s="59" t="s">
        <v>779</v>
      </c>
      <c r="E194" s="59" t="s">
        <v>148</v>
      </c>
      <c r="F194" s="59" t="s">
        <v>154</v>
      </c>
      <c r="G194" s="59">
        <v>1</v>
      </c>
      <c r="H194" s="31">
        <v>3353</v>
      </c>
      <c r="I194" s="31">
        <v>17799861</v>
      </c>
      <c r="J194" s="31"/>
      <c r="K194" s="31"/>
      <c r="L194" s="31"/>
      <c r="M194" s="31"/>
      <c r="N194" s="31"/>
      <c r="O194" s="31"/>
      <c r="P194" s="31"/>
      <c r="Q194" s="31"/>
      <c r="R194" s="31"/>
      <c r="S194" s="31"/>
      <c r="T194" s="31"/>
      <c r="U194" s="31"/>
      <c r="V194" s="31"/>
      <c r="W194" s="31"/>
      <c r="X194" s="31"/>
      <c r="Y194" s="31"/>
      <c r="Z194" s="31"/>
      <c r="AA194" s="31"/>
      <c r="AB194" s="31"/>
      <c r="AC194" s="31">
        <v>246467</v>
      </c>
    </row>
    <row r="195" spans="1:29" hidden="1">
      <c r="A195" s="58">
        <v>2010</v>
      </c>
      <c r="B195" s="59" t="s">
        <v>780</v>
      </c>
      <c r="C195" s="59" t="s">
        <v>781</v>
      </c>
      <c r="D195" s="59" t="s">
        <v>782</v>
      </c>
      <c r="E195" s="59" t="s">
        <v>148</v>
      </c>
      <c r="F195" s="59" t="s">
        <v>783</v>
      </c>
      <c r="G195" s="59">
        <v>132</v>
      </c>
      <c r="H195" s="31">
        <v>121</v>
      </c>
      <c r="I195" s="31">
        <v>227180</v>
      </c>
      <c r="J195" s="31"/>
      <c r="K195" s="31"/>
      <c r="L195" s="31"/>
      <c r="M195" s="31"/>
      <c r="N195" s="31"/>
      <c r="O195" s="31"/>
      <c r="P195" s="31"/>
      <c r="Q195" s="31"/>
      <c r="R195" s="31"/>
      <c r="S195" s="31"/>
      <c r="T195" s="31"/>
      <c r="U195" s="31"/>
      <c r="V195" s="31"/>
      <c r="W195" s="31"/>
      <c r="X195" s="31"/>
      <c r="Y195" s="31"/>
      <c r="Z195" s="31"/>
      <c r="AA195" s="31"/>
      <c r="AB195" s="31"/>
      <c r="AC195" s="31">
        <v>464962</v>
      </c>
    </row>
    <row r="196" spans="1:29" hidden="1">
      <c r="A196" s="58">
        <v>2010</v>
      </c>
      <c r="B196" s="59" t="s">
        <v>784</v>
      </c>
      <c r="C196" s="59" t="s">
        <v>785</v>
      </c>
      <c r="D196" s="59" t="s">
        <v>786</v>
      </c>
      <c r="E196" s="59" t="s">
        <v>148</v>
      </c>
      <c r="F196" s="59" t="s">
        <v>787</v>
      </c>
      <c r="G196" s="59">
        <v>432</v>
      </c>
      <c r="H196" s="31">
        <v>39</v>
      </c>
      <c r="I196" s="31">
        <v>52550</v>
      </c>
      <c r="J196" s="31"/>
      <c r="K196" s="31"/>
      <c r="L196" s="31"/>
      <c r="M196" s="31"/>
      <c r="N196" s="31"/>
      <c r="O196" s="31"/>
      <c r="P196" s="31"/>
      <c r="Q196" s="31"/>
      <c r="R196" s="31"/>
      <c r="S196" s="31"/>
      <c r="T196" s="31"/>
      <c r="U196" s="31"/>
      <c r="V196" s="31"/>
      <c r="W196" s="31"/>
      <c r="X196" s="31"/>
      <c r="Y196" s="31"/>
      <c r="Z196" s="31"/>
      <c r="AA196" s="31"/>
      <c r="AB196" s="31"/>
      <c r="AC196" s="31">
        <v>1022333</v>
      </c>
    </row>
    <row r="197" spans="1:29" hidden="1">
      <c r="A197" s="58">
        <v>1995</v>
      </c>
      <c r="B197" s="59" t="s">
        <v>788</v>
      </c>
      <c r="C197" s="59" t="s">
        <v>789</v>
      </c>
      <c r="D197" s="59" t="s">
        <v>790</v>
      </c>
      <c r="E197" s="59" t="s">
        <v>158</v>
      </c>
      <c r="F197" s="59" t="s">
        <v>791</v>
      </c>
      <c r="G197" s="59">
        <v>59</v>
      </c>
      <c r="H197" s="31">
        <v>209</v>
      </c>
      <c r="I197" s="31">
        <v>509106</v>
      </c>
      <c r="J197" s="31">
        <v>659565</v>
      </c>
      <c r="K197" s="31"/>
      <c r="L197" s="31"/>
      <c r="M197" s="31">
        <v>589246</v>
      </c>
      <c r="N197" s="31">
        <v>563472</v>
      </c>
      <c r="O197" s="31"/>
      <c r="P197" s="31"/>
      <c r="Q197" s="31"/>
      <c r="R197" s="31"/>
      <c r="S197" s="31"/>
      <c r="T197" s="31"/>
      <c r="U197" s="31"/>
      <c r="V197" s="31"/>
      <c r="W197" s="31"/>
      <c r="X197" s="31"/>
      <c r="Y197" s="31"/>
      <c r="Z197" s="31"/>
      <c r="AA197" s="31"/>
      <c r="AB197" s="31"/>
      <c r="AC197" s="31"/>
    </row>
    <row r="198" spans="1:29" hidden="1">
      <c r="A198" s="58">
        <v>1991</v>
      </c>
      <c r="B198" s="59" t="s">
        <v>792</v>
      </c>
      <c r="C198" s="59" t="s">
        <v>793</v>
      </c>
      <c r="D198" s="59" t="s">
        <v>714</v>
      </c>
      <c r="E198" s="59" t="s">
        <v>158</v>
      </c>
      <c r="F198" s="59" t="s">
        <v>715</v>
      </c>
      <c r="G198" s="59">
        <v>48</v>
      </c>
      <c r="H198" s="31">
        <v>220</v>
      </c>
      <c r="I198" s="31">
        <v>619653</v>
      </c>
      <c r="J198" s="31">
        <v>1372489</v>
      </c>
      <c r="K198" s="31"/>
      <c r="L198" s="31"/>
      <c r="M198" s="31"/>
      <c r="N198" s="31"/>
      <c r="O198" s="31"/>
      <c r="P198" s="31"/>
      <c r="Q198" s="31"/>
      <c r="R198" s="31"/>
      <c r="S198" s="31"/>
      <c r="T198" s="31"/>
      <c r="U198" s="31"/>
      <c r="V198" s="31"/>
      <c r="W198" s="31"/>
      <c r="X198" s="31"/>
      <c r="Y198" s="31"/>
      <c r="Z198" s="31"/>
      <c r="AA198" s="31"/>
      <c r="AB198" s="31"/>
      <c r="AC198" s="31"/>
    </row>
    <row r="199" spans="1:29" hidden="1">
      <c r="A199" s="58">
        <v>1991</v>
      </c>
      <c r="B199" s="59" t="s">
        <v>794</v>
      </c>
      <c r="C199" s="59" t="s">
        <v>795</v>
      </c>
      <c r="D199" s="59" t="s">
        <v>796</v>
      </c>
      <c r="E199" s="59" t="s">
        <v>158</v>
      </c>
      <c r="F199" s="59" t="s">
        <v>791</v>
      </c>
      <c r="G199" s="59">
        <v>59</v>
      </c>
      <c r="H199" s="31">
        <v>209</v>
      </c>
      <c r="I199" s="31">
        <v>509106</v>
      </c>
      <c r="J199" s="31">
        <v>100175</v>
      </c>
      <c r="K199" s="31"/>
      <c r="L199" s="31"/>
      <c r="M199" s="31"/>
      <c r="N199" s="31"/>
      <c r="O199" s="31"/>
      <c r="P199" s="31"/>
      <c r="Q199" s="31"/>
      <c r="R199" s="31"/>
      <c r="S199" s="31"/>
      <c r="T199" s="31"/>
      <c r="U199" s="31"/>
      <c r="V199" s="31"/>
      <c r="W199" s="31"/>
      <c r="X199" s="31"/>
      <c r="Y199" s="31"/>
      <c r="Z199" s="31"/>
      <c r="AA199" s="31"/>
      <c r="AB199" s="31"/>
      <c r="AC199" s="31"/>
    </row>
    <row r="200" spans="1:29">
      <c r="A200" s="58">
        <v>1999</v>
      </c>
      <c r="B200" s="59" t="s">
        <v>229</v>
      </c>
      <c r="C200" s="59" t="s">
        <v>230</v>
      </c>
      <c r="D200" s="59" t="s">
        <v>231</v>
      </c>
      <c r="E200" s="59" t="s">
        <v>232</v>
      </c>
      <c r="F200" s="59" t="s">
        <v>149</v>
      </c>
      <c r="G200" s="59">
        <v>1</v>
      </c>
      <c r="H200" s="31">
        <v>2967</v>
      </c>
      <c r="I200" s="31">
        <v>16044012</v>
      </c>
      <c r="J200" s="31">
        <v>2028540</v>
      </c>
      <c r="K200" s="31">
        <v>2888167</v>
      </c>
      <c r="L200" s="31">
        <v>1587164</v>
      </c>
      <c r="M200" s="31">
        <v>1578742</v>
      </c>
      <c r="N200" s="31">
        <v>1554523</v>
      </c>
      <c r="O200" s="31">
        <v>1526892</v>
      </c>
      <c r="P200" s="31">
        <v>1499808</v>
      </c>
      <c r="Q200" s="31">
        <v>1337694</v>
      </c>
      <c r="R200" s="31">
        <v>1355536</v>
      </c>
      <c r="S200" s="31"/>
      <c r="T200" s="31"/>
      <c r="U200" s="31"/>
      <c r="V200" s="31"/>
      <c r="W200" s="31"/>
      <c r="X200" s="31"/>
      <c r="Y200" s="31"/>
      <c r="Z200" s="31"/>
      <c r="AA200" s="31"/>
      <c r="AB200" s="31"/>
      <c r="AC200" s="31"/>
    </row>
    <row r="201" spans="1:29">
      <c r="A201" s="58">
        <v>1991</v>
      </c>
      <c r="B201" s="59" t="s">
        <v>162</v>
      </c>
      <c r="C201" s="59" t="s">
        <v>163</v>
      </c>
      <c r="D201" s="59" t="s">
        <v>161</v>
      </c>
      <c r="E201" s="59" t="s">
        <v>158</v>
      </c>
      <c r="F201" s="59" t="s">
        <v>149</v>
      </c>
      <c r="G201" s="59">
        <v>1</v>
      </c>
      <c r="H201" s="31">
        <v>2967</v>
      </c>
      <c r="I201" s="31">
        <v>16044012</v>
      </c>
      <c r="J201" s="31">
        <v>210749</v>
      </c>
      <c r="K201" s="31"/>
      <c r="L201" s="31"/>
      <c r="M201" s="31"/>
      <c r="N201" s="31"/>
      <c r="O201" s="31"/>
      <c r="P201" s="31"/>
      <c r="Q201" s="31"/>
      <c r="R201" s="31"/>
      <c r="S201" s="31"/>
      <c r="T201" s="31"/>
      <c r="U201" s="31"/>
      <c r="V201" s="31"/>
      <c r="W201" s="31"/>
      <c r="X201" s="31"/>
      <c r="Y201" s="31"/>
      <c r="Z201" s="31"/>
      <c r="AA201" s="31"/>
      <c r="AB201" s="31"/>
      <c r="AC201" s="31"/>
    </row>
    <row r="202" spans="1:29">
      <c r="A202" s="58">
        <v>1994</v>
      </c>
      <c r="B202" s="59" t="s">
        <v>164</v>
      </c>
      <c r="C202" s="59" t="s">
        <v>165</v>
      </c>
      <c r="D202" s="59" t="s">
        <v>161</v>
      </c>
      <c r="E202" s="59" t="s">
        <v>158</v>
      </c>
      <c r="F202" s="59" t="s">
        <v>149</v>
      </c>
      <c r="G202" s="59">
        <v>1</v>
      </c>
      <c r="H202" s="31">
        <v>2967</v>
      </c>
      <c r="I202" s="31">
        <v>16044012</v>
      </c>
      <c r="J202" s="31">
        <v>680212</v>
      </c>
      <c r="K202" s="31">
        <v>658345</v>
      </c>
      <c r="L202" s="31">
        <v>515848</v>
      </c>
      <c r="M202" s="31">
        <v>90922</v>
      </c>
      <c r="N202" s="31"/>
      <c r="O202" s="31"/>
      <c r="P202" s="31"/>
      <c r="Q202" s="31"/>
      <c r="R202" s="31"/>
      <c r="S202" s="31"/>
      <c r="T202" s="31"/>
      <c r="U202" s="31"/>
      <c r="V202" s="31"/>
      <c r="W202" s="31"/>
      <c r="X202" s="31"/>
      <c r="Y202" s="31"/>
      <c r="Z202" s="31"/>
      <c r="AA202" s="31"/>
      <c r="AB202" s="31"/>
      <c r="AC202" s="31"/>
    </row>
    <row r="203" spans="1:29" hidden="1">
      <c r="A203" s="58">
        <v>1995</v>
      </c>
      <c r="B203" s="59" t="s">
        <v>797</v>
      </c>
      <c r="C203" s="59" t="s">
        <v>798</v>
      </c>
      <c r="D203" s="59" t="s">
        <v>799</v>
      </c>
      <c r="E203" s="59" t="s">
        <v>158</v>
      </c>
      <c r="F203" s="59" t="s">
        <v>743</v>
      </c>
      <c r="G203" s="59">
        <v>34</v>
      </c>
      <c r="H203" s="31">
        <v>286</v>
      </c>
      <c r="I203" s="31">
        <v>954332</v>
      </c>
      <c r="J203" s="31">
        <v>407680</v>
      </c>
      <c r="K203" s="31">
        <v>269360</v>
      </c>
      <c r="L203" s="31">
        <v>269360</v>
      </c>
      <c r="M203" s="31"/>
      <c r="N203" s="31"/>
      <c r="O203" s="31"/>
      <c r="P203" s="31"/>
      <c r="Q203" s="31"/>
      <c r="R203" s="31"/>
      <c r="S203" s="31"/>
      <c r="T203" s="31"/>
      <c r="U203" s="31"/>
      <c r="V203" s="31"/>
      <c r="W203" s="31"/>
      <c r="X203" s="31"/>
      <c r="Y203" s="31"/>
      <c r="Z203" s="31"/>
      <c r="AA203" s="31"/>
      <c r="AB203" s="31"/>
      <c r="AC203" s="31"/>
    </row>
    <row r="204" spans="1:29">
      <c r="A204" s="58">
        <v>1993</v>
      </c>
      <c r="B204" s="59" t="s">
        <v>145</v>
      </c>
      <c r="C204" s="59" t="s">
        <v>146</v>
      </c>
      <c r="D204" s="59" t="s">
        <v>147</v>
      </c>
      <c r="E204" s="59" t="s">
        <v>148</v>
      </c>
      <c r="F204" s="59" t="s">
        <v>149</v>
      </c>
      <c r="G204" s="59">
        <v>1</v>
      </c>
      <c r="H204" s="31">
        <v>2967</v>
      </c>
      <c r="I204" s="31">
        <v>16044012</v>
      </c>
      <c r="J204" s="31">
        <v>3400943</v>
      </c>
      <c r="K204" s="31">
        <v>3298881</v>
      </c>
      <c r="L204" s="31">
        <v>3400788</v>
      </c>
      <c r="M204" s="31"/>
      <c r="N204" s="31"/>
      <c r="O204" s="31"/>
      <c r="P204" s="31"/>
      <c r="Q204" s="31"/>
      <c r="R204" s="31"/>
      <c r="S204" s="31"/>
      <c r="T204" s="31"/>
      <c r="U204" s="31"/>
      <c r="V204" s="31"/>
      <c r="W204" s="31"/>
      <c r="X204" s="31"/>
      <c r="Y204" s="31"/>
      <c r="Z204" s="31"/>
      <c r="AA204" s="31"/>
      <c r="AB204" s="31"/>
      <c r="AC204" s="31"/>
    </row>
    <row r="205" spans="1:29" hidden="1">
      <c r="A205" s="58">
        <v>2010</v>
      </c>
      <c r="B205" s="59" t="s">
        <v>800</v>
      </c>
      <c r="C205" s="59" t="s">
        <v>801</v>
      </c>
      <c r="D205" s="59" t="s">
        <v>802</v>
      </c>
      <c r="E205" s="59" t="s">
        <v>803</v>
      </c>
      <c r="F205" s="59" t="s">
        <v>804</v>
      </c>
      <c r="G205" s="59">
        <v>166</v>
      </c>
      <c r="H205" s="31">
        <v>113</v>
      </c>
      <c r="I205" s="31">
        <v>182991</v>
      </c>
      <c r="J205" s="31">
        <v>2538598</v>
      </c>
      <c r="K205" s="31">
        <v>2602096</v>
      </c>
      <c r="L205" s="31">
        <v>2656208</v>
      </c>
      <c r="M205" s="31">
        <v>2546323</v>
      </c>
      <c r="N205" s="31">
        <v>2711074</v>
      </c>
      <c r="O205" s="31">
        <v>2679092</v>
      </c>
      <c r="P205" s="31">
        <v>2839109</v>
      </c>
      <c r="Q205" s="31">
        <v>2715145</v>
      </c>
      <c r="R205" s="31">
        <v>2752855</v>
      </c>
      <c r="S205" s="31">
        <v>2871116</v>
      </c>
      <c r="T205" s="31">
        <v>2934259</v>
      </c>
      <c r="U205" s="31">
        <v>2976460</v>
      </c>
      <c r="V205" s="31">
        <v>2918568</v>
      </c>
      <c r="W205" s="31">
        <v>2926452</v>
      </c>
      <c r="X205" s="31">
        <v>2999658</v>
      </c>
      <c r="Y205" s="31">
        <v>2746062</v>
      </c>
      <c r="Z205" s="31">
        <v>2743982</v>
      </c>
      <c r="AA205" s="31">
        <v>2676557</v>
      </c>
      <c r="AB205" s="31">
        <v>2743241</v>
      </c>
      <c r="AC205" s="31">
        <v>2781148</v>
      </c>
    </row>
    <row r="206" spans="1:29" hidden="1">
      <c r="A206" s="58">
        <v>2010</v>
      </c>
      <c r="B206" s="59" t="s">
        <v>805</v>
      </c>
      <c r="C206" s="59" t="s">
        <v>806</v>
      </c>
      <c r="D206" s="59" t="s">
        <v>807</v>
      </c>
      <c r="E206" s="59" t="s">
        <v>803</v>
      </c>
      <c r="F206" s="59" t="s">
        <v>808</v>
      </c>
      <c r="G206" s="59">
        <v>171</v>
      </c>
      <c r="H206" s="31">
        <v>107</v>
      </c>
      <c r="I206" s="31">
        <v>177550</v>
      </c>
      <c r="J206" s="31">
        <v>647011</v>
      </c>
      <c r="K206" s="31">
        <v>676792</v>
      </c>
      <c r="L206" s="31">
        <v>587675</v>
      </c>
      <c r="M206" s="31">
        <v>656158</v>
      </c>
      <c r="N206" s="31">
        <v>740953</v>
      </c>
      <c r="O206" s="31">
        <v>775628</v>
      </c>
      <c r="P206" s="31">
        <v>822080</v>
      </c>
      <c r="Q206" s="31">
        <v>907608</v>
      </c>
      <c r="R206" s="31">
        <v>944069</v>
      </c>
      <c r="S206" s="31">
        <v>1015907</v>
      </c>
      <c r="T206" s="31">
        <v>1078414</v>
      </c>
      <c r="U206" s="31">
        <v>1150725</v>
      </c>
      <c r="V206" s="31">
        <v>1134322</v>
      </c>
      <c r="W206" s="31">
        <v>1073611</v>
      </c>
      <c r="X206" s="31">
        <v>1101103</v>
      </c>
      <c r="Y206" s="31">
        <v>1107940</v>
      </c>
      <c r="Z206" s="31">
        <v>1104799</v>
      </c>
      <c r="AA206" s="31">
        <v>1107796</v>
      </c>
      <c r="AB206" s="31">
        <v>1213644</v>
      </c>
      <c r="AC206" s="31">
        <v>1200914</v>
      </c>
    </row>
    <row r="207" spans="1:29" hidden="1">
      <c r="A207" s="58">
        <v>2010</v>
      </c>
      <c r="B207" s="59" t="s">
        <v>809</v>
      </c>
      <c r="C207" s="59" t="s">
        <v>810</v>
      </c>
      <c r="D207" s="59" t="s">
        <v>811</v>
      </c>
      <c r="E207" s="59" t="s">
        <v>803</v>
      </c>
      <c r="F207" s="59" t="s">
        <v>812</v>
      </c>
      <c r="G207" s="59">
        <v>297</v>
      </c>
      <c r="H207" s="31">
        <v>50</v>
      </c>
      <c r="I207" s="31">
        <v>85605</v>
      </c>
      <c r="J207" s="31">
        <v>335679</v>
      </c>
      <c r="K207" s="31">
        <v>336724</v>
      </c>
      <c r="L207" s="31">
        <v>342753</v>
      </c>
      <c r="M207" s="31">
        <v>324116</v>
      </c>
      <c r="N207" s="31"/>
      <c r="O207" s="31"/>
      <c r="P207" s="31"/>
      <c r="Q207" s="31"/>
      <c r="R207" s="31"/>
      <c r="S207" s="31">
        <v>402014</v>
      </c>
      <c r="T207" s="31">
        <v>417427</v>
      </c>
      <c r="U207" s="31">
        <v>483573</v>
      </c>
      <c r="V207" s="31">
        <v>482658</v>
      </c>
      <c r="W207" s="31"/>
      <c r="X207" s="31"/>
      <c r="Y207" s="31"/>
      <c r="Z207" s="31"/>
      <c r="AA207" s="31"/>
      <c r="AB207" s="31"/>
      <c r="AC207" s="31">
        <v>429947</v>
      </c>
    </row>
    <row r="208" spans="1:29" hidden="1">
      <c r="A208" s="58">
        <v>1999</v>
      </c>
      <c r="B208" s="59" t="s">
        <v>813</v>
      </c>
      <c r="C208" s="59" t="s">
        <v>814</v>
      </c>
      <c r="D208" s="59" t="s">
        <v>815</v>
      </c>
      <c r="E208" s="59" t="s">
        <v>816</v>
      </c>
      <c r="F208" s="59" t="s">
        <v>817</v>
      </c>
      <c r="G208" s="59">
        <v>24</v>
      </c>
      <c r="H208" s="31">
        <v>664</v>
      </c>
      <c r="I208" s="31">
        <v>1323098</v>
      </c>
      <c r="J208" s="31">
        <v>2736524</v>
      </c>
      <c r="K208" s="31">
        <v>3092723</v>
      </c>
      <c r="L208" s="31">
        <v>3422182</v>
      </c>
      <c r="M208" s="31">
        <v>3695082</v>
      </c>
      <c r="N208" s="31">
        <v>4116839</v>
      </c>
      <c r="O208" s="31">
        <v>3817274</v>
      </c>
      <c r="P208" s="31">
        <v>4178152</v>
      </c>
      <c r="Q208" s="31">
        <v>4435769</v>
      </c>
      <c r="R208" s="31">
        <v>4492100</v>
      </c>
      <c r="S208" s="31"/>
      <c r="T208" s="31"/>
      <c r="U208" s="31"/>
      <c r="V208" s="31"/>
      <c r="W208" s="31"/>
      <c r="X208" s="31"/>
      <c r="Y208" s="31"/>
      <c r="Z208" s="31"/>
      <c r="AA208" s="31"/>
      <c r="AB208" s="31"/>
      <c r="AC208" s="31"/>
    </row>
    <row r="209" spans="1:29" hidden="1">
      <c r="A209" s="58">
        <v>1999</v>
      </c>
      <c r="B209" s="59" t="s">
        <v>818</v>
      </c>
      <c r="C209" s="59" t="s">
        <v>819</v>
      </c>
      <c r="D209" s="59" t="s">
        <v>820</v>
      </c>
      <c r="E209" s="59" t="s">
        <v>816</v>
      </c>
      <c r="F209" s="59" t="s">
        <v>817</v>
      </c>
      <c r="G209" s="59">
        <v>24</v>
      </c>
      <c r="H209" s="31">
        <v>664</v>
      </c>
      <c r="I209" s="31">
        <v>1323098</v>
      </c>
      <c r="J209" s="31">
        <v>6193876</v>
      </c>
      <c r="K209" s="31">
        <v>6055980</v>
      </c>
      <c r="L209" s="31">
        <v>6188770</v>
      </c>
      <c r="M209" s="31">
        <v>6348932</v>
      </c>
      <c r="N209" s="31">
        <v>6494040</v>
      </c>
      <c r="O209" s="31">
        <v>6767198</v>
      </c>
      <c r="P209" s="31">
        <v>7137284</v>
      </c>
      <c r="Q209" s="31">
        <v>7611377</v>
      </c>
      <c r="R209" s="31">
        <v>7793578</v>
      </c>
      <c r="S209" s="31"/>
      <c r="T209" s="31"/>
      <c r="U209" s="31"/>
      <c r="V209" s="31"/>
      <c r="W209" s="31"/>
      <c r="X209" s="31"/>
      <c r="Y209" s="31"/>
      <c r="Z209" s="31"/>
      <c r="AA209" s="31"/>
      <c r="AB209" s="31"/>
      <c r="AC209" s="31"/>
    </row>
    <row r="210" spans="1:29" hidden="1">
      <c r="A210" s="58">
        <v>2010</v>
      </c>
      <c r="B210" s="59" t="s">
        <v>821</v>
      </c>
      <c r="C210" s="59" t="s">
        <v>822</v>
      </c>
      <c r="D210" s="59" t="s">
        <v>823</v>
      </c>
      <c r="E210" s="59" t="s">
        <v>816</v>
      </c>
      <c r="F210" s="59" t="s">
        <v>824</v>
      </c>
      <c r="G210" s="59">
        <v>46</v>
      </c>
      <c r="H210" s="31">
        <v>437</v>
      </c>
      <c r="I210" s="31">
        <v>818836</v>
      </c>
      <c r="J210" s="31">
        <v>5424284</v>
      </c>
      <c r="K210" s="31">
        <v>5474150</v>
      </c>
      <c r="L210" s="31">
        <v>5385316</v>
      </c>
      <c r="M210" s="31">
        <v>5066274</v>
      </c>
      <c r="N210" s="31">
        <v>5164699</v>
      </c>
      <c r="O210" s="31">
        <v>5028503</v>
      </c>
      <c r="P210" s="31">
        <v>5108800</v>
      </c>
      <c r="Q210" s="31">
        <v>6025253</v>
      </c>
      <c r="R210" s="31">
        <v>6223022</v>
      </c>
      <c r="S210" s="31">
        <v>6267834</v>
      </c>
      <c r="T210" s="31">
        <v>6465849</v>
      </c>
      <c r="U210" s="31">
        <v>7131074</v>
      </c>
      <c r="V210" s="31">
        <v>7209186</v>
      </c>
      <c r="W210" s="31">
        <v>7262705</v>
      </c>
      <c r="X210" s="31">
        <v>7149052</v>
      </c>
      <c r="Y210" s="31">
        <v>7762724</v>
      </c>
      <c r="Z210" s="31">
        <v>8468381</v>
      </c>
      <c r="AA210" s="31">
        <v>9616254</v>
      </c>
      <c r="AB210" s="31">
        <v>10894167</v>
      </c>
      <c r="AC210" s="31">
        <v>11310381</v>
      </c>
    </row>
    <row r="211" spans="1:29" hidden="1">
      <c r="A211" s="58">
        <v>2010</v>
      </c>
      <c r="B211" s="59" t="s">
        <v>825</v>
      </c>
      <c r="C211" s="59" t="s">
        <v>826</v>
      </c>
      <c r="D211" s="59" t="s">
        <v>827</v>
      </c>
      <c r="E211" s="59" t="s">
        <v>816</v>
      </c>
      <c r="F211" s="59" t="s">
        <v>828</v>
      </c>
      <c r="G211" s="59">
        <v>152</v>
      </c>
      <c r="H211" s="31">
        <v>112</v>
      </c>
      <c r="I211" s="31">
        <v>197442</v>
      </c>
      <c r="J211" s="31">
        <v>1134443</v>
      </c>
      <c r="K211" s="31">
        <v>1135351</v>
      </c>
      <c r="L211" s="31">
        <v>1193197</v>
      </c>
      <c r="M211" s="31">
        <v>1236771</v>
      </c>
      <c r="N211" s="31">
        <v>1489959</v>
      </c>
      <c r="O211" s="31">
        <v>1454251</v>
      </c>
      <c r="P211" s="31">
        <v>1478220</v>
      </c>
      <c r="Q211" s="31">
        <v>1452455</v>
      </c>
      <c r="R211" s="31">
        <v>1497162</v>
      </c>
      <c r="S211" s="31">
        <v>1528425</v>
      </c>
      <c r="T211" s="31">
        <v>1516908</v>
      </c>
      <c r="U211" s="31">
        <v>1535457</v>
      </c>
      <c r="V211" s="31">
        <v>1587763</v>
      </c>
      <c r="W211" s="31">
        <v>1645012</v>
      </c>
      <c r="X211" s="31">
        <v>1974629</v>
      </c>
      <c r="Y211" s="31">
        <v>2010990</v>
      </c>
      <c r="Z211" s="31">
        <v>2041714</v>
      </c>
      <c r="AA211" s="31">
        <v>2088184</v>
      </c>
      <c r="AB211" s="31">
        <v>2166948</v>
      </c>
      <c r="AC211" s="31">
        <v>2127330</v>
      </c>
    </row>
    <row r="212" spans="1:29" hidden="1">
      <c r="A212" s="58">
        <v>2010</v>
      </c>
      <c r="B212" s="59" t="s">
        <v>829</v>
      </c>
      <c r="C212" s="59" t="s">
        <v>830</v>
      </c>
      <c r="D212" s="59" t="s">
        <v>831</v>
      </c>
      <c r="E212" s="59" t="s">
        <v>816</v>
      </c>
      <c r="F212" s="59" t="s">
        <v>832</v>
      </c>
      <c r="G212" s="59">
        <v>261</v>
      </c>
      <c r="H212" s="31">
        <v>75</v>
      </c>
      <c r="I212" s="31">
        <v>98714</v>
      </c>
      <c r="J212" s="31">
        <v>1019038</v>
      </c>
      <c r="K212" s="31">
        <v>1033939</v>
      </c>
      <c r="L212" s="31">
        <v>1011309</v>
      </c>
      <c r="M212" s="31">
        <v>1002702</v>
      </c>
      <c r="N212" s="31">
        <v>1028364</v>
      </c>
      <c r="O212" s="31">
        <v>918357</v>
      </c>
      <c r="P212" s="31">
        <v>923300</v>
      </c>
      <c r="Q212" s="31">
        <v>922830</v>
      </c>
      <c r="R212" s="31">
        <v>937826</v>
      </c>
      <c r="S212" s="31">
        <v>946078</v>
      </c>
      <c r="T212" s="31">
        <v>936445</v>
      </c>
      <c r="U212" s="31">
        <v>1121794</v>
      </c>
      <c r="V212" s="31">
        <v>1125848</v>
      </c>
      <c r="W212" s="31">
        <v>1130832</v>
      </c>
      <c r="X212" s="31">
        <v>1132213</v>
      </c>
      <c r="Y212" s="31">
        <v>1040511</v>
      </c>
      <c r="Z212" s="31">
        <v>1142377</v>
      </c>
      <c r="AA212" s="31">
        <v>1206739</v>
      </c>
      <c r="AB212" s="31">
        <v>1330956</v>
      </c>
      <c r="AC212" s="31">
        <v>1327176</v>
      </c>
    </row>
    <row r="213" spans="1:29" hidden="1">
      <c r="A213" s="58">
        <v>2010</v>
      </c>
      <c r="B213" s="59" t="s">
        <v>833</v>
      </c>
      <c r="C213" s="59" t="s">
        <v>834</v>
      </c>
      <c r="D213" s="59" t="s">
        <v>835</v>
      </c>
      <c r="E213" s="59" t="s">
        <v>816</v>
      </c>
      <c r="F213" s="59" t="s">
        <v>824</v>
      </c>
      <c r="G213" s="59">
        <v>46</v>
      </c>
      <c r="H213" s="31">
        <v>437</v>
      </c>
      <c r="I213" s="31">
        <v>818836</v>
      </c>
      <c r="J213" s="31">
        <v>356122</v>
      </c>
      <c r="K213" s="31">
        <v>372470</v>
      </c>
      <c r="L213" s="31">
        <v>365570</v>
      </c>
      <c r="M213" s="31">
        <v>371502</v>
      </c>
      <c r="N213" s="31">
        <v>374595</v>
      </c>
      <c r="O213" s="31">
        <v>373131</v>
      </c>
      <c r="P213" s="31">
        <v>372021</v>
      </c>
      <c r="Q213" s="31">
        <v>370924</v>
      </c>
      <c r="R213" s="31">
        <v>372367</v>
      </c>
      <c r="S213" s="31">
        <v>426946</v>
      </c>
      <c r="T213" s="31">
        <v>431870</v>
      </c>
      <c r="U213" s="31">
        <v>449210</v>
      </c>
      <c r="V213" s="31">
        <v>493878</v>
      </c>
      <c r="W213" s="31">
        <v>489716</v>
      </c>
      <c r="X213" s="31">
        <v>489862</v>
      </c>
      <c r="Y213" s="31">
        <v>455688</v>
      </c>
      <c r="Z213" s="31">
        <v>463493</v>
      </c>
      <c r="AA213" s="31">
        <v>448442</v>
      </c>
      <c r="AB213" s="31">
        <v>441937</v>
      </c>
      <c r="AC213" s="31">
        <v>372491</v>
      </c>
    </row>
    <row r="214" spans="1:29" hidden="1">
      <c r="A214" s="58">
        <v>2010</v>
      </c>
      <c r="B214" s="59" t="s">
        <v>836</v>
      </c>
      <c r="C214" s="59" t="s">
        <v>837</v>
      </c>
      <c r="D214" s="59" t="s">
        <v>838</v>
      </c>
      <c r="E214" s="59" t="s">
        <v>153</v>
      </c>
      <c r="F214" s="59" t="s">
        <v>839</v>
      </c>
      <c r="G214" s="59">
        <v>58</v>
      </c>
      <c r="H214" s="31">
        <v>290</v>
      </c>
      <c r="I214" s="31">
        <v>576408</v>
      </c>
      <c r="J214" s="31">
        <v>2619330</v>
      </c>
      <c r="K214" s="31">
        <v>2728266</v>
      </c>
      <c r="L214" s="31">
        <v>2858814</v>
      </c>
      <c r="M214" s="31">
        <v>3061470</v>
      </c>
      <c r="N214" s="31">
        <v>3436132</v>
      </c>
      <c r="O214" s="31">
        <v>3671889</v>
      </c>
      <c r="P214" s="31">
        <v>3810536</v>
      </c>
      <c r="Q214" s="31">
        <v>4444872</v>
      </c>
      <c r="R214" s="31">
        <v>4545858</v>
      </c>
      <c r="S214" s="31">
        <v>4914647</v>
      </c>
      <c r="T214" s="31">
        <v>4886714</v>
      </c>
      <c r="U214" s="31">
        <v>5565177</v>
      </c>
      <c r="V214" s="31">
        <v>6048471</v>
      </c>
      <c r="W214" s="31">
        <v>6198842</v>
      </c>
      <c r="X214" s="31">
        <v>6338554</v>
      </c>
      <c r="Y214" s="31">
        <v>6350861</v>
      </c>
      <c r="Z214" s="31">
        <v>5914342</v>
      </c>
      <c r="AA214" s="31">
        <v>5607314</v>
      </c>
      <c r="AB214" s="31">
        <v>6138295</v>
      </c>
      <c r="AC214" s="31">
        <v>6460648</v>
      </c>
    </row>
    <row r="215" spans="1:29" hidden="1">
      <c r="A215" s="58">
        <v>2010</v>
      </c>
      <c r="B215" s="59" t="s">
        <v>840</v>
      </c>
      <c r="C215" s="59" t="s">
        <v>841</v>
      </c>
      <c r="D215" s="59" t="s">
        <v>842</v>
      </c>
      <c r="E215" s="59" t="s">
        <v>153</v>
      </c>
      <c r="F215" s="59" t="s">
        <v>843</v>
      </c>
      <c r="G215" s="59">
        <v>304</v>
      </c>
      <c r="H215" s="31">
        <v>38</v>
      </c>
      <c r="I215" s="31">
        <v>82520</v>
      </c>
      <c r="J215" s="31">
        <v>550776</v>
      </c>
      <c r="K215" s="31">
        <v>551876</v>
      </c>
      <c r="L215" s="31">
        <v>558580</v>
      </c>
      <c r="M215" s="31">
        <v>544487</v>
      </c>
      <c r="N215" s="31">
        <v>560454</v>
      </c>
      <c r="O215" s="31">
        <v>567873</v>
      </c>
      <c r="P215" s="31">
        <v>498748</v>
      </c>
      <c r="Q215" s="31">
        <v>605269</v>
      </c>
      <c r="R215" s="31">
        <v>670352</v>
      </c>
      <c r="S215" s="31">
        <v>749656</v>
      </c>
      <c r="T215" s="31">
        <v>682360</v>
      </c>
      <c r="U215" s="31">
        <v>620955</v>
      </c>
      <c r="V215" s="31">
        <v>617758</v>
      </c>
      <c r="W215" s="31">
        <v>555452</v>
      </c>
      <c r="X215" s="31">
        <v>564258</v>
      </c>
      <c r="Y215" s="31">
        <v>581664</v>
      </c>
      <c r="Z215" s="31">
        <v>564776</v>
      </c>
      <c r="AA215" s="31">
        <v>481685</v>
      </c>
      <c r="AB215" s="31">
        <v>512997</v>
      </c>
      <c r="AC215" s="31">
        <v>542498</v>
      </c>
    </row>
    <row r="216" spans="1:29" hidden="1">
      <c r="A216" s="58">
        <v>2010</v>
      </c>
      <c r="B216" s="59" t="s">
        <v>844</v>
      </c>
      <c r="C216" s="59" t="s">
        <v>845</v>
      </c>
      <c r="D216" s="59" t="s">
        <v>846</v>
      </c>
      <c r="E216" s="59" t="s">
        <v>153</v>
      </c>
      <c r="F216" s="59" t="s">
        <v>847</v>
      </c>
      <c r="G216" s="59">
        <v>319</v>
      </c>
      <c r="H216" s="31">
        <v>43</v>
      </c>
      <c r="I216" s="31">
        <v>76113</v>
      </c>
      <c r="J216" s="31">
        <v>854181</v>
      </c>
      <c r="K216" s="31">
        <v>800322</v>
      </c>
      <c r="L216" s="31">
        <v>848579</v>
      </c>
      <c r="M216" s="31">
        <v>875896</v>
      </c>
      <c r="N216" s="31">
        <v>834932</v>
      </c>
      <c r="O216" s="31">
        <v>819880</v>
      </c>
      <c r="P216" s="31">
        <v>861880</v>
      </c>
      <c r="Q216" s="31">
        <v>883509</v>
      </c>
      <c r="R216" s="31">
        <v>872827</v>
      </c>
      <c r="S216" s="31">
        <v>890972</v>
      </c>
      <c r="T216" s="31">
        <v>908781</v>
      </c>
      <c r="U216" s="31">
        <v>887837</v>
      </c>
      <c r="V216" s="31">
        <v>872966</v>
      </c>
      <c r="W216" s="31">
        <v>697012</v>
      </c>
      <c r="X216" s="31">
        <v>695330</v>
      </c>
      <c r="Y216" s="31">
        <v>708937</v>
      </c>
      <c r="Z216" s="31">
        <v>736366</v>
      </c>
      <c r="AA216" s="31">
        <v>709781</v>
      </c>
      <c r="AB216" s="31">
        <v>722687</v>
      </c>
      <c r="AC216" s="31">
        <v>1163283</v>
      </c>
    </row>
    <row r="217" spans="1:29" hidden="1">
      <c r="A217" s="58">
        <v>2010</v>
      </c>
      <c r="B217" s="59" t="s">
        <v>848</v>
      </c>
      <c r="C217" s="59" t="s">
        <v>849</v>
      </c>
      <c r="D217" s="59" t="s">
        <v>850</v>
      </c>
      <c r="E217" s="59" t="s">
        <v>153</v>
      </c>
      <c r="F217" s="59" t="s">
        <v>851</v>
      </c>
      <c r="G217" s="59">
        <v>156</v>
      </c>
      <c r="H217" s="31">
        <v>79</v>
      </c>
      <c r="I217" s="31">
        <v>194804</v>
      </c>
      <c r="J217" s="31">
        <v>1575067</v>
      </c>
      <c r="K217" s="31">
        <v>1557310</v>
      </c>
      <c r="L217" s="31">
        <v>1583218</v>
      </c>
      <c r="M217" s="31">
        <v>2057329</v>
      </c>
      <c r="N217" s="31">
        <v>2379653</v>
      </c>
      <c r="O217" s="31">
        <v>2269748</v>
      </c>
      <c r="P217" s="31">
        <v>2028746</v>
      </c>
      <c r="Q217" s="31">
        <v>2117970</v>
      </c>
      <c r="R217" s="31">
        <v>2244992</v>
      </c>
      <c r="S217" s="31">
        <v>2500406</v>
      </c>
      <c r="T217" s="31">
        <v>2460646</v>
      </c>
      <c r="U217" s="31">
        <v>2401904</v>
      </c>
      <c r="V217" s="31">
        <v>2429331</v>
      </c>
      <c r="W217" s="31">
        <v>2519519</v>
      </c>
      <c r="X217" s="31">
        <v>2603350</v>
      </c>
      <c r="Y217" s="31">
        <v>2568676</v>
      </c>
      <c r="Z217" s="31">
        <v>2816681</v>
      </c>
      <c r="AA217" s="31">
        <v>3030532</v>
      </c>
      <c r="AB217" s="31">
        <v>3045181</v>
      </c>
      <c r="AC217" s="31">
        <v>2952891</v>
      </c>
    </row>
    <row r="218" spans="1:29" hidden="1">
      <c r="A218" s="58">
        <v>2010</v>
      </c>
      <c r="B218" s="59" t="s">
        <v>852</v>
      </c>
      <c r="C218" s="59" t="s">
        <v>853</v>
      </c>
      <c r="D218" s="59" t="s">
        <v>854</v>
      </c>
      <c r="E218" s="59" t="s">
        <v>153</v>
      </c>
      <c r="F218" s="59" t="s">
        <v>855</v>
      </c>
      <c r="G218" s="59">
        <v>87</v>
      </c>
      <c r="H218" s="31">
        <v>208</v>
      </c>
      <c r="I218" s="31">
        <v>362782</v>
      </c>
      <c r="J218" s="31">
        <v>1578027</v>
      </c>
      <c r="K218" s="31">
        <v>1435903</v>
      </c>
      <c r="L218" s="31">
        <v>1372354</v>
      </c>
      <c r="M218" s="31">
        <v>1274818</v>
      </c>
      <c r="N218" s="31">
        <v>1237840</v>
      </c>
      <c r="O218" s="31">
        <v>1273298</v>
      </c>
      <c r="P218" s="31">
        <v>1324368</v>
      </c>
      <c r="Q218" s="31">
        <v>1811214</v>
      </c>
      <c r="R218" s="31">
        <v>1895553</v>
      </c>
      <c r="S218" s="31">
        <v>2479707</v>
      </c>
      <c r="T218" s="31">
        <v>2729905</v>
      </c>
      <c r="U218" s="31">
        <v>2894988</v>
      </c>
      <c r="V218" s="31">
        <v>2886737</v>
      </c>
      <c r="W218" s="31">
        <v>2865977</v>
      </c>
      <c r="X218" s="31">
        <v>3064602</v>
      </c>
      <c r="Y218" s="31">
        <v>2968482</v>
      </c>
      <c r="Z218" s="31">
        <v>3057922</v>
      </c>
      <c r="AA218" s="31">
        <v>3110860</v>
      </c>
      <c r="AB218" s="31">
        <v>3196259</v>
      </c>
      <c r="AC218" s="31">
        <v>3297996</v>
      </c>
    </row>
    <row r="219" spans="1:29" hidden="1">
      <c r="A219" s="58">
        <v>2010</v>
      </c>
      <c r="B219" s="59" t="s">
        <v>856</v>
      </c>
      <c r="C219" s="59" t="s">
        <v>857</v>
      </c>
      <c r="D219" s="59" t="s">
        <v>754</v>
      </c>
      <c r="E219" s="59" t="s">
        <v>153</v>
      </c>
      <c r="F219" s="59" t="s">
        <v>858</v>
      </c>
      <c r="G219" s="59">
        <v>84</v>
      </c>
      <c r="H219" s="31">
        <v>159</v>
      </c>
      <c r="I219" s="31">
        <v>385237</v>
      </c>
      <c r="J219" s="31">
        <v>1486730</v>
      </c>
      <c r="K219" s="31">
        <v>1422952</v>
      </c>
      <c r="L219" s="31">
        <v>1292801</v>
      </c>
      <c r="M219" s="31">
        <v>1049874</v>
      </c>
      <c r="N219" s="31">
        <v>915117</v>
      </c>
      <c r="O219" s="31">
        <v>958155</v>
      </c>
      <c r="P219" s="31">
        <v>987321</v>
      </c>
      <c r="Q219" s="31">
        <v>985681</v>
      </c>
      <c r="R219" s="31">
        <v>1025939</v>
      </c>
      <c r="S219" s="31">
        <v>1035305</v>
      </c>
      <c r="T219" s="31">
        <v>1035056</v>
      </c>
      <c r="U219" s="31">
        <v>1018928</v>
      </c>
      <c r="V219" s="31">
        <v>1075192</v>
      </c>
      <c r="W219" s="31">
        <v>1167060</v>
      </c>
      <c r="X219" s="31">
        <v>1085425</v>
      </c>
      <c r="Y219" s="31">
        <v>1078594</v>
      </c>
      <c r="Z219" s="31">
        <v>1079619</v>
      </c>
      <c r="AA219" s="31">
        <v>1093267</v>
      </c>
      <c r="AB219" s="31">
        <v>1100459</v>
      </c>
      <c r="AC219" s="31">
        <v>1101777</v>
      </c>
    </row>
    <row r="220" spans="1:29" hidden="1">
      <c r="A220" s="58">
        <v>2010</v>
      </c>
      <c r="B220" s="59" t="s">
        <v>859</v>
      </c>
      <c r="C220" s="59" t="s">
        <v>860</v>
      </c>
      <c r="D220" s="59" t="s">
        <v>861</v>
      </c>
      <c r="E220" s="59" t="s">
        <v>153</v>
      </c>
      <c r="F220" s="59" t="s">
        <v>862</v>
      </c>
      <c r="G220" s="59">
        <v>97</v>
      </c>
      <c r="H220" s="31">
        <v>199</v>
      </c>
      <c r="I220" s="31">
        <v>323554</v>
      </c>
      <c r="J220" s="31">
        <v>1340097</v>
      </c>
      <c r="K220" s="31">
        <v>1354186</v>
      </c>
      <c r="L220" s="31">
        <v>2181261</v>
      </c>
      <c r="M220" s="31">
        <v>2275903</v>
      </c>
      <c r="N220" s="31">
        <v>2255204</v>
      </c>
      <c r="O220" s="31">
        <v>2044622</v>
      </c>
      <c r="P220" s="31">
        <v>2351665</v>
      </c>
      <c r="Q220" s="31">
        <v>2498086</v>
      </c>
      <c r="R220" s="31">
        <v>2674301</v>
      </c>
      <c r="S220" s="31">
        <v>2651913</v>
      </c>
      <c r="T220" s="31">
        <v>2635648</v>
      </c>
      <c r="U220" s="31">
        <v>2815199</v>
      </c>
      <c r="V220" s="31">
        <v>3038871</v>
      </c>
      <c r="W220" s="31">
        <v>3146194</v>
      </c>
      <c r="X220" s="31">
        <v>3283451</v>
      </c>
      <c r="Y220" s="31">
        <v>3111876</v>
      </c>
      <c r="Z220" s="31">
        <v>3154820</v>
      </c>
      <c r="AA220" s="31">
        <v>3190506</v>
      </c>
      <c r="AB220" s="31">
        <v>3758359</v>
      </c>
      <c r="AC220" s="31">
        <v>3655170</v>
      </c>
    </row>
    <row r="221" spans="1:29" hidden="1">
      <c r="A221" s="58">
        <v>2010</v>
      </c>
      <c r="B221" s="59" t="s">
        <v>863</v>
      </c>
      <c r="C221" s="59" t="s">
        <v>864</v>
      </c>
      <c r="D221" s="59" t="s">
        <v>107</v>
      </c>
      <c r="E221" s="59" t="s">
        <v>153</v>
      </c>
      <c r="F221" s="59" t="s">
        <v>711</v>
      </c>
      <c r="G221" s="59">
        <v>4</v>
      </c>
      <c r="H221" s="31">
        <v>1800</v>
      </c>
      <c r="I221" s="31">
        <v>5149079</v>
      </c>
      <c r="J221" s="31">
        <v>70905973</v>
      </c>
      <c r="K221" s="31">
        <v>70532790</v>
      </c>
      <c r="L221" s="31">
        <v>70924282</v>
      </c>
      <c r="M221" s="31">
        <v>73327284</v>
      </c>
      <c r="N221" s="31">
        <v>73634046</v>
      </c>
      <c r="O221" s="31">
        <v>75589410</v>
      </c>
      <c r="P221" s="31">
        <v>75370130</v>
      </c>
      <c r="Q221" s="31">
        <v>72451042</v>
      </c>
      <c r="R221" s="31">
        <v>73712044</v>
      </c>
      <c r="S221" s="31">
        <v>77733951</v>
      </c>
      <c r="T221" s="31">
        <v>77992817</v>
      </c>
      <c r="U221" s="31">
        <v>82910021</v>
      </c>
      <c r="V221" s="31">
        <v>84247576</v>
      </c>
      <c r="W221" s="31">
        <v>84745628</v>
      </c>
      <c r="X221" s="31">
        <v>83702770</v>
      </c>
      <c r="Y221" s="31">
        <v>83547490</v>
      </c>
      <c r="Z221" s="31">
        <v>84998485</v>
      </c>
      <c r="AA221" s="31">
        <v>85892984</v>
      </c>
      <c r="AB221" s="31">
        <v>88999363</v>
      </c>
      <c r="AC221" s="31">
        <v>88709283</v>
      </c>
    </row>
    <row r="222" spans="1:29" hidden="1">
      <c r="A222" s="58">
        <v>2010</v>
      </c>
      <c r="B222" s="59" t="s">
        <v>865</v>
      </c>
      <c r="C222" s="59" t="s">
        <v>866</v>
      </c>
      <c r="D222" s="59" t="s">
        <v>867</v>
      </c>
      <c r="E222" s="59" t="s">
        <v>153</v>
      </c>
      <c r="F222" s="59" t="s">
        <v>868</v>
      </c>
      <c r="G222" s="59">
        <v>22</v>
      </c>
      <c r="H222" s="31">
        <v>852</v>
      </c>
      <c r="I222" s="31">
        <v>1753136</v>
      </c>
      <c r="J222" s="31">
        <v>30395133</v>
      </c>
      <c r="K222" s="31">
        <v>27814931</v>
      </c>
      <c r="L222" s="31">
        <v>28799075</v>
      </c>
      <c r="M222" s="31">
        <v>25553890</v>
      </c>
      <c r="N222" s="31">
        <v>25656838</v>
      </c>
      <c r="O222" s="31">
        <v>26039067</v>
      </c>
      <c r="P222" s="31">
        <v>25933929</v>
      </c>
      <c r="Q222" s="31">
        <v>27440183</v>
      </c>
      <c r="R222" s="31">
        <v>29048288</v>
      </c>
      <c r="S222" s="31">
        <v>30224408</v>
      </c>
      <c r="T222" s="31">
        <v>31275882</v>
      </c>
      <c r="U222" s="31">
        <v>31518400</v>
      </c>
      <c r="V222" s="31">
        <v>29847831</v>
      </c>
      <c r="W222" s="31">
        <v>29547992</v>
      </c>
      <c r="X222" s="31">
        <v>29485551</v>
      </c>
      <c r="Y222" s="31">
        <v>29176614</v>
      </c>
      <c r="Z222" s="31">
        <v>29075020</v>
      </c>
      <c r="AA222" s="31">
        <v>36308073</v>
      </c>
      <c r="AB222" s="31">
        <v>36599655</v>
      </c>
      <c r="AC222" s="31">
        <v>36790137</v>
      </c>
    </row>
    <row r="223" spans="1:29" hidden="1">
      <c r="A223" s="58">
        <v>2010</v>
      </c>
      <c r="B223" s="59" t="s">
        <v>869</v>
      </c>
      <c r="C223" s="59" t="s">
        <v>870</v>
      </c>
      <c r="D223" s="59" t="s">
        <v>714</v>
      </c>
      <c r="E223" s="59" t="s">
        <v>153</v>
      </c>
      <c r="F223" s="59" t="s">
        <v>868</v>
      </c>
      <c r="G223" s="59">
        <v>22</v>
      </c>
      <c r="H223" s="31">
        <v>852</v>
      </c>
      <c r="I223" s="31">
        <v>1753136</v>
      </c>
      <c r="J223" s="31">
        <v>1043929</v>
      </c>
      <c r="K223" s="31">
        <v>1032488</v>
      </c>
      <c r="L223" s="31">
        <v>1076155</v>
      </c>
      <c r="M223" s="31">
        <v>1080407</v>
      </c>
      <c r="N223" s="31">
        <v>1105618</v>
      </c>
      <c r="O223" s="31">
        <v>1207825</v>
      </c>
      <c r="P223" s="31">
        <v>1219905</v>
      </c>
      <c r="Q223" s="31">
        <v>1196028</v>
      </c>
      <c r="R223" s="31">
        <v>1197288</v>
      </c>
      <c r="S223" s="31">
        <v>1220595</v>
      </c>
      <c r="T223" s="31">
        <v>1401778</v>
      </c>
      <c r="U223" s="31">
        <v>1402532</v>
      </c>
      <c r="V223" s="31">
        <v>1506178</v>
      </c>
      <c r="W223" s="31">
        <v>1505986</v>
      </c>
      <c r="X223" s="31">
        <v>1557575</v>
      </c>
      <c r="Y223" s="31">
        <v>1486766</v>
      </c>
      <c r="Z223" s="31">
        <v>1498316</v>
      </c>
      <c r="AA223" s="31">
        <v>1433938</v>
      </c>
      <c r="AB223" s="31">
        <v>1404556</v>
      </c>
      <c r="AC223" s="31">
        <v>1378655</v>
      </c>
    </row>
    <row r="224" spans="1:29" hidden="1">
      <c r="A224" s="58">
        <v>2010</v>
      </c>
      <c r="B224" s="59" t="s">
        <v>871</v>
      </c>
      <c r="C224" s="59" t="s">
        <v>872</v>
      </c>
      <c r="D224" s="59" t="s">
        <v>873</v>
      </c>
      <c r="E224" s="59" t="s">
        <v>153</v>
      </c>
      <c r="F224" s="59" t="s">
        <v>874</v>
      </c>
      <c r="G224" s="59">
        <v>130</v>
      </c>
      <c r="H224" s="31">
        <v>101</v>
      </c>
      <c r="I224" s="31">
        <v>240264</v>
      </c>
      <c r="J224" s="31">
        <v>1785126</v>
      </c>
      <c r="K224" s="31">
        <v>1866253</v>
      </c>
      <c r="L224" s="31">
        <v>1868635</v>
      </c>
      <c r="M224" s="31">
        <v>1856548</v>
      </c>
      <c r="N224" s="31">
        <v>1908069</v>
      </c>
      <c r="O224" s="31">
        <v>1707362</v>
      </c>
      <c r="P224" s="31">
        <v>1636212</v>
      </c>
      <c r="Q224" s="31">
        <v>1656983</v>
      </c>
      <c r="R224" s="31">
        <v>1687342</v>
      </c>
      <c r="S224" s="31">
        <v>1842763</v>
      </c>
      <c r="T224" s="31">
        <v>1873388</v>
      </c>
      <c r="U224" s="31">
        <v>1883941</v>
      </c>
      <c r="V224" s="31">
        <v>1912353</v>
      </c>
      <c r="W224" s="31">
        <v>2174428</v>
      </c>
      <c r="X224" s="31">
        <v>2272800</v>
      </c>
      <c r="Y224" s="31">
        <v>2443758</v>
      </c>
      <c r="Z224" s="31">
        <v>2502773</v>
      </c>
      <c r="AA224" s="31">
        <v>2567776</v>
      </c>
      <c r="AB224" s="31">
        <v>2510189</v>
      </c>
      <c r="AC224" s="31">
        <v>2771536</v>
      </c>
    </row>
    <row r="225" spans="1:29" hidden="1">
      <c r="A225" s="58">
        <v>2010</v>
      </c>
      <c r="B225" s="59" t="s">
        <v>875</v>
      </c>
      <c r="C225" s="59" t="s">
        <v>876</v>
      </c>
      <c r="D225" s="59" t="s">
        <v>877</v>
      </c>
      <c r="E225" s="59" t="s">
        <v>153</v>
      </c>
      <c r="F225" s="59" t="s">
        <v>858</v>
      </c>
      <c r="G225" s="59">
        <v>84</v>
      </c>
      <c r="H225" s="31">
        <v>159</v>
      </c>
      <c r="I225" s="31">
        <v>385237</v>
      </c>
      <c r="J225" s="31">
        <v>1192418</v>
      </c>
      <c r="K225" s="31">
        <v>1208102</v>
      </c>
      <c r="L225" s="31">
        <v>1233336</v>
      </c>
      <c r="M225" s="31">
        <v>983207</v>
      </c>
      <c r="N225" s="31">
        <v>1234020</v>
      </c>
      <c r="O225" s="31">
        <v>1127933</v>
      </c>
      <c r="P225" s="31">
        <v>978918</v>
      </c>
      <c r="Q225" s="31">
        <v>949470</v>
      </c>
      <c r="R225" s="31">
        <v>1038095</v>
      </c>
      <c r="S225" s="31">
        <v>1134631</v>
      </c>
      <c r="T225" s="31">
        <v>1105923</v>
      </c>
      <c r="U225" s="31">
        <v>1062994</v>
      </c>
      <c r="V225" s="31">
        <v>1065283</v>
      </c>
      <c r="W225" s="31">
        <v>1064308</v>
      </c>
      <c r="X225" s="31">
        <v>1053420</v>
      </c>
      <c r="Y225" s="31">
        <v>1033440</v>
      </c>
      <c r="Z225" s="31">
        <v>1047745</v>
      </c>
      <c r="AA225" s="31">
        <v>1130592</v>
      </c>
      <c r="AB225" s="31">
        <v>1146976</v>
      </c>
      <c r="AC225" s="31">
        <v>1172356</v>
      </c>
    </row>
    <row r="226" spans="1:29" hidden="1">
      <c r="A226" s="58">
        <v>2010</v>
      </c>
      <c r="B226" s="59" t="s">
        <v>878</v>
      </c>
      <c r="C226" s="59" t="s">
        <v>879</v>
      </c>
      <c r="D226" s="59" t="s">
        <v>880</v>
      </c>
      <c r="E226" s="59" t="s">
        <v>153</v>
      </c>
      <c r="F226" s="59" t="s">
        <v>881</v>
      </c>
      <c r="G226" s="59">
        <v>386</v>
      </c>
      <c r="H226" s="31">
        <v>27</v>
      </c>
      <c r="I226" s="31">
        <v>58693</v>
      </c>
      <c r="J226" s="31">
        <v>580913</v>
      </c>
      <c r="K226" s="31">
        <v>590265</v>
      </c>
      <c r="L226" s="31">
        <v>632874</v>
      </c>
      <c r="M226" s="31">
        <v>594223</v>
      </c>
      <c r="N226" s="31">
        <v>597597</v>
      </c>
      <c r="O226" s="31">
        <v>598460</v>
      </c>
      <c r="P226" s="31">
        <v>596407</v>
      </c>
      <c r="Q226" s="31">
        <v>591933</v>
      </c>
      <c r="R226" s="31">
        <v>619482</v>
      </c>
      <c r="S226" s="31">
        <v>683336</v>
      </c>
      <c r="T226" s="31">
        <v>719043</v>
      </c>
      <c r="U226" s="31">
        <v>765127</v>
      </c>
      <c r="V226" s="31">
        <v>822242</v>
      </c>
      <c r="W226" s="31">
        <v>781614</v>
      </c>
      <c r="X226" s="31">
        <v>757838</v>
      </c>
      <c r="Y226" s="31">
        <v>814860</v>
      </c>
      <c r="Z226" s="31">
        <v>878956</v>
      </c>
      <c r="AA226" s="31">
        <v>834887</v>
      </c>
      <c r="AB226" s="31">
        <v>839700</v>
      </c>
      <c r="AC226" s="31">
        <v>846409</v>
      </c>
    </row>
    <row r="227" spans="1:29" hidden="1">
      <c r="A227" s="58">
        <v>2010</v>
      </c>
      <c r="B227" s="59" t="s">
        <v>882</v>
      </c>
      <c r="C227" s="59" t="s">
        <v>883</v>
      </c>
      <c r="D227" s="59" t="s">
        <v>884</v>
      </c>
      <c r="E227" s="59" t="s">
        <v>153</v>
      </c>
      <c r="F227" s="59" t="s">
        <v>885</v>
      </c>
      <c r="G227" s="59">
        <v>158</v>
      </c>
      <c r="H227" s="31">
        <v>119</v>
      </c>
      <c r="I227" s="31">
        <v>192903</v>
      </c>
      <c r="J227" s="31">
        <v>594406</v>
      </c>
      <c r="K227" s="31">
        <v>598620</v>
      </c>
      <c r="L227" s="31">
        <v>965593</v>
      </c>
      <c r="M227" s="31">
        <v>689554</v>
      </c>
      <c r="N227" s="31"/>
      <c r="O227" s="31">
        <v>1302244</v>
      </c>
      <c r="P227" s="31">
        <v>1169987</v>
      </c>
      <c r="Q227" s="31">
        <v>1386567</v>
      </c>
      <c r="R227" s="31">
        <v>1509912</v>
      </c>
      <c r="S227" s="31">
        <v>1535047</v>
      </c>
      <c r="T227" s="31">
        <v>2059842</v>
      </c>
      <c r="U227" s="31">
        <v>2393885</v>
      </c>
      <c r="V227" s="31">
        <v>2271140</v>
      </c>
      <c r="W227" s="31">
        <v>2016786</v>
      </c>
      <c r="X227" s="31">
        <v>2079021</v>
      </c>
      <c r="Y227" s="31">
        <v>2234907</v>
      </c>
      <c r="Z227" s="31">
        <v>2595504</v>
      </c>
      <c r="AA227" s="31">
        <v>2621224</v>
      </c>
      <c r="AB227" s="31">
        <v>2754637</v>
      </c>
      <c r="AC227" s="31">
        <v>3019178</v>
      </c>
    </row>
    <row r="228" spans="1:29" hidden="1">
      <c r="A228" s="58">
        <v>2010</v>
      </c>
      <c r="B228" s="59" t="s">
        <v>886</v>
      </c>
      <c r="C228" s="59" t="s">
        <v>887</v>
      </c>
      <c r="D228" s="59" t="s">
        <v>888</v>
      </c>
      <c r="E228" s="59" t="s">
        <v>889</v>
      </c>
      <c r="F228" s="59" t="s">
        <v>890</v>
      </c>
      <c r="G228" s="59">
        <v>8</v>
      </c>
      <c r="H228" s="31">
        <v>1157</v>
      </c>
      <c r="I228" s="31">
        <v>3933920</v>
      </c>
      <c r="J228" s="31">
        <v>77455245</v>
      </c>
      <c r="K228" s="31">
        <v>79005482</v>
      </c>
      <c r="L228" s="31">
        <v>73825145</v>
      </c>
      <c r="M228" s="31">
        <v>76902549</v>
      </c>
      <c r="N228" s="31">
        <v>78017333</v>
      </c>
      <c r="O228" s="31">
        <v>76687058</v>
      </c>
      <c r="P228" s="31">
        <v>73680569</v>
      </c>
      <c r="Q228" s="31">
        <v>80422875</v>
      </c>
      <c r="R228" s="31">
        <v>81864730</v>
      </c>
      <c r="S228" s="31">
        <v>86079398</v>
      </c>
      <c r="T228" s="31">
        <v>93570609</v>
      </c>
      <c r="U228" s="31">
        <v>98148184</v>
      </c>
      <c r="V228" s="31">
        <v>105154668</v>
      </c>
      <c r="W228" s="31">
        <v>108137102</v>
      </c>
      <c r="X228" s="31">
        <v>112791668</v>
      </c>
      <c r="Y228" s="31">
        <v>114582558</v>
      </c>
      <c r="Z228" s="31">
        <v>120830474</v>
      </c>
      <c r="AA228" s="31">
        <v>126600985</v>
      </c>
      <c r="AB228" s="31">
        <v>133276138</v>
      </c>
      <c r="AC228" s="31">
        <v>128074349</v>
      </c>
    </row>
    <row r="229" spans="1:29" hidden="1">
      <c r="A229" s="58">
        <v>1995</v>
      </c>
      <c r="B229" s="59" t="s">
        <v>891</v>
      </c>
      <c r="C229" s="59" t="s">
        <v>892</v>
      </c>
      <c r="D229" s="59" t="s">
        <v>175</v>
      </c>
      <c r="E229" s="59" t="s">
        <v>893</v>
      </c>
      <c r="F229" s="59" t="s">
        <v>894</v>
      </c>
      <c r="G229" s="59">
        <v>68</v>
      </c>
      <c r="H229" s="31">
        <v>188</v>
      </c>
      <c r="I229" s="31">
        <v>449616</v>
      </c>
      <c r="J229" s="31">
        <v>2669066</v>
      </c>
      <c r="K229" s="31">
        <v>2863863</v>
      </c>
      <c r="L229" s="31">
        <v>2764258</v>
      </c>
      <c r="M229" s="31">
        <v>3279690</v>
      </c>
      <c r="N229" s="31">
        <v>3812521</v>
      </c>
      <c r="O229" s="31"/>
      <c r="P229" s="31"/>
      <c r="Q229" s="31"/>
      <c r="R229" s="31"/>
      <c r="S229" s="31"/>
      <c r="T229" s="31"/>
      <c r="U229" s="31"/>
      <c r="V229" s="31"/>
      <c r="W229" s="31"/>
      <c r="X229" s="31"/>
      <c r="Y229" s="31"/>
      <c r="Z229" s="31"/>
      <c r="AA229" s="31"/>
      <c r="AB229" s="31"/>
      <c r="AC229" s="31"/>
    </row>
    <row r="230" spans="1:29" hidden="1">
      <c r="A230" s="58">
        <v>1995</v>
      </c>
      <c r="B230" s="59" t="s">
        <v>895</v>
      </c>
      <c r="C230" s="59" t="s">
        <v>896</v>
      </c>
      <c r="D230" s="59" t="s">
        <v>175</v>
      </c>
      <c r="E230" s="59" t="s">
        <v>893</v>
      </c>
      <c r="F230" s="59" t="s">
        <v>897</v>
      </c>
      <c r="G230" s="59">
        <v>392</v>
      </c>
      <c r="H230" s="31">
        <v>38</v>
      </c>
      <c r="I230" s="31">
        <v>50787</v>
      </c>
      <c r="J230" s="31">
        <v>597275</v>
      </c>
      <c r="K230" s="31">
        <v>1097307</v>
      </c>
      <c r="L230" s="31">
        <v>1192799</v>
      </c>
      <c r="M230" s="31">
        <v>1926313</v>
      </c>
      <c r="N230" s="31">
        <v>2320104</v>
      </c>
      <c r="O230" s="31"/>
      <c r="P230" s="31"/>
      <c r="Q230" s="31"/>
      <c r="R230" s="31"/>
      <c r="S230" s="31"/>
      <c r="T230" s="31"/>
      <c r="U230" s="31"/>
      <c r="V230" s="31"/>
      <c r="W230" s="31"/>
      <c r="X230" s="31"/>
      <c r="Y230" s="31"/>
      <c r="Z230" s="31"/>
      <c r="AA230" s="31"/>
      <c r="AB230" s="31"/>
      <c r="AC230" s="31"/>
    </row>
    <row r="231" spans="1:29" hidden="1">
      <c r="A231" s="58">
        <v>2010</v>
      </c>
      <c r="B231" s="59" t="s">
        <v>898</v>
      </c>
      <c r="C231" s="59" t="s">
        <v>899</v>
      </c>
      <c r="D231" s="59" t="s">
        <v>900</v>
      </c>
      <c r="E231" s="59" t="s">
        <v>901</v>
      </c>
      <c r="F231" s="59" t="s">
        <v>902</v>
      </c>
      <c r="G231" s="59">
        <v>18</v>
      </c>
      <c r="H231" s="31">
        <v>683</v>
      </c>
      <c r="I231" s="31">
        <v>2076354</v>
      </c>
      <c r="J231" s="31">
        <v>25497046</v>
      </c>
      <c r="K231" s="31">
        <v>25657711</v>
      </c>
      <c r="L231" s="31">
        <v>31279300</v>
      </c>
      <c r="M231" s="31">
        <v>33613875</v>
      </c>
      <c r="N231" s="31">
        <v>33402156</v>
      </c>
      <c r="O231" s="31">
        <v>34394903</v>
      </c>
      <c r="P231" s="31">
        <v>34346466</v>
      </c>
      <c r="Q231" s="31">
        <v>35288270</v>
      </c>
      <c r="R231" s="31">
        <v>36378166</v>
      </c>
      <c r="S231" s="31">
        <v>37151233</v>
      </c>
      <c r="T231" s="31">
        <v>38296574</v>
      </c>
      <c r="U231" s="31">
        <v>39347868</v>
      </c>
      <c r="V231" s="31">
        <v>40122307</v>
      </c>
      <c r="W231" s="31">
        <v>39327898</v>
      </c>
      <c r="X231" s="31">
        <v>39958253</v>
      </c>
      <c r="Y231" s="31">
        <v>44717801</v>
      </c>
      <c r="Z231" s="31">
        <v>46989420</v>
      </c>
      <c r="AA231" s="31">
        <v>48769030</v>
      </c>
      <c r="AB231" s="31">
        <v>49605650</v>
      </c>
      <c r="AC231" s="31">
        <v>48356599</v>
      </c>
    </row>
    <row r="232" spans="1:29" hidden="1">
      <c r="A232" s="58">
        <v>2010</v>
      </c>
      <c r="B232" s="59" t="s">
        <v>903</v>
      </c>
      <c r="C232" s="59" t="s">
        <v>904</v>
      </c>
      <c r="D232" s="59" t="s">
        <v>905</v>
      </c>
      <c r="E232" s="59" t="s">
        <v>803</v>
      </c>
      <c r="F232" s="59" t="s">
        <v>906</v>
      </c>
      <c r="G232" s="59">
        <v>294</v>
      </c>
      <c r="H232" s="31">
        <v>54</v>
      </c>
      <c r="I232" s="31">
        <v>87613</v>
      </c>
      <c r="J232" s="31">
        <v>770762</v>
      </c>
      <c r="K232" s="31">
        <v>743191</v>
      </c>
      <c r="L232" s="31">
        <v>748476</v>
      </c>
      <c r="M232" s="31">
        <v>750950</v>
      </c>
      <c r="N232" s="31">
        <v>746028</v>
      </c>
      <c r="O232" s="31">
        <v>742258</v>
      </c>
      <c r="P232" s="31">
        <v>745514</v>
      </c>
      <c r="Q232" s="31">
        <v>782967</v>
      </c>
      <c r="R232" s="31">
        <v>790383</v>
      </c>
      <c r="S232" s="31">
        <v>772062</v>
      </c>
      <c r="T232" s="31">
        <v>770732</v>
      </c>
      <c r="U232" s="31">
        <v>764501</v>
      </c>
      <c r="V232" s="31">
        <v>753088</v>
      </c>
      <c r="W232" s="31">
        <v>753219</v>
      </c>
      <c r="X232" s="31">
        <v>754120</v>
      </c>
      <c r="Y232" s="31">
        <v>734933</v>
      </c>
      <c r="Z232" s="31">
        <v>721905</v>
      </c>
      <c r="AA232" s="31">
        <v>705638</v>
      </c>
      <c r="AB232" s="31">
        <v>702708</v>
      </c>
      <c r="AC232" s="31">
        <v>723580</v>
      </c>
    </row>
    <row r="233" spans="1:29" hidden="1">
      <c r="A233" s="58">
        <v>2010</v>
      </c>
      <c r="B233" s="59" t="s">
        <v>907</v>
      </c>
      <c r="C233" s="59" t="s">
        <v>908</v>
      </c>
      <c r="D233" s="59" t="s">
        <v>909</v>
      </c>
      <c r="E233" s="59" t="s">
        <v>816</v>
      </c>
      <c r="F233" s="59" t="s">
        <v>910</v>
      </c>
      <c r="G233" s="59">
        <v>305</v>
      </c>
      <c r="H233" s="31">
        <v>37</v>
      </c>
      <c r="I233" s="31">
        <v>81449</v>
      </c>
      <c r="J233" s="31">
        <v>438489</v>
      </c>
      <c r="K233" s="31">
        <v>443016</v>
      </c>
      <c r="L233" s="31">
        <v>436806</v>
      </c>
      <c r="M233" s="31">
        <v>432903</v>
      </c>
      <c r="N233" s="31">
        <v>436232</v>
      </c>
      <c r="O233" s="31">
        <v>434350</v>
      </c>
      <c r="P233" s="31">
        <v>973734</v>
      </c>
      <c r="Q233" s="31">
        <v>820339</v>
      </c>
      <c r="R233" s="31">
        <v>881247</v>
      </c>
      <c r="S233" s="31">
        <v>1103684</v>
      </c>
      <c r="T233" s="31">
        <v>1301980</v>
      </c>
      <c r="U233" s="31">
        <v>1438150</v>
      </c>
      <c r="V233" s="31">
        <v>1322400</v>
      </c>
      <c r="W233" s="31">
        <v>1372000</v>
      </c>
      <c r="X233" s="31">
        <v>1339897</v>
      </c>
      <c r="Y233" s="31">
        <v>1345314</v>
      </c>
      <c r="Z233" s="31">
        <v>1313957</v>
      </c>
      <c r="AA233" s="31">
        <v>893969</v>
      </c>
      <c r="AB233" s="31">
        <v>919690</v>
      </c>
      <c r="AC233" s="31">
        <v>930077</v>
      </c>
    </row>
    <row r="234" spans="1:29" hidden="1">
      <c r="A234" s="58">
        <v>2010</v>
      </c>
      <c r="B234" s="59" t="s">
        <v>911</v>
      </c>
      <c r="C234" s="59" t="s">
        <v>912</v>
      </c>
      <c r="D234" s="59" t="s">
        <v>913</v>
      </c>
      <c r="E234" s="59" t="s">
        <v>901</v>
      </c>
      <c r="F234" s="59" t="s">
        <v>902</v>
      </c>
      <c r="G234" s="59">
        <v>18</v>
      </c>
      <c r="H234" s="31">
        <v>683</v>
      </c>
      <c r="I234" s="31">
        <v>2076354</v>
      </c>
      <c r="J234" s="31">
        <v>315444</v>
      </c>
      <c r="K234" s="31">
        <v>283374</v>
      </c>
      <c r="L234" s="31">
        <v>272592</v>
      </c>
      <c r="M234" s="31">
        <v>351600</v>
      </c>
      <c r="N234" s="31">
        <v>390182</v>
      </c>
      <c r="O234" s="31">
        <v>539704</v>
      </c>
      <c r="P234" s="31">
        <v>491936</v>
      </c>
      <c r="Q234" s="31">
        <v>494308</v>
      </c>
      <c r="R234" s="31">
        <v>409698</v>
      </c>
      <c r="S234" s="31">
        <v>493162</v>
      </c>
      <c r="T234" s="31">
        <v>484106</v>
      </c>
      <c r="U234" s="31">
        <v>522057</v>
      </c>
      <c r="V234" s="31">
        <v>676700</v>
      </c>
      <c r="W234" s="31">
        <v>684348</v>
      </c>
      <c r="X234" s="31">
        <v>907000</v>
      </c>
      <c r="Y234" s="31">
        <v>889471</v>
      </c>
      <c r="Z234" s="31">
        <v>875534</v>
      </c>
      <c r="AA234" s="31">
        <v>806664</v>
      </c>
      <c r="AB234" s="31">
        <v>763055</v>
      </c>
      <c r="AC234" s="31">
        <v>738072</v>
      </c>
    </row>
    <row r="235" spans="1:29" hidden="1">
      <c r="A235" s="58">
        <v>2010</v>
      </c>
      <c r="B235" s="59" t="s">
        <v>914</v>
      </c>
      <c r="C235" s="59" t="s">
        <v>915</v>
      </c>
      <c r="D235" s="59" t="s">
        <v>916</v>
      </c>
      <c r="E235" s="59" t="s">
        <v>901</v>
      </c>
      <c r="F235" s="59" t="s">
        <v>917</v>
      </c>
      <c r="G235" s="59">
        <v>453</v>
      </c>
      <c r="H235" s="31">
        <v>47</v>
      </c>
      <c r="I235" s="31">
        <v>52115</v>
      </c>
      <c r="J235" s="31">
        <v>328790</v>
      </c>
      <c r="K235" s="31">
        <v>368368</v>
      </c>
      <c r="L235" s="31">
        <v>357515</v>
      </c>
      <c r="M235" s="31"/>
      <c r="N235" s="31"/>
      <c r="O235" s="31"/>
      <c r="P235" s="31"/>
      <c r="Q235" s="31"/>
      <c r="R235" s="31"/>
      <c r="S235" s="31"/>
      <c r="T235" s="31"/>
      <c r="U235" s="31"/>
      <c r="V235" s="31"/>
      <c r="W235" s="31"/>
      <c r="X235" s="31"/>
      <c r="Y235" s="31">
        <v>592445</v>
      </c>
      <c r="Z235" s="31">
        <v>594698</v>
      </c>
      <c r="AA235" s="31">
        <v>504277</v>
      </c>
      <c r="AB235" s="31">
        <v>462956</v>
      </c>
      <c r="AC235" s="31">
        <v>390837</v>
      </c>
    </row>
    <row r="236" spans="1:29" hidden="1">
      <c r="A236" s="58">
        <v>2010</v>
      </c>
      <c r="B236" s="59" t="s">
        <v>918</v>
      </c>
      <c r="C236" s="59" t="s">
        <v>919</v>
      </c>
      <c r="D236" s="59" t="s">
        <v>920</v>
      </c>
      <c r="E236" s="59" t="s">
        <v>901</v>
      </c>
      <c r="F236" s="59" t="s">
        <v>921</v>
      </c>
      <c r="G236" s="59">
        <v>221</v>
      </c>
      <c r="H236" s="31">
        <v>77</v>
      </c>
      <c r="I236" s="31">
        <v>120326</v>
      </c>
      <c r="J236" s="31">
        <v>463778</v>
      </c>
      <c r="K236" s="31">
        <v>487820</v>
      </c>
      <c r="L236" s="31">
        <v>433856</v>
      </c>
      <c r="M236" s="31">
        <v>442002</v>
      </c>
      <c r="N236" s="31">
        <v>429136</v>
      </c>
      <c r="O236" s="31">
        <v>429224</v>
      </c>
      <c r="P236" s="31">
        <v>407655</v>
      </c>
      <c r="Q236" s="31">
        <v>418485</v>
      </c>
      <c r="R236" s="31">
        <v>439106</v>
      </c>
      <c r="S236" s="31">
        <v>480734</v>
      </c>
      <c r="T236" s="31">
        <v>485856</v>
      </c>
      <c r="U236" s="31">
        <v>488282</v>
      </c>
      <c r="V236" s="31">
        <v>436438</v>
      </c>
      <c r="W236" s="31">
        <v>487825</v>
      </c>
      <c r="X236" s="31">
        <v>487980</v>
      </c>
      <c r="Y236" s="31">
        <v>480673</v>
      </c>
      <c r="Z236" s="31">
        <v>480284</v>
      </c>
      <c r="AA236" s="31">
        <v>475433</v>
      </c>
      <c r="AB236" s="31">
        <v>481333</v>
      </c>
      <c r="AC236" s="31">
        <v>468009</v>
      </c>
    </row>
    <row r="237" spans="1:29" hidden="1">
      <c r="A237" s="58">
        <v>1996</v>
      </c>
      <c r="B237" s="59" t="s">
        <v>922</v>
      </c>
      <c r="C237" s="59" t="s">
        <v>923</v>
      </c>
      <c r="D237" s="59" t="s">
        <v>924</v>
      </c>
      <c r="E237" s="59" t="s">
        <v>901</v>
      </c>
      <c r="F237" s="59" t="s">
        <v>902</v>
      </c>
      <c r="G237" s="59">
        <v>17</v>
      </c>
      <c r="H237" s="31">
        <v>593</v>
      </c>
      <c r="I237" s="31">
        <v>1889873</v>
      </c>
      <c r="J237" s="31">
        <v>291876</v>
      </c>
      <c r="K237" s="31">
        <v>279598</v>
      </c>
      <c r="L237" s="31">
        <v>289272</v>
      </c>
      <c r="M237" s="31">
        <v>294200</v>
      </c>
      <c r="N237" s="31">
        <v>294400</v>
      </c>
      <c r="O237" s="31"/>
      <c r="P237" s="31"/>
      <c r="Q237" s="31"/>
      <c r="R237" s="31"/>
      <c r="S237" s="31"/>
      <c r="T237" s="31"/>
      <c r="U237" s="31"/>
      <c r="V237" s="31"/>
      <c r="W237" s="31"/>
      <c r="X237" s="31"/>
      <c r="Y237" s="31"/>
      <c r="Z237" s="31"/>
      <c r="AA237" s="31"/>
      <c r="AB237" s="31"/>
      <c r="AC237" s="31"/>
    </row>
    <row r="238" spans="1:29" hidden="1">
      <c r="A238" s="58">
        <v>2010</v>
      </c>
      <c r="B238" s="59" t="s">
        <v>925</v>
      </c>
      <c r="C238" s="59" t="s">
        <v>926</v>
      </c>
      <c r="D238" s="59" t="s">
        <v>927</v>
      </c>
      <c r="E238" s="59" t="s">
        <v>153</v>
      </c>
      <c r="F238" s="59" t="s">
        <v>868</v>
      </c>
      <c r="G238" s="59">
        <v>22</v>
      </c>
      <c r="H238" s="31">
        <v>852</v>
      </c>
      <c r="I238" s="31">
        <v>1753136</v>
      </c>
      <c r="J238" s="31">
        <v>336187</v>
      </c>
      <c r="K238" s="31">
        <v>325617</v>
      </c>
      <c r="L238" s="31">
        <v>328534</v>
      </c>
      <c r="M238" s="31">
        <v>359103</v>
      </c>
      <c r="N238" s="31">
        <v>367841</v>
      </c>
      <c r="O238" s="31">
        <v>357256</v>
      </c>
      <c r="P238" s="31">
        <v>367260</v>
      </c>
      <c r="Q238" s="31">
        <v>363163</v>
      </c>
      <c r="R238" s="31">
        <v>372827</v>
      </c>
      <c r="S238" s="31">
        <v>784954</v>
      </c>
      <c r="T238" s="31">
        <v>809808</v>
      </c>
      <c r="U238" s="31">
        <v>812568</v>
      </c>
      <c r="V238" s="31">
        <v>806679</v>
      </c>
      <c r="W238" s="31">
        <v>796322</v>
      </c>
      <c r="X238" s="31">
        <v>809036</v>
      </c>
      <c r="Y238" s="31">
        <v>828292</v>
      </c>
      <c r="Z238" s="31">
        <v>846499</v>
      </c>
      <c r="AA238" s="31">
        <v>869347</v>
      </c>
      <c r="AB238" s="31">
        <v>930145</v>
      </c>
      <c r="AC238" s="31">
        <v>939810</v>
      </c>
    </row>
    <row r="239" spans="1:29" hidden="1">
      <c r="A239" s="58">
        <v>2010</v>
      </c>
      <c r="B239" s="59" t="s">
        <v>928</v>
      </c>
      <c r="C239" s="59" t="s">
        <v>929</v>
      </c>
      <c r="D239" s="59" t="s">
        <v>909</v>
      </c>
      <c r="E239" s="59" t="s">
        <v>816</v>
      </c>
      <c r="F239" s="59" t="s">
        <v>910</v>
      </c>
      <c r="G239" s="59">
        <v>305</v>
      </c>
      <c r="H239" s="31">
        <v>37</v>
      </c>
      <c r="I239" s="31">
        <v>81449</v>
      </c>
      <c r="J239" s="31">
        <v>802141</v>
      </c>
      <c r="K239" s="31">
        <v>995144</v>
      </c>
      <c r="L239" s="31">
        <v>1063114</v>
      </c>
      <c r="M239" s="31">
        <v>1247035</v>
      </c>
      <c r="N239" s="31">
        <v>1541375</v>
      </c>
      <c r="O239" s="31"/>
      <c r="P239" s="31"/>
      <c r="Q239" s="31"/>
      <c r="R239" s="31"/>
      <c r="S239" s="31"/>
      <c r="T239" s="31"/>
      <c r="U239" s="31"/>
      <c r="V239" s="31"/>
      <c r="W239" s="31"/>
      <c r="X239" s="31"/>
      <c r="Y239" s="31"/>
      <c r="Z239" s="31"/>
      <c r="AA239" s="31">
        <v>1741366</v>
      </c>
      <c r="AB239" s="31">
        <v>1551360</v>
      </c>
      <c r="AC239" s="31">
        <v>1535347</v>
      </c>
    </row>
    <row r="240" spans="1:29" hidden="1">
      <c r="A240" s="58">
        <v>1992</v>
      </c>
      <c r="B240" s="59" t="s">
        <v>930</v>
      </c>
      <c r="C240" s="59" t="s">
        <v>931</v>
      </c>
      <c r="D240" s="59" t="s">
        <v>932</v>
      </c>
      <c r="E240" s="59" t="s">
        <v>901</v>
      </c>
      <c r="F240" s="59" t="s">
        <v>902</v>
      </c>
      <c r="G240" s="59">
        <v>17</v>
      </c>
      <c r="H240" s="31">
        <v>593</v>
      </c>
      <c r="I240" s="31">
        <v>1889873</v>
      </c>
      <c r="J240" s="31">
        <v>3302170</v>
      </c>
      <c r="K240" s="31">
        <v>4133670</v>
      </c>
      <c r="L240" s="31"/>
      <c r="M240" s="31"/>
      <c r="N240" s="31"/>
      <c r="O240" s="31"/>
      <c r="P240" s="31"/>
      <c r="Q240" s="31"/>
      <c r="R240" s="31"/>
      <c r="S240" s="31"/>
      <c r="T240" s="31"/>
      <c r="U240" s="31"/>
      <c r="V240" s="31"/>
      <c r="W240" s="31"/>
      <c r="X240" s="31"/>
      <c r="Y240" s="31"/>
      <c r="Z240" s="31"/>
      <c r="AA240" s="31"/>
      <c r="AB240" s="31"/>
      <c r="AC240" s="31"/>
    </row>
    <row r="241" spans="1:29" hidden="1">
      <c r="A241" s="58">
        <v>1995</v>
      </c>
      <c r="B241" s="59" t="s">
        <v>933</v>
      </c>
      <c r="C241" s="59" t="s">
        <v>934</v>
      </c>
      <c r="D241" s="59" t="s">
        <v>935</v>
      </c>
      <c r="E241" s="59" t="s">
        <v>893</v>
      </c>
      <c r="F241" s="59" t="s">
        <v>894</v>
      </c>
      <c r="G241" s="59">
        <v>68</v>
      </c>
      <c r="H241" s="31">
        <v>188</v>
      </c>
      <c r="I241" s="31">
        <v>449616</v>
      </c>
      <c r="J241" s="31">
        <v>192532</v>
      </c>
      <c r="K241" s="31">
        <v>197640</v>
      </c>
      <c r="L241" s="31">
        <v>632515</v>
      </c>
      <c r="M241" s="31">
        <v>681820</v>
      </c>
      <c r="N241" s="31">
        <v>700485</v>
      </c>
      <c r="O241" s="31"/>
      <c r="P241" s="31"/>
      <c r="Q241" s="31"/>
      <c r="R241" s="31"/>
      <c r="S241" s="31"/>
      <c r="T241" s="31"/>
      <c r="U241" s="31"/>
      <c r="V241" s="31"/>
      <c r="W241" s="31"/>
      <c r="X241" s="31"/>
      <c r="Y241" s="31"/>
      <c r="Z241" s="31"/>
      <c r="AA241" s="31"/>
      <c r="AB241" s="31"/>
      <c r="AC241" s="31"/>
    </row>
    <row r="242" spans="1:29" hidden="1">
      <c r="A242" s="58">
        <v>2010</v>
      </c>
      <c r="B242" s="59" t="s">
        <v>936</v>
      </c>
      <c r="C242" s="59" t="s">
        <v>937</v>
      </c>
      <c r="D242" s="59" t="s">
        <v>938</v>
      </c>
      <c r="E242" s="59" t="s">
        <v>901</v>
      </c>
      <c r="F242" s="59" t="s">
        <v>890</v>
      </c>
      <c r="G242" s="59">
        <v>8</v>
      </c>
      <c r="H242" s="31">
        <v>1157</v>
      </c>
      <c r="I242" s="31">
        <v>3933920</v>
      </c>
      <c r="J242" s="31"/>
      <c r="K242" s="31"/>
      <c r="L242" s="31"/>
      <c r="M242" s="31"/>
      <c r="N242" s="31"/>
      <c r="O242" s="31"/>
      <c r="P242" s="31"/>
      <c r="Q242" s="31">
        <v>888204</v>
      </c>
      <c r="R242" s="31">
        <v>897308</v>
      </c>
      <c r="S242" s="31">
        <v>1041627</v>
      </c>
      <c r="T242" s="31">
        <v>1710861</v>
      </c>
      <c r="U242" s="31">
        <v>1561071</v>
      </c>
      <c r="V242" s="31">
        <v>1967465</v>
      </c>
      <c r="W242" s="31">
        <v>1867386</v>
      </c>
      <c r="X242" s="31">
        <v>1609688</v>
      </c>
      <c r="Y242" s="31">
        <v>1626186</v>
      </c>
      <c r="Z242" s="31">
        <v>1670708</v>
      </c>
      <c r="AA242" s="31">
        <v>1908048</v>
      </c>
      <c r="AB242" s="31">
        <v>1948655</v>
      </c>
      <c r="AC242" s="31">
        <v>2069236</v>
      </c>
    </row>
    <row r="243" spans="1:29" hidden="1">
      <c r="A243" s="58">
        <v>2007</v>
      </c>
      <c r="B243" s="59" t="s">
        <v>939</v>
      </c>
      <c r="C243" s="59" t="s">
        <v>940</v>
      </c>
      <c r="D243" s="59" t="s">
        <v>888</v>
      </c>
      <c r="E243" s="59" t="s">
        <v>153</v>
      </c>
      <c r="F243" s="59" t="s">
        <v>868</v>
      </c>
      <c r="G243" s="59">
        <v>22</v>
      </c>
      <c r="H243" s="31">
        <v>852</v>
      </c>
      <c r="I243" s="31">
        <v>1753136</v>
      </c>
      <c r="J243" s="31">
        <v>931926</v>
      </c>
      <c r="K243" s="31">
        <v>791588</v>
      </c>
      <c r="L243" s="31">
        <v>697738</v>
      </c>
      <c r="M243" s="31">
        <v>645781</v>
      </c>
      <c r="N243" s="31">
        <v>469474</v>
      </c>
      <c r="O243" s="31">
        <v>423554</v>
      </c>
      <c r="P243" s="31">
        <v>451656</v>
      </c>
      <c r="Q243" s="31">
        <v>529457</v>
      </c>
      <c r="R243" s="31">
        <v>512114</v>
      </c>
      <c r="S243" s="31">
        <v>544702</v>
      </c>
      <c r="T243" s="31">
        <v>550337</v>
      </c>
      <c r="U243" s="31">
        <v>680901</v>
      </c>
      <c r="V243" s="31">
        <v>767851</v>
      </c>
      <c r="W243" s="31">
        <v>697588</v>
      </c>
      <c r="X243" s="31">
        <v>662744</v>
      </c>
      <c r="Y243" s="31">
        <v>716949</v>
      </c>
      <c r="Z243" s="31">
        <v>800127</v>
      </c>
      <c r="AA243" s="31"/>
      <c r="AB243" s="31"/>
      <c r="AC243" s="31"/>
    </row>
    <row r="244" spans="1:29" hidden="1">
      <c r="A244" s="58">
        <v>2010</v>
      </c>
      <c r="B244" s="59" t="s">
        <v>941</v>
      </c>
      <c r="C244" s="59" t="s">
        <v>942</v>
      </c>
      <c r="D244" s="59" t="s">
        <v>943</v>
      </c>
      <c r="E244" s="59" t="s">
        <v>901</v>
      </c>
      <c r="F244" s="59" t="s">
        <v>890</v>
      </c>
      <c r="G244" s="59">
        <v>8</v>
      </c>
      <c r="H244" s="31">
        <v>1157</v>
      </c>
      <c r="I244" s="31">
        <v>3933920</v>
      </c>
      <c r="J244" s="31">
        <v>6640003</v>
      </c>
      <c r="K244" s="31">
        <v>7682917</v>
      </c>
      <c r="L244" s="31">
        <v>8094196</v>
      </c>
      <c r="M244" s="31">
        <v>8115773</v>
      </c>
      <c r="N244" s="31">
        <v>8399377</v>
      </c>
      <c r="O244" s="31">
        <v>8872197</v>
      </c>
      <c r="P244" s="31">
        <v>8971473</v>
      </c>
      <c r="Q244" s="31">
        <v>9364900</v>
      </c>
      <c r="R244" s="31">
        <v>9151723</v>
      </c>
      <c r="S244" s="31">
        <v>14773760</v>
      </c>
      <c r="T244" s="31">
        <v>14508375</v>
      </c>
      <c r="U244" s="31">
        <v>14710820</v>
      </c>
      <c r="V244" s="31">
        <v>16317831</v>
      </c>
      <c r="W244" s="31">
        <v>16502747</v>
      </c>
      <c r="X244" s="31">
        <v>17754104</v>
      </c>
      <c r="Y244" s="31">
        <v>13683897</v>
      </c>
      <c r="Z244" s="31">
        <v>13985836</v>
      </c>
      <c r="AA244" s="31">
        <v>14387519</v>
      </c>
      <c r="AB244" s="31">
        <v>14032088</v>
      </c>
      <c r="AC244" s="31">
        <v>14306021</v>
      </c>
    </row>
    <row r="245" spans="1:29" hidden="1">
      <c r="A245" s="58">
        <v>2010</v>
      </c>
      <c r="B245" s="59" t="s">
        <v>944</v>
      </c>
      <c r="C245" s="59" t="s">
        <v>945</v>
      </c>
      <c r="D245" s="59" t="s">
        <v>946</v>
      </c>
      <c r="E245" s="59" t="s">
        <v>153</v>
      </c>
      <c r="F245" s="59" t="s">
        <v>947</v>
      </c>
      <c r="G245" s="59">
        <v>334</v>
      </c>
      <c r="H245" s="31">
        <v>21</v>
      </c>
      <c r="I245" s="31">
        <v>71301</v>
      </c>
      <c r="J245" s="31">
        <v>861793</v>
      </c>
      <c r="K245" s="31">
        <v>726358</v>
      </c>
      <c r="L245" s="31">
        <v>728649</v>
      </c>
      <c r="M245" s="31">
        <v>709767</v>
      </c>
      <c r="N245" s="31">
        <v>722861</v>
      </c>
      <c r="O245" s="31">
        <v>643574</v>
      </c>
      <c r="P245" s="31">
        <v>697042</v>
      </c>
      <c r="Q245" s="31">
        <v>794049</v>
      </c>
      <c r="R245" s="31">
        <v>971588</v>
      </c>
      <c r="S245" s="31">
        <v>1107791</v>
      </c>
      <c r="T245" s="31">
        <v>1298483</v>
      </c>
      <c r="U245" s="31">
        <v>1196323</v>
      </c>
      <c r="V245" s="31">
        <v>1151706</v>
      </c>
      <c r="W245" s="31">
        <v>1154560</v>
      </c>
      <c r="X245" s="31">
        <v>1162140</v>
      </c>
      <c r="Y245" s="31">
        <v>1189328</v>
      </c>
      <c r="Z245" s="31">
        <v>1414530</v>
      </c>
      <c r="AA245" s="31">
        <v>1536890</v>
      </c>
      <c r="AB245" s="31">
        <v>1772484</v>
      </c>
      <c r="AC245" s="31">
        <v>1984254</v>
      </c>
    </row>
    <row r="246" spans="1:29" hidden="1">
      <c r="A246" s="58">
        <v>2010</v>
      </c>
      <c r="B246" s="59" t="s">
        <v>948</v>
      </c>
      <c r="C246" s="59" t="s">
        <v>949</v>
      </c>
      <c r="D246" s="59" t="s">
        <v>950</v>
      </c>
      <c r="E246" s="59" t="s">
        <v>153</v>
      </c>
      <c r="F246" s="59" t="s">
        <v>951</v>
      </c>
      <c r="G246" s="59">
        <v>80</v>
      </c>
      <c r="H246" s="31">
        <v>228</v>
      </c>
      <c r="I246" s="31">
        <v>417437</v>
      </c>
      <c r="J246" s="31"/>
      <c r="K246" s="31"/>
      <c r="L246" s="31"/>
      <c r="M246" s="31"/>
      <c r="N246" s="31"/>
      <c r="O246" s="31"/>
      <c r="P246" s="31"/>
      <c r="Q246" s="31"/>
      <c r="R246" s="31"/>
      <c r="S246" s="31"/>
      <c r="T246" s="31"/>
      <c r="U246" s="31"/>
      <c r="V246" s="31">
        <v>378674</v>
      </c>
      <c r="W246" s="31">
        <v>387220</v>
      </c>
      <c r="X246" s="31">
        <v>609743</v>
      </c>
      <c r="Y246" s="31">
        <v>593292</v>
      </c>
      <c r="Z246" s="31">
        <v>642770</v>
      </c>
      <c r="AA246" s="31">
        <v>668044</v>
      </c>
      <c r="AB246" s="31">
        <v>721917</v>
      </c>
      <c r="AC246" s="31">
        <v>831420</v>
      </c>
    </row>
    <row r="247" spans="1:29" hidden="1">
      <c r="A247" s="58">
        <v>2010</v>
      </c>
      <c r="B247" s="59" t="s">
        <v>952</v>
      </c>
      <c r="C247" s="59" t="s">
        <v>953</v>
      </c>
      <c r="D247" s="59" t="s">
        <v>854</v>
      </c>
      <c r="E247" s="59" t="s">
        <v>153</v>
      </c>
      <c r="F247" s="59" t="s">
        <v>711</v>
      </c>
      <c r="G247" s="59">
        <v>4</v>
      </c>
      <c r="H247" s="31">
        <v>1800</v>
      </c>
      <c r="I247" s="31">
        <v>5149079</v>
      </c>
      <c r="J247" s="31">
        <v>641651</v>
      </c>
      <c r="K247" s="31">
        <v>671161</v>
      </c>
      <c r="L247" s="31">
        <v>638539</v>
      </c>
      <c r="M247" s="31">
        <v>198536</v>
      </c>
      <c r="N247" s="31">
        <v>569712</v>
      </c>
      <c r="O247" s="31">
        <v>552864</v>
      </c>
      <c r="P247" s="31">
        <v>553488</v>
      </c>
      <c r="Q247" s="31">
        <v>596752</v>
      </c>
      <c r="R247" s="31">
        <v>596644</v>
      </c>
      <c r="S247" s="31">
        <v>598624</v>
      </c>
      <c r="T247" s="31">
        <v>759310</v>
      </c>
      <c r="U247" s="31">
        <v>762534</v>
      </c>
      <c r="V247" s="31">
        <v>761488</v>
      </c>
      <c r="W247" s="31">
        <v>766509</v>
      </c>
      <c r="X247" s="31">
        <v>763998</v>
      </c>
      <c r="Y247" s="31">
        <v>763998</v>
      </c>
      <c r="Z247" s="31">
        <v>1722323</v>
      </c>
      <c r="AA247" s="31">
        <v>2202123</v>
      </c>
      <c r="AB247" s="31">
        <v>2198389</v>
      </c>
      <c r="AC247" s="31">
        <v>2166381</v>
      </c>
    </row>
    <row r="248" spans="1:29" hidden="1">
      <c r="A248" s="58">
        <v>2010</v>
      </c>
      <c r="B248" s="59" t="s">
        <v>954</v>
      </c>
      <c r="C248" s="59" t="s">
        <v>955</v>
      </c>
      <c r="D248" s="59" t="s">
        <v>956</v>
      </c>
      <c r="E248" s="59" t="s">
        <v>816</v>
      </c>
      <c r="F248" s="59" t="s">
        <v>890</v>
      </c>
      <c r="G248" s="59">
        <v>8</v>
      </c>
      <c r="H248" s="31">
        <v>1157</v>
      </c>
      <c r="I248" s="31">
        <v>3933920</v>
      </c>
      <c r="J248" s="31"/>
      <c r="K248" s="31"/>
      <c r="L248" s="31"/>
      <c r="M248" s="31"/>
      <c r="N248" s="31"/>
      <c r="O248" s="31"/>
      <c r="P248" s="31"/>
      <c r="Q248" s="31">
        <v>500738</v>
      </c>
      <c r="R248" s="31">
        <v>500429</v>
      </c>
      <c r="S248" s="31">
        <v>501099</v>
      </c>
      <c r="T248" s="31">
        <v>495337</v>
      </c>
      <c r="U248" s="31">
        <v>490380</v>
      </c>
      <c r="V248" s="31">
        <v>509431</v>
      </c>
      <c r="W248" s="31">
        <v>425998</v>
      </c>
      <c r="X248" s="31">
        <v>457150</v>
      </c>
      <c r="Y248" s="31">
        <v>443811</v>
      </c>
      <c r="Z248" s="31">
        <v>432595</v>
      </c>
      <c r="AA248" s="31">
        <v>440330</v>
      </c>
      <c r="AB248" s="31">
        <v>435002</v>
      </c>
      <c r="AC248" s="31">
        <v>431564</v>
      </c>
    </row>
    <row r="249" spans="1:29" hidden="1">
      <c r="A249" s="58">
        <v>2010</v>
      </c>
      <c r="B249" s="59" t="s">
        <v>957</v>
      </c>
      <c r="C249" s="59" t="s">
        <v>958</v>
      </c>
      <c r="D249" s="59" t="s">
        <v>959</v>
      </c>
      <c r="E249" s="59" t="s">
        <v>153</v>
      </c>
      <c r="F249" s="59" t="s">
        <v>960</v>
      </c>
      <c r="G249" s="59">
        <v>405</v>
      </c>
      <c r="H249" s="31">
        <v>37</v>
      </c>
      <c r="I249" s="31">
        <v>56508</v>
      </c>
      <c r="J249" s="31">
        <v>596936</v>
      </c>
      <c r="K249" s="31">
        <v>656396</v>
      </c>
      <c r="L249" s="31">
        <v>664686</v>
      </c>
      <c r="M249" s="31">
        <v>658721</v>
      </c>
      <c r="N249" s="31">
        <v>664481</v>
      </c>
      <c r="O249" s="31">
        <v>636276</v>
      </c>
      <c r="P249" s="31">
        <v>611174</v>
      </c>
      <c r="Q249" s="31">
        <v>625404</v>
      </c>
      <c r="R249" s="31">
        <v>640005</v>
      </c>
      <c r="S249" s="31">
        <v>666493</v>
      </c>
      <c r="T249" s="31">
        <v>607591</v>
      </c>
      <c r="U249" s="31">
        <v>672127</v>
      </c>
      <c r="V249" s="31">
        <v>653349</v>
      </c>
      <c r="W249" s="31">
        <v>650783</v>
      </c>
      <c r="X249" s="31">
        <v>654353</v>
      </c>
      <c r="Y249" s="31">
        <v>638599</v>
      </c>
      <c r="Z249" s="31">
        <v>639224</v>
      </c>
      <c r="AA249" s="31">
        <v>701321</v>
      </c>
      <c r="AB249" s="31">
        <v>723118</v>
      </c>
      <c r="AC249" s="31">
        <v>890148</v>
      </c>
    </row>
    <row r="250" spans="1:29" hidden="1">
      <c r="A250" s="58">
        <v>1992</v>
      </c>
      <c r="B250" s="59" t="s">
        <v>961</v>
      </c>
      <c r="C250" s="59" t="s">
        <v>962</v>
      </c>
      <c r="D250" s="59" t="s">
        <v>963</v>
      </c>
      <c r="E250" s="59" t="s">
        <v>964</v>
      </c>
      <c r="F250" s="59" t="s">
        <v>965</v>
      </c>
      <c r="G250" s="59">
        <v>230</v>
      </c>
      <c r="H250" s="31">
        <v>87</v>
      </c>
      <c r="I250" s="31">
        <v>97581</v>
      </c>
      <c r="J250" s="31"/>
      <c r="K250" s="31">
        <v>417355</v>
      </c>
      <c r="L250" s="31"/>
      <c r="M250" s="31"/>
      <c r="N250" s="31"/>
      <c r="O250" s="31"/>
      <c r="P250" s="31"/>
      <c r="Q250" s="31"/>
      <c r="R250" s="31"/>
      <c r="S250" s="31"/>
      <c r="T250" s="31"/>
      <c r="U250" s="31"/>
      <c r="V250" s="31"/>
      <c r="W250" s="31"/>
      <c r="X250" s="31"/>
      <c r="Y250" s="31"/>
      <c r="Z250" s="31"/>
      <c r="AA250" s="31"/>
      <c r="AB250" s="31"/>
      <c r="AC250" s="31"/>
    </row>
    <row r="251" spans="1:29" hidden="1">
      <c r="A251" s="58">
        <v>2007</v>
      </c>
      <c r="B251" s="59" t="s">
        <v>966</v>
      </c>
      <c r="C251" s="59" t="s">
        <v>967</v>
      </c>
      <c r="D251" s="59" t="s">
        <v>867</v>
      </c>
      <c r="E251" s="59" t="s">
        <v>153</v>
      </c>
      <c r="F251" s="59" t="s">
        <v>868</v>
      </c>
      <c r="G251" s="59">
        <v>22</v>
      </c>
      <c r="H251" s="31">
        <v>852</v>
      </c>
      <c r="I251" s="31">
        <v>1753136</v>
      </c>
      <c r="J251" s="31">
        <v>11357276</v>
      </c>
      <c r="K251" s="31">
        <v>11826325</v>
      </c>
      <c r="L251" s="31">
        <v>11789000</v>
      </c>
      <c r="M251" s="31">
        <v>12228348</v>
      </c>
      <c r="N251" s="31">
        <v>12675510</v>
      </c>
      <c r="O251" s="31">
        <v>13675700</v>
      </c>
      <c r="P251" s="31">
        <v>14313866</v>
      </c>
      <c r="Q251" s="31">
        <v>13839907</v>
      </c>
      <c r="R251" s="31">
        <v>11567617</v>
      </c>
      <c r="S251" s="31">
        <v>12252461</v>
      </c>
      <c r="T251" s="31">
        <v>12798929</v>
      </c>
      <c r="U251" s="31">
        <v>12624043</v>
      </c>
      <c r="V251" s="31">
        <v>12069110</v>
      </c>
      <c r="W251" s="31">
        <v>11942912</v>
      </c>
      <c r="X251" s="31">
        <v>11481667</v>
      </c>
      <c r="Y251" s="31">
        <v>11182724</v>
      </c>
      <c r="Z251" s="31">
        <v>11088260</v>
      </c>
      <c r="AA251" s="31"/>
      <c r="AB251" s="31"/>
      <c r="AC251" s="31"/>
    </row>
    <row r="252" spans="1:29" hidden="1">
      <c r="A252" s="58">
        <v>2010</v>
      </c>
      <c r="B252" s="59" t="s">
        <v>968</v>
      </c>
      <c r="C252" s="59" t="s">
        <v>969</v>
      </c>
      <c r="D252" s="59" t="s">
        <v>956</v>
      </c>
      <c r="E252" s="59" t="s">
        <v>816</v>
      </c>
      <c r="F252" s="59" t="s">
        <v>890</v>
      </c>
      <c r="G252" s="59">
        <v>8</v>
      </c>
      <c r="H252" s="31">
        <v>1157</v>
      </c>
      <c r="I252" s="31">
        <v>3933920</v>
      </c>
      <c r="J252" s="31"/>
      <c r="K252" s="31"/>
      <c r="L252" s="31">
        <v>1705630</v>
      </c>
      <c r="M252" s="31">
        <v>2003587</v>
      </c>
      <c r="N252" s="31">
        <v>3066586</v>
      </c>
      <c r="O252" s="31">
        <v>3257271</v>
      </c>
      <c r="P252" s="31"/>
      <c r="Q252" s="31">
        <v>3581581</v>
      </c>
      <c r="R252" s="31">
        <v>3634314</v>
      </c>
      <c r="S252" s="31">
        <v>5036265</v>
      </c>
      <c r="T252" s="31">
        <v>5114413</v>
      </c>
      <c r="U252" s="31">
        <v>5830285</v>
      </c>
      <c r="V252" s="31">
        <v>5947531</v>
      </c>
      <c r="W252" s="31">
        <v>5965646</v>
      </c>
      <c r="X252" s="31">
        <v>6941052</v>
      </c>
      <c r="Y252" s="31">
        <v>7144546</v>
      </c>
      <c r="Z252" s="31">
        <v>7069557</v>
      </c>
      <c r="AA252" s="31">
        <v>7101742</v>
      </c>
      <c r="AB252" s="31">
        <v>6803738</v>
      </c>
      <c r="AC252" s="31">
        <v>7714381</v>
      </c>
    </row>
    <row r="253" spans="1:29" hidden="1">
      <c r="A253" s="58">
        <v>2010</v>
      </c>
      <c r="B253" s="59" t="s">
        <v>970</v>
      </c>
      <c r="C253" s="59" t="s">
        <v>971</v>
      </c>
      <c r="D253" s="59" t="s">
        <v>972</v>
      </c>
      <c r="E253" s="59" t="s">
        <v>816</v>
      </c>
      <c r="F253" s="59" t="s">
        <v>973</v>
      </c>
      <c r="G253" s="59">
        <v>443</v>
      </c>
      <c r="H253" s="31">
        <v>33</v>
      </c>
      <c r="I253" s="31">
        <v>50902</v>
      </c>
      <c r="J253" s="31"/>
      <c r="K253" s="31"/>
      <c r="L253" s="31">
        <v>296860</v>
      </c>
      <c r="M253" s="31">
        <v>299678</v>
      </c>
      <c r="N253" s="31">
        <v>323280</v>
      </c>
      <c r="O253" s="31">
        <v>317816</v>
      </c>
      <c r="P253" s="31">
        <v>351387</v>
      </c>
      <c r="Q253" s="31">
        <v>309868</v>
      </c>
      <c r="R253" s="31">
        <v>307474</v>
      </c>
      <c r="S253" s="31">
        <v>312124</v>
      </c>
      <c r="T253" s="31">
        <v>312216</v>
      </c>
      <c r="U253" s="31">
        <v>307268</v>
      </c>
      <c r="V253" s="31">
        <v>314739</v>
      </c>
      <c r="W253" s="31">
        <v>311888</v>
      </c>
      <c r="X253" s="31">
        <v>315966</v>
      </c>
      <c r="Y253" s="31">
        <v>322051</v>
      </c>
      <c r="Z253" s="31">
        <v>322278</v>
      </c>
      <c r="AA253" s="31">
        <v>339430</v>
      </c>
      <c r="AB253" s="31">
        <v>341426</v>
      </c>
      <c r="AC253" s="31">
        <v>343905</v>
      </c>
    </row>
    <row r="254" spans="1:29" hidden="1">
      <c r="A254" s="58">
        <v>2010</v>
      </c>
      <c r="B254" s="59" t="s">
        <v>974</v>
      </c>
      <c r="C254" s="59" t="s">
        <v>975</v>
      </c>
      <c r="D254" s="59" t="s">
        <v>976</v>
      </c>
      <c r="E254" s="59" t="s">
        <v>816</v>
      </c>
      <c r="F254" s="59" t="s">
        <v>890</v>
      </c>
      <c r="G254" s="59">
        <v>8</v>
      </c>
      <c r="H254" s="31">
        <v>1157</v>
      </c>
      <c r="I254" s="31">
        <v>3933920</v>
      </c>
      <c r="J254" s="31"/>
      <c r="K254" s="31"/>
      <c r="L254" s="31">
        <v>826965</v>
      </c>
      <c r="M254" s="31">
        <v>856091</v>
      </c>
      <c r="N254" s="31">
        <v>1038404</v>
      </c>
      <c r="O254" s="31">
        <v>1611671</v>
      </c>
      <c r="P254" s="31">
        <v>1577685</v>
      </c>
      <c r="Q254" s="31">
        <v>1418310</v>
      </c>
      <c r="R254" s="31">
        <v>1465076</v>
      </c>
      <c r="S254" s="31">
        <v>1673592</v>
      </c>
      <c r="T254" s="31">
        <v>1891410</v>
      </c>
      <c r="U254" s="31">
        <v>1907836</v>
      </c>
      <c r="V254" s="31">
        <v>2090254</v>
      </c>
      <c r="W254" s="31">
        <v>2183685</v>
      </c>
      <c r="X254" s="31">
        <v>2505391</v>
      </c>
      <c r="Y254" s="31">
        <v>2614704</v>
      </c>
      <c r="Z254" s="31">
        <v>2888999</v>
      </c>
      <c r="AA254" s="31">
        <v>3000589</v>
      </c>
      <c r="AB254" s="31">
        <v>3084420</v>
      </c>
      <c r="AC254" s="31">
        <v>2965161</v>
      </c>
    </row>
    <row r="255" spans="1:29" hidden="1">
      <c r="A255" s="58">
        <v>2010</v>
      </c>
      <c r="B255" s="59" t="s">
        <v>977</v>
      </c>
      <c r="C255" s="59" t="s">
        <v>978</v>
      </c>
      <c r="D255" s="59" t="s">
        <v>979</v>
      </c>
      <c r="E255" s="59" t="s">
        <v>816</v>
      </c>
      <c r="F255" s="59" t="s">
        <v>890</v>
      </c>
      <c r="G255" s="59">
        <v>8</v>
      </c>
      <c r="H255" s="31">
        <v>1157</v>
      </c>
      <c r="I255" s="31">
        <v>3933920</v>
      </c>
      <c r="J255" s="31"/>
      <c r="K255" s="31"/>
      <c r="L255" s="31"/>
      <c r="M255" s="31"/>
      <c r="N255" s="31"/>
      <c r="O255" s="31"/>
      <c r="P255" s="31"/>
      <c r="Q255" s="31">
        <v>992541</v>
      </c>
      <c r="R255" s="31">
        <v>1062487</v>
      </c>
      <c r="S255" s="31">
        <v>1102505</v>
      </c>
      <c r="T255" s="31">
        <v>1061508</v>
      </c>
      <c r="U255" s="31">
        <v>1095633</v>
      </c>
      <c r="V255" s="31">
        <v>1181357</v>
      </c>
      <c r="W255" s="31">
        <v>1197720</v>
      </c>
      <c r="X255" s="31">
        <v>1208149</v>
      </c>
      <c r="Y255" s="31">
        <v>1225973</v>
      </c>
      <c r="Z255" s="31">
        <v>1300389</v>
      </c>
      <c r="AA255" s="31">
        <v>1398473</v>
      </c>
      <c r="AB255" s="31">
        <v>1702265</v>
      </c>
      <c r="AC255" s="31">
        <v>1733454</v>
      </c>
    </row>
    <row r="256" spans="1:29" hidden="1">
      <c r="A256" s="58">
        <v>2010</v>
      </c>
      <c r="B256" s="59" t="s">
        <v>980</v>
      </c>
      <c r="C256" s="59" t="s">
        <v>981</v>
      </c>
      <c r="D256" s="59" t="s">
        <v>982</v>
      </c>
      <c r="E256" s="59" t="s">
        <v>901</v>
      </c>
      <c r="F256" s="59" t="s">
        <v>983</v>
      </c>
      <c r="G256" s="59">
        <v>224</v>
      </c>
      <c r="H256" s="31">
        <v>79</v>
      </c>
      <c r="I256" s="31">
        <v>119144</v>
      </c>
      <c r="J256" s="31"/>
      <c r="K256" s="31"/>
      <c r="L256" s="31"/>
      <c r="M256" s="31"/>
      <c r="N256" s="31">
        <v>533649</v>
      </c>
      <c r="O256" s="31">
        <v>483593</v>
      </c>
      <c r="P256" s="31">
        <v>574368</v>
      </c>
      <c r="Q256" s="31">
        <v>641802</v>
      </c>
      <c r="R256" s="31">
        <v>659604</v>
      </c>
      <c r="S256" s="31">
        <v>664551</v>
      </c>
      <c r="T256" s="31">
        <v>683006</v>
      </c>
      <c r="U256" s="31">
        <v>725841</v>
      </c>
      <c r="V256" s="31">
        <v>751769</v>
      </c>
      <c r="W256" s="31">
        <v>892508</v>
      </c>
      <c r="X256" s="31">
        <v>978768</v>
      </c>
      <c r="Y256" s="31">
        <v>1052553</v>
      </c>
      <c r="Z256" s="31">
        <v>1096130</v>
      </c>
      <c r="AA256" s="31">
        <v>1114256</v>
      </c>
      <c r="AB256" s="31">
        <v>1164172</v>
      </c>
      <c r="AC256" s="31">
        <v>1148910</v>
      </c>
    </row>
    <row r="257" spans="1:29" hidden="1">
      <c r="A257" s="58">
        <v>2010</v>
      </c>
      <c r="B257" s="59" t="s">
        <v>984</v>
      </c>
      <c r="C257" s="59" t="s">
        <v>985</v>
      </c>
      <c r="D257" s="59" t="s">
        <v>979</v>
      </c>
      <c r="E257" s="59" t="s">
        <v>816</v>
      </c>
      <c r="F257" s="59" t="s">
        <v>890</v>
      </c>
      <c r="G257" s="59">
        <v>8</v>
      </c>
      <c r="H257" s="31">
        <v>1157</v>
      </c>
      <c r="I257" s="31">
        <v>3933920</v>
      </c>
      <c r="J257" s="31"/>
      <c r="K257" s="31"/>
      <c r="L257" s="31">
        <v>933581</v>
      </c>
      <c r="M257" s="31">
        <v>960913</v>
      </c>
      <c r="N257" s="31">
        <v>1033186</v>
      </c>
      <c r="O257" s="31">
        <v>1494880</v>
      </c>
      <c r="P257" s="31">
        <v>1372092</v>
      </c>
      <c r="Q257" s="31">
        <v>1035424</v>
      </c>
      <c r="R257" s="31">
        <v>1197405</v>
      </c>
      <c r="S257" s="31">
        <v>1545177</v>
      </c>
      <c r="T257" s="31">
        <v>1720087</v>
      </c>
      <c r="U257" s="31">
        <v>1662476</v>
      </c>
      <c r="V257" s="31">
        <v>1747690</v>
      </c>
      <c r="W257" s="31">
        <v>1778656</v>
      </c>
      <c r="X257" s="31">
        <v>1785718</v>
      </c>
      <c r="Y257" s="31">
        <v>1816392</v>
      </c>
      <c r="Z257" s="31">
        <v>1771079</v>
      </c>
      <c r="AA257" s="31">
        <v>1809232</v>
      </c>
      <c r="AB257" s="31">
        <v>1866876</v>
      </c>
      <c r="AC257" s="31">
        <v>1851922</v>
      </c>
    </row>
    <row r="258" spans="1:29" hidden="1">
      <c r="A258" s="58">
        <v>2010</v>
      </c>
      <c r="B258" s="59" t="s">
        <v>986</v>
      </c>
      <c r="C258" s="59" t="s">
        <v>987</v>
      </c>
      <c r="D258" s="59" t="s">
        <v>988</v>
      </c>
      <c r="E258" s="59" t="s">
        <v>901</v>
      </c>
      <c r="F258" s="59" t="s">
        <v>989</v>
      </c>
      <c r="G258" s="59">
        <v>173</v>
      </c>
      <c r="H258" s="31">
        <v>102</v>
      </c>
      <c r="I258" s="31">
        <v>174598</v>
      </c>
      <c r="J258" s="31"/>
      <c r="K258" s="31"/>
      <c r="L258" s="31"/>
      <c r="M258" s="31"/>
      <c r="N258" s="31">
        <v>187759</v>
      </c>
      <c r="O258" s="31">
        <v>435290</v>
      </c>
      <c r="P258" s="31">
        <v>434314</v>
      </c>
      <c r="Q258" s="31">
        <v>500472</v>
      </c>
      <c r="R258" s="31">
        <v>473637</v>
      </c>
      <c r="S258" s="31">
        <v>452433</v>
      </c>
      <c r="T258" s="31">
        <v>504750</v>
      </c>
      <c r="U258" s="31">
        <v>672186</v>
      </c>
      <c r="V258" s="31">
        <v>740250</v>
      </c>
      <c r="W258" s="31">
        <v>821304</v>
      </c>
      <c r="X258" s="31">
        <v>867410</v>
      </c>
      <c r="Y258" s="31">
        <v>835610</v>
      </c>
      <c r="Z258" s="31">
        <v>761535</v>
      </c>
      <c r="AA258" s="31">
        <v>753790</v>
      </c>
      <c r="AB258" s="31">
        <v>772523</v>
      </c>
      <c r="AC258" s="31">
        <v>651337</v>
      </c>
    </row>
    <row r="259" spans="1:29" hidden="1">
      <c r="A259" s="58">
        <v>2010</v>
      </c>
      <c r="B259" s="59" t="s">
        <v>990</v>
      </c>
      <c r="C259" s="59" t="s">
        <v>934</v>
      </c>
      <c r="D259" s="59" t="s">
        <v>175</v>
      </c>
      <c r="E259" s="59" t="s">
        <v>893</v>
      </c>
      <c r="F259" s="59" t="s">
        <v>711</v>
      </c>
      <c r="G259" s="59">
        <v>4</v>
      </c>
      <c r="H259" s="31">
        <v>1800</v>
      </c>
      <c r="I259" s="31">
        <v>5149079</v>
      </c>
      <c r="J259" s="31"/>
      <c r="K259" s="31"/>
      <c r="L259" s="31"/>
      <c r="M259" s="31"/>
      <c r="N259" s="31"/>
      <c r="O259" s="31"/>
      <c r="P259" s="31">
        <v>9382272</v>
      </c>
      <c r="Q259" s="31">
        <v>8988403</v>
      </c>
      <c r="R259" s="31">
        <v>9923160</v>
      </c>
      <c r="S259" s="31">
        <v>10574637</v>
      </c>
      <c r="T259" s="31">
        <v>11564857</v>
      </c>
      <c r="U259" s="31">
        <v>11811051</v>
      </c>
      <c r="V259" s="31">
        <v>12052452</v>
      </c>
      <c r="W259" s="31">
        <v>12821292</v>
      </c>
      <c r="X259" s="31">
        <v>13605934</v>
      </c>
      <c r="Y259" s="31">
        <v>13395344</v>
      </c>
      <c r="Z259" s="31">
        <v>13237896</v>
      </c>
      <c r="AA259" s="31">
        <v>13861901</v>
      </c>
      <c r="AB259" s="31">
        <v>14647606</v>
      </c>
      <c r="AC259" s="31">
        <v>15274953</v>
      </c>
    </row>
    <row r="260" spans="1:29" hidden="1">
      <c r="A260" s="58">
        <v>2010</v>
      </c>
      <c r="B260" s="59" t="s">
        <v>991</v>
      </c>
      <c r="C260" s="59" t="s">
        <v>992</v>
      </c>
      <c r="D260" s="59" t="s">
        <v>993</v>
      </c>
      <c r="E260" s="59" t="s">
        <v>816</v>
      </c>
      <c r="F260" s="59" t="s">
        <v>994</v>
      </c>
      <c r="G260" s="59">
        <v>27</v>
      </c>
      <c r="H260" s="31">
        <v>527</v>
      </c>
      <c r="I260" s="31">
        <v>1394439</v>
      </c>
      <c r="J260" s="31"/>
      <c r="K260" s="31"/>
      <c r="L260" s="31"/>
      <c r="M260" s="31"/>
      <c r="N260" s="31"/>
      <c r="O260" s="31">
        <v>272618</v>
      </c>
      <c r="P260" s="31">
        <v>198124</v>
      </c>
      <c r="Q260" s="31">
        <v>171741</v>
      </c>
      <c r="R260" s="31">
        <v>212257</v>
      </c>
      <c r="S260" s="31">
        <v>240255</v>
      </c>
      <c r="T260" s="31">
        <v>239234</v>
      </c>
      <c r="U260" s="31">
        <v>261550</v>
      </c>
      <c r="V260" s="31">
        <v>531729</v>
      </c>
      <c r="W260" s="31">
        <v>576913</v>
      </c>
      <c r="X260" s="31">
        <v>584568</v>
      </c>
      <c r="Y260" s="31">
        <v>797001</v>
      </c>
      <c r="Z260" s="31">
        <v>889977</v>
      </c>
      <c r="AA260" s="31">
        <v>1081635</v>
      </c>
      <c r="AB260" s="31">
        <v>1140101</v>
      </c>
      <c r="AC260" s="31">
        <v>1291472</v>
      </c>
    </row>
    <row r="261" spans="1:29" hidden="1">
      <c r="A261" s="58">
        <v>2010</v>
      </c>
      <c r="B261" s="59" t="s">
        <v>995</v>
      </c>
      <c r="C261" s="59" t="s">
        <v>996</v>
      </c>
      <c r="D261" s="59" t="s">
        <v>867</v>
      </c>
      <c r="E261" s="59" t="s">
        <v>153</v>
      </c>
      <c r="F261" s="59" t="s">
        <v>868</v>
      </c>
      <c r="G261" s="59">
        <v>22</v>
      </c>
      <c r="H261" s="31">
        <v>852</v>
      </c>
      <c r="I261" s="31">
        <v>1753136</v>
      </c>
      <c r="J261" s="31"/>
      <c r="K261" s="31"/>
      <c r="L261" s="31"/>
      <c r="M261" s="31"/>
      <c r="N261" s="31"/>
      <c r="O261" s="31"/>
      <c r="P261" s="31"/>
      <c r="Q261" s="31"/>
      <c r="R261" s="31"/>
      <c r="S261" s="31">
        <v>653114</v>
      </c>
      <c r="T261" s="31">
        <v>645922</v>
      </c>
      <c r="U261" s="31">
        <v>536812</v>
      </c>
      <c r="V261" s="31">
        <v>489727</v>
      </c>
      <c r="W261" s="31">
        <v>711360</v>
      </c>
      <c r="X261" s="31">
        <v>623548</v>
      </c>
      <c r="Y261" s="31">
        <v>563145</v>
      </c>
      <c r="Z261" s="31">
        <v>574064</v>
      </c>
      <c r="AA261" s="31">
        <v>642303</v>
      </c>
      <c r="AB261" s="31">
        <v>732964</v>
      </c>
      <c r="AC261" s="31">
        <v>692265</v>
      </c>
    </row>
    <row r="262" spans="1:29" hidden="1">
      <c r="A262" s="58">
        <v>2010</v>
      </c>
      <c r="B262" s="59" t="s">
        <v>997</v>
      </c>
      <c r="C262" s="59" t="s">
        <v>998</v>
      </c>
      <c r="D262" s="59" t="s">
        <v>999</v>
      </c>
      <c r="E262" s="59" t="s">
        <v>816</v>
      </c>
      <c r="F262" s="59" t="s">
        <v>1000</v>
      </c>
      <c r="G262" s="59">
        <v>264</v>
      </c>
      <c r="H262" s="31">
        <v>65</v>
      </c>
      <c r="I262" s="31">
        <v>97102</v>
      </c>
      <c r="J262" s="31"/>
      <c r="K262" s="31"/>
      <c r="L262" s="31"/>
      <c r="M262" s="31"/>
      <c r="N262" s="31"/>
      <c r="O262" s="31"/>
      <c r="P262" s="31"/>
      <c r="Q262" s="31"/>
      <c r="R262" s="31"/>
      <c r="S262" s="31"/>
      <c r="T262" s="31"/>
      <c r="U262" s="31"/>
      <c r="V262" s="31">
        <v>426140</v>
      </c>
      <c r="W262" s="31">
        <v>431652</v>
      </c>
      <c r="X262" s="31">
        <v>589710</v>
      </c>
      <c r="Y262" s="31">
        <v>832264</v>
      </c>
      <c r="Z262" s="31">
        <v>889839</v>
      </c>
      <c r="AA262" s="31">
        <v>986916</v>
      </c>
      <c r="AB262" s="31">
        <v>984596</v>
      </c>
      <c r="AC262" s="31">
        <v>932002</v>
      </c>
    </row>
    <row r="263" spans="1:29" hidden="1">
      <c r="A263" s="58">
        <v>2010</v>
      </c>
      <c r="B263" s="59" t="s">
        <v>1001</v>
      </c>
      <c r="C263" s="59" t="s">
        <v>1002</v>
      </c>
      <c r="D263" s="59" t="s">
        <v>1003</v>
      </c>
      <c r="E263" s="59" t="s">
        <v>816</v>
      </c>
      <c r="F263" s="59" t="s">
        <v>890</v>
      </c>
      <c r="G263" s="59">
        <v>8</v>
      </c>
      <c r="H263" s="31">
        <v>1157</v>
      </c>
      <c r="I263" s="31">
        <v>3933920</v>
      </c>
      <c r="J263" s="31"/>
      <c r="K263" s="31"/>
      <c r="L263" s="31"/>
      <c r="M263" s="31"/>
      <c r="N263" s="31"/>
      <c r="O263" s="31"/>
      <c r="P263" s="31"/>
      <c r="Q263" s="31">
        <v>23865</v>
      </c>
      <c r="R263" s="31"/>
      <c r="S263" s="31"/>
      <c r="T263" s="31"/>
      <c r="U263" s="31"/>
      <c r="V263" s="31"/>
      <c r="W263" s="31">
        <v>456858</v>
      </c>
      <c r="X263" s="31"/>
      <c r="Y263" s="31">
        <v>0</v>
      </c>
      <c r="Z263" s="31"/>
      <c r="AA263" s="31"/>
      <c r="AB263" s="31">
        <v>742376</v>
      </c>
      <c r="AC263" s="31">
        <v>1150379</v>
      </c>
    </row>
    <row r="264" spans="1:29" hidden="1">
      <c r="A264" s="58">
        <v>2010</v>
      </c>
      <c r="B264" s="59" t="s">
        <v>1004</v>
      </c>
      <c r="C264" s="59" t="s">
        <v>1005</v>
      </c>
      <c r="D264" s="59" t="s">
        <v>1006</v>
      </c>
      <c r="E264" s="59" t="s">
        <v>816</v>
      </c>
      <c r="F264" s="59" t="s">
        <v>890</v>
      </c>
      <c r="G264" s="59">
        <v>8</v>
      </c>
      <c r="H264" s="31">
        <v>1157</v>
      </c>
      <c r="I264" s="31">
        <v>3933920</v>
      </c>
      <c r="J264" s="31"/>
      <c r="K264" s="31"/>
      <c r="L264" s="31"/>
      <c r="M264" s="31"/>
      <c r="N264" s="31"/>
      <c r="O264" s="31"/>
      <c r="P264" s="31"/>
      <c r="Q264" s="31">
        <v>272160</v>
      </c>
      <c r="R264" s="31">
        <v>476784</v>
      </c>
      <c r="S264" s="31">
        <v>279468</v>
      </c>
      <c r="T264" s="31">
        <v>305000</v>
      </c>
      <c r="U264" s="31">
        <v>368368</v>
      </c>
      <c r="V264" s="31">
        <v>528770</v>
      </c>
      <c r="W264" s="31">
        <v>548433</v>
      </c>
      <c r="X264" s="31">
        <v>634804</v>
      </c>
      <c r="Y264" s="31">
        <v>697674</v>
      </c>
      <c r="Z264" s="31">
        <v>847253</v>
      </c>
      <c r="AA264" s="31">
        <v>978095</v>
      </c>
      <c r="AB264" s="31">
        <v>1101238</v>
      </c>
      <c r="AC264" s="31">
        <v>1267888</v>
      </c>
    </row>
    <row r="265" spans="1:29" hidden="1">
      <c r="A265" s="58">
        <v>2001</v>
      </c>
      <c r="B265" s="59" t="s">
        <v>1007</v>
      </c>
      <c r="C265" s="59" t="s">
        <v>1008</v>
      </c>
      <c r="D265" s="59" t="s">
        <v>107</v>
      </c>
      <c r="E265" s="59" t="s">
        <v>153</v>
      </c>
      <c r="F265" s="59" t="s">
        <v>1009</v>
      </c>
      <c r="G265" s="59">
        <v>4</v>
      </c>
      <c r="H265" s="31">
        <v>1164</v>
      </c>
      <c r="I265" s="31">
        <v>4222211</v>
      </c>
      <c r="J265" s="31"/>
      <c r="K265" s="31"/>
      <c r="L265" s="31"/>
      <c r="M265" s="31"/>
      <c r="N265" s="31"/>
      <c r="O265" s="31"/>
      <c r="P265" s="31"/>
      <c r="Q265" s="31">
        <v>0</v>
      </c>
      <c r="R265" s="31">
        <v>4141731</v>
      </c>
      <c r="S265" s="31">
        <v>4794472</v>
      </c>
      <c r="T265" s="31">
        <v>4562554</v>
      </c>
      <c r="U265" s="31"/>
      <c r="V265" s="31"/>
      <c r="W265" s="31"/>
      <c r="X265" s="31"/>
      <c r="Y265" s="31"/>
      <c r="Z265" s="31"/>
      <c r="AA265" s="31"/>
      <c r="AB265" s="31"/>
      <c r="AC265" s="31"/>
    </row>
    <row r="266" spans="1:29" hidden="1">
      <c r="A266" s="58">
        <v>2010</v>
      </c>
      <c r="B266" s="59" t="s">
        <v>1010</v>
      </c>
      <c r="C266" s="59" t="s">
        <v>1011</v>
      </c>
      <c r="D266" s="59" t="s">
        <v>815</v>
      </c>
      <c r="E266" s="59" t="s">
        <v>816</v>
      </c>
      <c r="F266" s="59" t="s">
        <v>994</v>
      </c>
      <c r="G266" s="59">
        <v>27</v>
      </c>
      <c r="H266" s="31">
        <v>527</v>
      </c>
      <c r="I266" s="31">
        <v>1394439</v>
      </c>
      <c r="J266" s="31"/>
      <c r="K266" s="31"/>
      <c r="L266" s="31"/>
      <c r="M266" s="31"/>
      <c r="N266" s="31"/>
      <c r="O266" s="31"/>
      <c r="P266" s="31"/>
      <c r="Q266" s="31"/>
      <c r="R266" s="31"/>
      <c r="S266" s="31">
        <v>12868966</v>
      </c>
      <c r="T266" s="31">
        <v>13628155</v>
      </c>
      <c r="U266" s="31">
        <v>12911962</v>
      </c>
      <c r="V266" s="31">
        <v>12437761</v>
      </c>
      <c r="W266" s="31">
        <v>12222888</v>
      </c>
      <c r="X266" s="31">
        <v>12587864</v>
      </c>
      <c r="Y266" s="31">
        <v>13855487</v>
      </c>
      <c r="Z266" s="31">
        <v>13860442</v>
      </c>
      <c r="AA266" s="31">
        <v>14465698</v>
      </c>
      <c r="AB266" s="31">
        <v>15519248</v>
      </c>
      <c r="AC266" s="31">
        <v>14681406</v>
      </c>
    </row>
    <row r="267" spans="1:29" hidden="1">
      <c r="A267" s="58">
        <v>2003</v>
      </c>
      <c r="B267" s="59" t="s">
        <v>1012</v>
      </c>
      <c r="C267" s="59" t="s">
        <v>1013</v>
      </c>
      <c r="D267" s="59" t="s">
        <v>867</v>
      </c>
      <c r="E267" s="59" t="s">
        <v>153</v>
      </c>
      <c r="F267" s="59" t="s">
        <v>868</v>
      </c>
      <c r="G267" s="59">
        <v>22</v>
      </c>
      <c r="H267" s="31">
        <v>852</v>
      </c>
      <c r="I267" s="31">
        <v>1753136</v>
      </c>
      <c r="J267" s="31"/>
      <c r="K267" s="31"/>
      <c r="L267" s="31"/>
      <c r="M267" s="31"/>
      <c r="N267" s="31"/>
      <c r="O267" s="31"/>
      <c r="P267" s="31"/>
      <c r="Q267" s="31"/>
      <c r="R267" s="31">
        <v>205824</v>
      </c>
      <c r="S267" s="31">
        <v>244440</v>
      </c>
      <c r="T267" s="31">
        <v>208788</v>
      </c>
      <c r="U267" s="31">
        <v>231587</v>
      </c>
      <c r="V267" s="31">
        <v>200449</v>
      </c>
      <c r="W267" s="31"/>
      <c r="X267" s="31"/>
      <c r="Y267" s="31"/>
      <c r="Z267" s="31"/>
      <c r="AA267" s="31"/>
      <c r="AB267" s="31"/>
      <c r="AC267" s="31"/>
    </row>
    <row r="268" spans="1:29" hidden="1">
      <c r="A268" s="58">
        <v>2010</v>
      </c>
      <c r="B268" s="59" t="s">
        <v>1014</v>
      </c>
      <c r="C268" s="59" t="s">
        <v>1015</v>
      </c>
      <c r="D268" s="59" t="s">
        <v>1016</v>
      </c>
      <c r="E268" s="59" t="s">
        <v>901</v>
      </c>
      <c r="F268" s="59" t="s">
        <v>890</v>
      </c>
      <c r="G268" s="59">
        <v>8</v>
      </c>
      <c r="H268" s="31">
        <v>1157</v>
      </c>
      <c r="I268" s="31">
        <v>3933920</v>
      </c>
      <c r="J268" s="31"/>
      <c r="K268" s="31"/>
      <c r="L268" s="31"/>
      <c r="M268" s="31"/>
      <c r="N268" s="31"/>
      <c r="O268" s="31"/>
      <c r="P268" s="31"/>
      <c r="Q268" s="31"/>
      <c r="R268" s="31"/>
      <c r="S268" s="31"/>
      <c r="T268" s="31"/>
      <c r="U268" s="31"/>
      <c r="V268" s="31">
        <v>2657544</v>
      </c>
      <c r="W268" s="31">
        <v>2844768</v>
      </c>
      <c r="X268" s="31">
        <v>2984976</v>
      </c>
      <c r="Y268" s="31">
        <v>3073336</v>
      </c>
      <c r="Z268" s="31">
        <v>2823201</v>
      </c>
      <c r="AA268" s="31">
        <v>2869646</v>
      </c>
      <c r="AB268" s="31">
        <v>2925865</v>
      </c>
      <c r="AC268" s="31">
        <v>2877163</v>
      </c>
    </row>
    <row r="269" spans="1:29" hidden="1">
      <c r="A269" s="58">
        <v>2010</v>
      </c>
      <c r="B269" s="59" t="s">
        <v>1017</v>
      </c>
      <c r="C269" s="59" t="s">
        <v>1018</v>
      </c>
      <c r="D269" s="59" t="s">
        <v>1019</v>
      </c>
      <c r="E269" s="59" t="s">
        <v>153</v>
      </c>
      <c r="F269" s="59" t="s">
        <v>1020</v>
      </c>
      <c r="G269" s="59">
        <v>389</v>
      </c>
      <c r="H269" s="31">
        <v>45</v>
      </c>
      <c r="I269" s="31">
        <v>58442</v>
      </c>
      <c r="J269" s="31"/>
      <c r="K269" s="31"/>
      <c r="L269" s="31"/>
      <c r="M269" s="31"/>
      <c r="N269" s="31"/>
      <c r="O269" s="31"/>
      <c r="P269" s="31"/>
      <c r="Q269" s="31"/>
      <c r="R269" s="31"/>
      <c r="S269" s="31"/>
      <c r="T269" s="31"/>
      <c r="U269" s="31"/>
      <c r="V269" s="31">
        <v>1126405</v>
      </c>
      <c r="W269" s="31"/>
      <c r="X269" s="31">
        <v>990753</v>
      </c>
      <c r="Y269" s="31">
        <v>1288458</v>
      </c>
      <c r="Z269" s="31">
        <v>1431374</v>
      </c>
      <c r="AA269" s="31">
        <v>1382065</v>
      </c>
      <c r="AB269" s="31">
        <v>1431624</v>
      </c>
      <c r="AC269" s="31">
        <v>1332205</v>
      </c>
    </row>
    <row r="270" spans="1:29" hidden="1">
      <c r="A270" s="58">
        <v>2010</v>
      </c>
      <c r="B270" s="59" t="s">
        <v>1021</v>
      </c>
      <c r="C270" s="59" t="s">
        <v>1022</v>
      </c>
      <c r="D270" s="59" t="s">
        <v>1023</v>
      </c>
      <c r="E270" s="59" t="s">
        <v>901</v>
      </c>
      <c r="F270" s="59" t="s">
        <v>1024</v>
      </c>
      <c r="G270" s="59">
        <v>324</v>
      </c>
      <c r="H270" s="31">
        <v>46</v>
      </c>
      <c r="I270" s="31">
        <v>74765</v>
      </c>
      <c r="J270" s="31"/>
      <c r="K270" s="31"/>
      <c r="L270" s="31"/>
      <c r="M270" s="31"/>
      <c r="N270" s="31"/>
      <c r="O270" s="31"/>
      <c r="P270" s="31"/>
      <c r="Q270" s="31"/>
      <c r="R270" s="31"/>
      <c r="S270" s="31"/>
      <c r="T270" s="31"/>
      <c r="U270" s="31"/>
      <c r="V270" s="31"/>
      <c r="W270" s="31">
        <v>1140460</v>
      </c>
      <c r="X270" s="31">
        <v>1234302</v>
      </c>
      <c r="Y270" s="31">
        <v>1184682</v>
      </c>
      <c r="Z270" s="31">
        <v>1232643</v>
      </c>
      <c r="AA270" s="31">
        <v>1331903</v>
      </c>
      <c r="AB270" s="31">
        <v>1298714</v>
      </c>
      <c r="AC270" s="31">
        <v>1188769</v>
      </c>
    </row>
    <row r="271" spans="1:29" hidden="1">
      <c r="A271" s="58">
        <v>2010</v>
      </c>
      <c r="B271" s="59" t="s">
        <v>1025</v>
      </c>
      <c r="C271" s="59" t="s">
        <v>1026</v>
      </c>
      <c r="D271" s="59" t="s">
        <v>1027</v>
      </c>
      <c r="E271" s="59" t="s">
        <v>803</v>
      </c>
      <c r="F271" s="59" t="s">
        <v>1028</v>
      </c>
      <c r="G271" s="59">
        <v>408</v>
      </c>
      <c r="H271" s="31">
        <v>34</v>
      </c>
      <c r="I271" s="31">
        <v>55997</v>
      </c>
      <c r="J271" s="31"/>
      <c r="K271" s="31"/>
      <c r="L271" s="31"/>
      <c r="M271" s="31"/>
      <c r="N271" s="31"/>
      <c r="O271" s="31"/>
      <c r="P271" s="31"/>
      <c r="Q271" s="31"/>
      <c r="R271" s="31"/>
      <c r="S271" s="31"/>
      <c r="T271" s="31"/>
      <c r="U271" s="31"/>
      <c r="V271" s="31"/>
      <c r="W271" s="31"/>
      <c r="X271" s="31">
        <v>638526</v>
      </c>
      <c r="Y271" s="31">
        <v>777756</v>
      </c>
      <c r="Z271" s="31">
        <v>980200</v>
      </c>
      <c r="AA271" s="31">
        <v>1025236</v>
      </c>
      <c r="AB271" s="31">
        <v>1107111</v>
      </c>
      <c r="AC271" s="31">
        <v>1090599</v>
      </c>
    </row>
    <row r="272" spans="1:29" hidden="1">
      <c r="A272" s="58">
        <v>2010</v>
      </c>
      <c r="B272" s="59" t="s">
        <v>1029</v>
      </c>
      <c r="C272" s="59" t="s">
        <v>1030</v>
      </c>
      <c r="D272" s="59" t="s">
        <v>1031</v>
      </c>
      <c r="E272" s="59" t="s">
        <v>816</v>
      </c>
      <c r="F272" s="59" t="s">
        <v>1032</v>
      </c>
      <c r="G272" s="59">
        <v>402</v>
      </c>
      <c r="H272" s="31">
        <v>26</v>
      </c>
      <c r="I272" s="31">
        <v>57236</v>
      </c>
      <c r="J272" s="31"/>
      <c r="K272" s="31"/>
      <c r="L272" s="31"/>
      <c r="M272" s="31"/>
      <c r="N272" s="31"/>
      <c r="O272" s="31"/>
      <c r="P272" s="31"/>
      <c r="Q272" s="31"/>
      <c r="R272" s="31"/>
      <c r="S272" s="31"/>
      <c r="T272" s="31"/>
      <c r="U272" s="31"/>
      <c r="V272" s="31"/>
      <c r="W272" s="31"/>
      <c r="X272" s="31">
        <v>719607</v>
      </c>
      <c r="Y272" s="31">
        <v>804304</v>
      </c>
      <c r="Z272" s="31">
        <v>674691</v>
      </c>
      <c r="AA272" s="31">
        <v>775189</v>
      </c>
      <c r="AB272" s="31">
        <v>757771</v>
      </c>
      <c r="AC272" s="31">
        <v>765986</v>
      </c>
    </row>
    <row r="273" spans="1:29" hidden="1">
      <c r="A273" s="58">
        <v>2010</v>
      </c>
      <c r="B273" s="59" t="s">
        <v>1033</v>
      </c>
      <c r="C273" s="59" t="s">
        <v>1034</v>
      </c>
      <c r="D273" s="59" t="s">
        <v>1035</v>
      </c>
      <c r="E273" s="59" t="s">
        <v>901</v>
      </c>
      <c r="F273" s="59" t="s">
        <v>1036</v>
      </c>
      <c r="G273" s="59">
        <v>361</v>
      </c>
      <c r="H273" s="31">
        <v>53</v>
      </c>
      <c r="I273" s="31">
        <v>65034</v>
      </c>
      <c r="J273" s="31"/>
      <c r="K273" s="31"/>
      <c r="L273" s="31"/>
      <c r="M273" s="31"/>
      <c r="N273" s="31"/>
      <c r="O273" s="31"/>
      <c r="P273" s="31"/>
      <c r="Q273" s="31"/>
      <c r="R273" s="31"/>
      <c r="S273" s="31"/>
      <c r="T273" s="31"/>
      <c r="U273" s="31"/>
      <c r="V273" s="31"/>
      <c r="W273" s="31"/>
      <c r="X273" s="31">
        <v>740520</v>
      </c>
      <c r="Y273" s="31">
        <v>741188</v>
      </c>
      <c r="Z273" s="31">
        <v>799916</v>
      </c>
      <c r="AA273" s="31">
        <v>794305</v>
      </c>
      <c r="AB273" s="31">
        <v>845936</v>
      </c>
      <c r="AC273" s="31">
        <v>821084</v>
      </c>
    </row>
    <row r="274" spans="1:29" hidden="1">
      <c r="A274" s="58">
        <v>2010</v>
      </c>
      <c r="B274" s="59" t="s">
        <v>1037</v>
      </c>
      <c r="C274" s="59" t="s">
        <v>1038</v>
      </c>
      <c r="D274" s="59" t="s">
        <v>1039</v>
      </c>
      <c r="E274" s="59" t="s">
        <v>816</v>
      </c>
      <c r="F274" s="59" t="s">
        <v>1040</v>
      </c>
      <c r="G274" s="59">
        <v>431</v>
      </c>
      <c r="H274" s="31">
        <v>27</v>
      </c>
      <c r="I274" s="31">
        <v>52647</v>
      </c>
      <c r="J274" s="31"/>
      <c r="K274" s="31"/>
      <c r="L274" s="31"/>
      <c r="M274" s="31"/>
      <c r="N274" s="31"/>
      <c r="O274" s="31"/>
      <c r="P274" s="31"/>
      <c r="Q274" s="31"/>
      <c r="R274" s="31"/>
      <c r="S274" s="31"/>
      <c r="T274" s="31"/>
      <c r="U274" s="31"/>
      <c r="V274" s="31"/>
      <c r="W274" s="31"/>
      <c r="X274" s="31">
        <v>482055</v>
      </c>
      <c r="Y274" s="31">
        <v>498790</v>
      </c>
      <c r="Z274" s="31">
        <v>500908</v>
      </c>
      <c r="AA274" s="31">
        <v>522481</v>
      </c>
      <c r="AB274" s="31">
        <v>552657</v>
      </c>
      <c r="AC274" s="31">
        <v>584398</v>
      </c>
    </row>
    <row r="275" spans="1:29" hidden="1">
      <c r="A275" s="58">
        <v>2010</v>
      </c>
      <c r="B275" s="59" t="s">
        <v>1041</v>
      </c>
      <c r="C275" s="59" t="s">
        <v>1042</v>
      </c>
      <c r="D275" s="59" t="s">
        <v>1043</v>
      </c>
      <c r="E275" s="59" t="s">
        <v>153</v>
      </c>
      <c r="F275" s="59" t="s">
        <v>1044</v>
      </c>
      <c r="G275" s="59">
        <v>366</v>
      </c>
      <c r="H275" s="31">
        <v>30</v>
      </c>
      <c r="I275" s="31">
        <v>63681</v>
      </c>
      <c r="J275" s="31"/>
      <c r="K275" s="31"/>
      <c r="L275" s="31"/>
      <c r="M275" s="31"/>
      <c r="N275" s="31"/>
      <c r="O275" s="31"/>
      <c r="P275" s="31"/>
      <c r="Q275" s="31"/>
      <c r="R275" s="31"/>
      <c r="S275" s="31"/>
      <c r="T275" s="31"/>
      <c r="U275" s="31"/>
      <c r="V275" s="31"/>
      <c r="W275" s="31"/>
      <c r="X275" s="31"/>
      <c r="Y275" s="31">
        <v>755409</v>
      </c>
      <c r="Z275" s="31">
        <v>769113</v>
      </c>
      <c r="AA275" s="31">
        <v>756321</v>
      </c>
      <c r="AB275" s="31">
        <v>804825</v>
      </c>
      <c r="AC275" s="31">
        <v>822155</v>
      </c>
    </row>
    <row r="276" spans="1:29" hidden="1">
      <c r="A276" s="58">
        <v>2010</v>
      </c>
      <c r="B276" s="59" t="s">
        <v>1045</v>
      </c>
      <c r="C276" s="59" t="s">
        <v>1046</v>
      </c>
      <c r="D276" s="59" t="s">
        <v>1047</v>
      </c>
      <c r="E276" s="59" t="s">
        <v>901</v>
      </c>
      <c r="F276" s="59" t="s">
        <v>1048</v>
      </c>
      <c r="G276" s="59">
        <v>383</v>
      </c>
      <c r="H276" s="31">
        <v>43</v>
      </c>
      <c r="I276" s="31">
        <v>59426</v>
      </c>
      <c r="J276" s="31"/>
      <c r="K276" s="31"/>
      <c r="L276" s="31"/>
      <c r="M276" s="31"/>
      <c r="N276" s="31"/>
      <c r="O276" s="31"/>
      <c r="P276" s="31"/>
      <c r="Q276" s="31"/>
      <c r="R276" s="31"/>
      <c r="S276" s="31"/>
      <c r="T276" s="31"/>
      <c r="U276" s="31"/>
      <c r="V276" s="31"/>
      <c r="W276" s="31"/>
      <c r="X276" s="31">
        <v>0</v>
      </c>
      <c r="Y276" s="31">
        <v>2518193</v>
      </c>
      <c r="Z276" s="31">
        <v>2148112</v>
      </c>
      <c r="AA276" s="31">
        <v>2263856</v>
      </c>
      <c r="AB276" s="31">
        <v>1957880</v>
      </c>
      <c r="AC276" s="31">
        <v>1978226</v>
      </c>
    </row>
    <row r="277" spans="1:29" hidden="1">
      <c r="A277" s="58">
        <v>2010</v>
      </c>
      <c r="B277" s="59" t="s">
        <v>1049</v>
      </c>
      <c r="C277" s="59" t="s">
        <v>1050</v>
      </c>
      <c r="D277" s="59" t="s">
        <v>888</v>
      </c>
      <c r="E277" s="59" t="s">
        <v>153</v>
      </c>
      <c r="F277" s="59" t="s">
        <v>868</v>
      </c>
      <c r="G277" s="59">
        <v>22</v>
      </c>
      <c r="H277" s="31">
        <v>852</v>
      </c>
      <c r="I277" s="31">
        <v>1753136</v>
      </c>
      <c r="J277" s="31"/>
      <c r="K277" s="31"/>
      <c r="L277" s="31"/>
      <c r="M277" s="31"/>
      <c r="N277" s="31"/>
      <c r="O277" s="31"/>
      <c r="P277" s="31"/>
      <c r="Q277" s="31"/>
      <c r="R277" s="31"/>
      <c r="S277" s="31"/>
      <c r="T277" s="31"/>
      <c r="U277" s="31"/>
      <c r="V277" s="31"/>
      <c r="W277" s="31"/>
      <c r="X277" s="31"/>
      <c r="Y277" s="31"/>
      <c r="Z277" s="31"/>
      <c r="AA277" s="31">
        <v>152490</v>
      </c>
      <c r="AB277" s="31">
        <v>169536</v>
      </c>
      <c r="AC277" s="31">
        <v>192643</v>
      </c>
    </row>
    <row r="278" spans="1:29">
      <c r="A278" s="58">
        <v>2009</v>
      </c>
      <c r="B278" s="59" t="s">
        <v>285</v>
      </c>
      <c r="C278" s="59" t="s">
        <v>286</v>
      </c>
      <c r="D278" s="59" t="s">
        <v>287</v>
      </c>
      <c r="E278" s="59" t="s">
        <v>153</v>
      </c>
      <c r="F278" s="59" t="s">
        <v>154</v>
      </c>
      <c r="G278" s="59">
        <v>1</v>
      </c>
      <c r="H278" s="31">
        <v>3353</v>
      </c>
      <c r="I278" s="31">
        <v>17799861</v>
      </c>
      <c r="J278" s="31"/>
      <c r="K278" s="31"/>
      <c r="L278" s="31"/>
      <c r="M278" s="31"/>
      <c r="N278" s="31"/>
      <c r="O278" s="31"/>
      <c r="P278" s="31"/>
      <c r="Q278" s="31"/>
      <c r="R278" s="31"/>
      <c r="S278" s="31"/>
      <c r="T278" s="31"/>
      <c r="U278" s="31"/>
      <c r="V278" s="31"/>
      <c r="W278" s="31"/>
      <c r="X278" s="31"/>
      <c r="Y278" s="31"/>
      <c r="Z278" s="31"/>
      <c r="AA278" s="31">
        <v>0</v>
      </c>
      <c r="AB278" s="31">
        <v>0</v>
      </c>
      <c r="AC278" s="31"/>
    </row>
    <row r="279" spans="1:29" hidden="1">
      <c r="A279" s="58">
        <v>2010</v>
      </c>
      <c r="B279" s="59" t="s">
        <v>1051</v>
      </c>
      <c r="C279" s="59" t="s">
        <v>1052</v>
      </c>
      <c r="D279" s="59" t="s">
        <v>999</v>
      </c>
      <c r="E279" s="59" t="s">
        <v>816</v>
      </c>
      <c r="F279" s="59" t="s">
        <v>890</v>
      </c>
      <c r="G279" s="59">
        <v>8</v>
      </c>
      <c r="H279" s="31">
        <v>1157</v>
      </c>
      <c r="I279" s="31">
        <v>3933920</v>
      </c>
      <c r="J279" s="31"/>
      <c r="K279" s="31"/>
      <c r="L279" s="31"/>
      <c r="M279" s="31"/>
      <c r="N279" s="31"/>
      <c r="O279" s="31"/>
      <c r="P279" s="31"/>
      <c r="Q279" s="31"/>
      <c r="R279" s="31"/>
      <c r="S279" s="31"/>
      <c r="T279" s="31"/>
      <c r="U279" s="31"/>
      <c r="V279" s="31"/>
      <c r="W279" s="31"/>
      <c r="X279" s="31"/>
      <c r="Y279" s="31"/>
      <c r="Z279" s="31"/>
      <c r="AA279" s="31">
        <v>381488</v>
      </c>
      <c r="AB279" s="31">
        <v>379141</v>
      </c>
      <c r="AC279" s="31">
        <v>407098</v>
      </c>
    </row>
    <row r="280" spans="1:29" hidden="1">
      <c r="A280" s="58">
        <v>2010</v>
      </c>
      <c r="B280" s="59" t="s">
        <v>1053</v>
      </c>
      <c r="C280" s="59" t="s">
        <v>1054</v>
      </c>
      <c r="D280" s="59" t="s">
        <v>1055</v>
      </c>
      <c r="E280" s="59" t="s">
        <v>964</v>
      </c>
      <c r="F280" s="59" t="s">
        <v>1056</v>
      </c>
      <c r="G280" s="59">
        <v>90</v>
      </c>
      <c r="H280" s="31">
        <v>290</v>
      </c>
      <c r="I280" s="31">
        <v>343509</v>
      </c>
      <c r="J280" s="31">
        <v>1977718</v>
      </c>
      <c r="K280" s="31">
        <v>1918755</v>
      </c>
      <c r="L280" s="31">
        <v>1914239</v>
      </c>
      <c r="M280" s="31">
        <v>2015821</v>
      </c>
      <c r="N280" s="31">
        <v>1978625</v>
      </c>
      <c r="O280" s="31">
        <v>2019613</v>
      </c>
      <c r="P280" s="31">
        <v>1854441</v>
      </c>
      <c r="Q280" s="31">
        <v>1832081</v>
      </c>
      <c r="R280" s="31">
        <v>1874223</v>
      </c>
      <c r="S280" s="31">
        <v>1935762</v>
      </c>
      <c r="T280" s="31">
        <v>1976583</v>
      </c>
      <c r="U280" s="31">
        <v>2030792</v>
      </c>
      <c r="V280" s="31">
        <v>2091438</v>
      </c>
      <c r="W280" s="31">
        <v>2105466</v>
      </c>
      <c r="X280" s="31">
        <v>2183282</v>
      </c>
      <c r="Y280" s="31">
        <v>2407231</v>
      </c>
      <c r="Z280" s="31">
        <v>2442387</v>
      </c>
      <c r="AA280" s="31">
        <v>2408618</v>
      </c>
      <c r="AB280" s="31">
        <v>2502737</v>
      </c>
      <c r="AC280" s="31">
        <v>2595112</v>
      </c>
    </row>
    <row r="281" spans="1:29" hidden="1">
      <c r="A281" s="58">
        <v>2010</v>
      </c>
      <c r="B281" s="59" t="s">
        <v>1057</v>
      </c>
      <c r="C281" s="59" t="s">
        <v>1058</v>
      </c>
      <c r="D281" s="59" t="s">
        <v>1059</v>
      </c>
      <c r="E281" s="59" t="s">
        <v>964</v>
      </c>
      <c r="F281" s="59" t="s">
        <v>1060</v>
      </c>
      <c r="G281" s="59">
        <v>78</v>
      </c>
      <c r="H281" s="31">
        <v>339</v>
      </c>
      <c r="I281" s="31">
        <v>419830</v>
      </c>
      <c r="J281" s="31">
        <v>1776201</v>
      </c>
      <c r="K281" s="31">
        <v>1865760</v>
      </c>
      <c r="L281" s="31">
        <v>1892453</v>
      </c>
      <c r="M281" s="31">
        <v>1571272</v>
      </c>
      <c r="N281" s="31">
        <v>1931368</v>
      </c>
      <c r="O281" s="31">
        <v>1987329</v>
      </c>
      <c r="P281" s="31">
        <v>2330446</v>
      </c>
      <c r="Q281" s="31">
        <v>2354083</v>
      </c>
      <c r="R281" s="31">
        <v>2495326</v>
      </c>
      <c r="S281" s="31">
        <v>2611058</v>
      </c>
      <c r="T281" s="31">
        <v>2917143</v>
      </c>
      <c r="U281" s="31">
        <v>2911584</v>
      </c>
      <c r="V281" s="31">
        <v>3024147</v>
      </c>
      <c r="W281" s="31">
        <v>3000205</v>
      </c>
      <c r="X281" s="31">
        <v>3147493</v>
      </c>
      <c r="Y281" s="31">
        <v>3213699</v>
      </c>
      <c r="Z281" s="31">
        <v>3277204</v>
      </c>
      <c r="AA281" s="31">
        <v>3225462</v>
      </c>
      <c r="AB281" s="31">
        <v>3032046</v>
      </c>
      <c r="AC281" s="31">
        <v>2930917</v>
      </c>
    </row>
    <row r="282" spans="1:29" hidden="1">
      <c r="A282" s="58">
        <v>2010</v>
      </c>
      <c r="B282" s="59" t="s">
        <v>1061</v>
      </c>
      <c r="C282" s="59" t="s">
        <v>1062</v>
      </c>
      <c r="D282" s="59" t="s">
        <v>1063</v>
      </c>
      <c r="E282" s="59" t="s">
        <v>964</v>
      </c>
      <c r="F282" s="59" t="s">
        <v>1064</v>
      </c>
      <c r="G282" s="59">
        <v>39</v>
      </c>
      <c r="H282" s="31">
        <v>400</v>
      </c>
      <c r="I282" s="31">
        <v>972091</v>
      </c>
      <c r="J282" s="31">
        <v>6704848</v>
      </c>
      <c r="K282" s="31">
        <v>6939505</v>
      </c>
      <c r="L282" s="31">
        <v>6709330</v>
      </c>
      <c r="M282" s="31">
        <v>6848419</v>
      </c>
      <c r="N282" s="31">
        <v>6557254</v>
      </c>
      <c r="O282" s="31">
        <v>6621108</v>
      </c>
      <c r="P282" s="31">
        <v>7096333</v>
      </c>
      <c r="Q282" s="31">
        <v>7408559</v>
      </c>
      <c r="R282" s="31">
        <v>8017985</v>
      </c>
      <c r="S282" s="31">
        <v>8432248</v>
      </c>
      <c r="T282" s="31">
        <v>9237408</v>
      </c>
      <c r="U282" s="31">
        <v>9312874</v>
      </c>
      <c r="V282" s="31">
        <v>8800095</v>
      </c>
      <c r="W282" s="31">
        <v>9185531</v>
      </c>
      <c r="X282" s="31">
        <v>9204241</v>
      </c>
      <c r="Y282" s="31">
        <v>8678571</v>
      </c>
      <c r="Z282" s="31">
        <v>8803325</v>
      </c>
      <c r="AA282" s="31">
        <v>8692957</v>
      </c>
      <c r="AB282" s="31">
        <v>8525398</v>
      </c>
      <c r="AC282" s="31">
        <v>8050268</v>
      </c>
    </row>
    <row r="283" spans="1:29" hidden="1">
      <c r="A283" s="58">
        <v>2010</v>
      </c>
      <c r="B283" s="59" t="s">
        <v>1065</v>
      </c>
      <c r="C283" s="59" t="s">
        <v>1066</v>
      </c>
      <c r="D283" s="59" t="s">
        <v>1067</v>
      </c>
      <c r="E283" s="59" t="s">
        <v>964</v>
      </c>
      <c r="F283" s="59" t="s">
        <v>1068</v>
      </c>
      <c r="G283" s="59">
        <v>48</v>
      </c>
      <c r="H283" s="31">
        <v>431</v>
      </c>
      <c r="I283" s="31">
        <v>749935</v>
      </c>
      <c r="J283" s="31">
        <v>5037586</v>
      </c>
      <c r="K283" s="31">
        <v>4893710</v>
      </c>
      <c r="L283" s="31">
        <v>4835145</v>
      </c>
      <c r="M283" s="31">
        <v>4939877</v>
      </c>
      <c r="N283" s="31">
        <v>4124264</v>
      </c>
      <c r="O283" s="31">
        <v>5169720</v>
      </c>
      <c r="P283" s="31">
        <v>4430014</v>
      </c>
      <c r="Q283" s="31">
        <v>5391110</v>
      </c>
      <c r="R283" s="31">
        <v>4724549</v>
      </c>
      <c r="S283" s="31">
        <v>5009704</v>
      </c>
      <c r="T283" s="31">
        <v>4906419</v>
      </c>
      <c r="U283" s="31">
        <v>4845305</v>
      </c>
      <c r="V283" s="31">
        <v>5432819</v>
      </c>
      <c r="W283" s="31">
        <v>5408959</v>
      </c>
      <c r="X283" s="31">
        <v>5555208</v>
      </c>
      <c r="Y283" s="31">
        <v>6051924</v>
      </c>
      <c r="Z283" s="31">
        <v>6053849</v>
      </c>
      <c r="AA283" s="31">
        <v>6658359</v>
      </c>
      <c r="AB283" s="31">
        <v>6684411</v>
      </c>
      <c r="AC283" s="31">
        <v>6722850</v>
      </c>
    </row>
    <row r="284" spans="1:29" hidden="1">
      <c r="A284" s="58">
        <v>2010</v>
      </c>
      <c r="B284" s="59" t="s">
        <v>1069</v>
      </c>
      <c r="C284" s="59" t="s">
        <v>1070</v>
      </c>
      <c r="D284" s="59" t="s">
        <v>1071</v>
      </c>
      <c r="E284" s="59" t="s">
        <v>1072</v>
      </c>
      <c r="F284" s="59" t="s">
        <v>1073</v>
      </c>
      <c r="G284" s="59">
        <v>137</v>
      </c>
      <c r="H284" s="31">
        <v>207</v>
      </c>
      <c r="I284" s="31">
        <v>221570</v>
      </c>
      <c r="J284" s="31">
        <v>690069</v>
      </c>
      <c r="K284" s="31">
        <v>690364</v>
      </c>
      <c r="L284" s="31">
        <v>716638</v>
      </c>
      <c r="M284" s="31">
        <v>721418</v>
      </c>
      <c r="N284" s="31">
        <v>639957</v>
      </c>
      <c r="O284" s="31">
        <v>663323</v>
      </c>
      <c r="P284" s="31">
        <v>718171</v>
      </c>
      <c r="Q284" s="31">
        <v>689124</v>
      </c>
      <c r="R284" s="31">
        <v>706753</v>
      </c>
      <c r="S284" s="31">
        <v>737980</v>
      </c>
      <c r="T284" s="31">
        <v>771895</v>
      </c>
      <c r="U284" s="31">
        <v>832494</v>
      </c>
      <c r="V284" s="31">
        <v>945896</v>
      </c>
      <c r="W284" s="31">
        <v>1039219</v>
      </c>
      <c r="X284" s="31">
        <v>1016807</v>
      </c>
      <c r="Y284" s="31">
        <v>1038927</v>
      </c>
      <c r="Z284" s="31">
        <v>1098714</v>
      </c>
      <c r="AA284" s="31">
        <v>1118130</v>
      </c>
      <c r="AB284" s="31">
        <v>1140892</v>
      </c>
      <c r="AC284" s="31">
        <v>1063528</v>
      </c>
    </row>
    <row r="285" spans="1:29" hidden="1">
      <c r="A285" s="58">
        <v>2010</v>
      </c>
      <c r="B285" s="59" t="s">
        <v>1074</v>
      </c>
      <c r="C285" s="59" t="s">
        <v>1075</v>
      </c>
      <c r="D285" s="59" t="s">
        <v>1076</v>
      </c>
      <c r="E285" s="59" t="s">
        <v>1072</v>
      </c>
      <c r="F285" s="59" t="s">
        <v>1077</v>
      </c>
      <c r="G285" s="59">
        <v>179</v>
      </c>
      <c r="H285" s="31">
        <v>119</v>
      </c>
      <c r="I285" s="31">
        <v>161149</v>
      </c>
      <c r="J285" s="31">
        <v>454941</v>
      </c>
      <c r="K285" s="31">
        <v>445723</v>
      </c>
      <c r="L285" s="31">
        <v>445059</v>
      </c>
      <c r="M285" s="31">
        <v>446720</v>
      </c>
      <c r="N285" s="31">
        <v>439324</v>
      </c>
      <c r="O285" s="31">
        <v>436748</v>
      </c>
      <c r="P285" s="31">
        <v>429997</v>
      </c>
      <c r="Q285" s="31">
        <v>483305</v>
      </c>
      <c r="R285" s="31">
        <v>490392</v>
      </c>
      <c r="S285" s="31">
        <v>527857</v>
      </c>
      <c r="T285" s="31">
        <v>617554</v>
      </c>
      <c r="U285" s="31">
        <v>646390</v>
      </c>
      <c r="V285" s="31">
        <v>620549</v>
      </c>
      <c r="W285" s="31">
        <v>707108</v>
      </c>
      <c r="X285" s="31">
        <v>1146735</v>
      </c>
      <c r="Y285" s="31">
        <v>1209758</v>
      </c>
      <c r="Z285" s="31">
        <v>1400173</v>
      </c>
      <c r="AA285" s="31">
        <v>2012467</v>
      </c>
      <c r="AB285" s="31">
        <v>1970686</v>
      </c>
      <c r="AC285" s="31">
        <v>1873351</v>
      </c>
    </row>
    <row r="286" spans="1:29" hidden="1">
      <c r="A286" s="58">
        <v>2010</v>
      </c>
      <c r="B286" s="59" t="s">
        <v>1078</v>
      </c>
      <c r="C286" s="59" t="s">
        <v>853</v>
      </c>
      <c r="D286" s="59" t="s">
        <v>1079</v>
      </c>
      <c r="E286" s="59" t="s">
        <v>1072</v>
      </c>
      <c r="F286" s="59" t="s">
        <v>1080</v>
      </c>
      <c r="G286" s="59">
        <v>66</v>
      </c>
      <c r="H286" s="31">
        <v>320</v>
      </c>
      <c r="I286" s="31">
        <v>541527</v>
      </c>
      <c r="J286" s="31">
        <v>1687967</v>
      </c>
      <c r="K286" s="31">
        <v>1767495</v>
      </c>
      <c r="L286" s="31">
        <v>1832105</v>
      </c>
      <c r="M286" s="31">
        <v>1884265</v>
      </c>
      <c r="N286" s="31">
        <v>1848509</v>
      </c>
      <c r="O286" s="31">
        <v>1906276</v>
      </c>
      <c r="P286" s="31">
        <v>1862531</v>
      </c>
      <c r="Q286" s="31">
        <v>1869713</v>
      </c>
      <c r="R286" s="31">
        <v>1391196</v>
      </c>
      <c r="S286" s="31">
        <v>2022317</v>
      </c>
      <c r="T286" s="31">
        <v>2411883</v>
      </c>
      <c r="U286" s="31">
        <v>2137860</v>
      </c>
      <c r="V286" s="31">
        <v>2170246</v>
      </c>
      <c r="W286" s="31">
        <v>2157384</v>
      </c>
      <c r="X286" s="31">
        <v>2180087</v>
      </c>
      <c r="Y286" s="31">
        <v>2242619</v>
      </c>
      <c r="Z286" s="31">
        <v>2347016</v>
      </c>
      <c r="AA286" s="31">
        <v>2509908</v>
      </c>
      <c r="AB286" s="31">
        <v>4535535</v>
      </c>
      <c r="AC286" s="31">
        <v>4675178</v>
      </c>
    </row>
    <row r="287" spans="1:29" hidden="1">
      <c r="A287" s="58">
        <v>2010</v>
      </c>
      <c r="B287" s="59" t="s">
        <v>1081</v>
      </c>
      <c r="C287" s="59" t="s">
        <v>1082</v>
      </c>
      <c r="D287" s="59" t="s">
        <v>1083</v>
      </c>
      <c r="E287" s="59" t="s">
        <v>1072</v>
      </c>
      <c r="F287" s="59" t="s">
        <v>1084</v>
      </c>
      <c r="G287" s="59">
        <v>47</v>
      </c>
      <c r="H287" s="31">
        <v>435</v>
      </c>
      <c r="I287" s="31">
        <v>758927</v>
      </c>
      <c r="J287" s="31">
        <v>5168036</v>
      </c>
      <c r="K287" s="31">
        <v>5025010</v>
      </c>
      <c r="L287" s="31">
        <v>5290987</v>
      </c>
      <c r="M287" s="31">
        <v>5568384</v>
      </c>
      <c r="N287" s="31">
        <v>5865934</v>
      </c>
      <c r="O287" s="31">
        <v>5909656</v>
      </c>
      <c r="P287" s="31">
        <v>6144364</v>
      </c>
      <c r="Q287" s="31">
        <v>6734096</v>
      </c>
      <c r="R287" s="31">
        <v>8262374</v>
      </c>
      <c r="S287" s="31">
        <v>9579763</v>
      </c>
      <c r="T287" s="31">
        <v>11684717</v>
      </c>
      <c r="U287" s="31">
        <v>12598195</v>
      </c>
      <c r="V287" s="31">
        <v>13144470</v>
      </c>
      <c r="W287" s="31">
        <v>13277789</v>
      </c>
      <c r="X287" s="31">
        <v>14965364</v>
      </c>
      <c r="Y287" s="31">
        <v>15075726</v>
      </c>
      <c r="Z287" s="31">
        <v>15388314</v>
      </c>
      <c r="AA287" s="31">
        <v>16663779</v>
      </c>
      <c r="AB287" s="31">
        <v>17374077</v>
      </c>
      <c r="AC287" s="31">
        <v>16003552</v>
      </c>
    </row>
    <row r="288" spans="1:29" hidden="1">
      <c r="A288" s="58">
        <v>2010</v>
      </c>
      <c r="B288" s="59" t="s">
        <v>1085</v>
      </c>
      <c r="C288" s="59" t="s">
        <v>1086</v>
      </c>
      <c r="D288" s="59" t="s">
        <v>1087</v>
      </c>
      <c r="E288" s="59" t="s">
        <v>1072</v>
      </c>
      <c r="F288" s="59" t="s">
        <v>1088</v>
      </c>
      <c r="G288" s="59">
        <v>114</v>
      </c>
      <c r="H288" s="31">
        <v>167</v>
      </c>
      <c r="I288" s="31">
        <v>276368</v>
      </c>
      <c r="J288" s="31">
        <v>519966</v>
      </c>
      <c r="K288" s="31">
        <v>519966</v>
      </c>
      <c r="L288" s="31">
        <v>509709</v>
      </c>
      <c r="M288" s="31">
        <v>537409</v>
      </c>
      <c r="N288" s="31">
        <v>536143</v>
      </c>
      <c r="O288" s="31">
        <v>886782</v>
      </c>
      <c r="P288" s="31">
        <v>993850</v>
      </c>
      <c r="Q288" s="31">
        <v>1140337</v>
      </c>
      <c r="R288" s="31">
        <v>1230460</v>
      </c>
      <c r="S288" s="31">
        <v>1318294</v>
      </c>
      <c r="T288" s="31">
        <v>1324934</v>
      </c>
      <c r="U288" s="31">
        <v>1351939</v>
      </c>
      <c r="V288" s="31">
        <v>1406755</v>
      </c>
      <c r="W288" s="31">
        <v>1245086</v>
      </c>
      <c r="X288" s="31">
        <v>1133073</v>
      </c>
      <c r="Y288" s="31">
        <v>1183142</v>
      </c>
      <c r="Z288" s="31">
        <v>970307</v>
      </c>
      <c r="AA288" s="31">
        <v>1187518</v>
      </c>
      <c r="AB288" s="31">
        <v>1071380</v>
      </c>
      <c r="AC288" s="31">
        <v>1076677</v>
      </c>
    </row>
    <row r="289" spans="1:29" hidden="1">
      <c r="A289" s="58">
        <v>2010</v>
      </c>
      <c r="B289" s="59" t="s">
        <v>1089</v>
      </c>
      <c r="C289" s="59" t="s">
        <v>1090</v>
      </c>
      <c r="D289" s="59" t="s">
        <v>1091</v>
      </c>
      <c r="E289" s="59" t="s">
        <v>1072</v>
      </c>
      <c r="F289" s="59" t="s">
        <v>1092</v>
      </c>
      <c r="G289" s="59">
        <v>199</v>
      </c>
      <c r="H289" s="31">
        <v>119</v>
      </c>
      <c r="I289" s="31">
        <v>141407</v>
      </c>
      <c r="J289" s="31">
        <v>226579</v>
      </c>
      <c r="K289" s="31">
        <v>223262</v>
      </c>
      <c r="L289" s="31">
        <v>221215</v>
      </c>
      <c r="M289" s="31">
        <v>232383</v>
      </c>
      <c r="N289" s="31">
        <v>0</v>
      </c>
      <c r="O289" s="31"/>
      <c r="P289" s="31"/>
      <c r="Q289" s="31"/>
      <c r="R289" s="31"/>
      <c r="S289" s="31"/>
      <c r="T289" s="31"/>
      <c r="U289" s="31"/>
      <c r="V289" s="31"/>
      <c r="W289" s="31"/>
      <c r="X289" s="31"/>
      <c r="Y289" s="31"/>
      <c r="Z289" s="31"/>
      <c r="AA289" s="31"/>
      <c r="AB289" s="31"/>
      <c r="AC289" s="31"/>
    </row>
    <row r="290" spans="1:29" hidden="1">
      <c r="A290" s="58">
        <v>2010</v>
      </c>
      <c r="B290" s="59" t="s">
        <v>1093</v>
      </c>
      <c r="C290" s="59" t="s">
        <v>1094</v>
      </c>
      <c r="D290" s="59" t="s">
        <v>1095</v>
      </c>
      <c r="E290" s="59" t="s">
        <v>1072</v>
      </c>
      <c r="F290" s="59" t="s">
        <v>1096</v>
      </c>
      <c r="G290" s="59">
        <v>205</v>
      </c>
      <c r="H290" s="31">
        <v>94</v>
      </c>
      <c r="I290" s="31">
        <v>132844</v>
      </c>
      <c r="J290" s="31">
        <v>520233</v>
      </c>
      <c r="K290" s="31">
        <v>547108</v>
      </c>
      <c r="L290" s="31">
        <v>550844</v>
      </c>
      <c r="M290" s="31">
        <v>510317</v>
      </c>
      <c r="N290" s="31">
        <v>518812</v>
      </c>
      <c r="O290" s="31">
        <v>532508</v>
      </c>
      <c r="P290" s="31">
        <v>466129</v>
      </c>
      <c r="Q290" s="31">
        <v>528301</v>
      </c>
      <c r="R290" s="31">
        <v>540629</v>
      </c>
      <c r="S290" s="31">
        <v>511524</v>
      </c>
      <c r="T290" s="31">
        <v>512866</v>
      </c>
      <c r="U290" s="31">
        <v>507485</v>
      </c>
      <c r="V290" s="31">
        <v>506395</v>
      </c>
      <c r="W290" s="31">
        <v>512117</v>
      </c>
      <c r="X290" s="31">
        <v>528416</v>
      </c>
      <c r="Y290" s="31">
        <v>517980</v>
      </c>
      <c r="Z290" s="31">
        <v>521299</v>
      </c>
      <c r="AA290" s="31">
        <v>566864</v>
      </c>
      <c r="AB290" s="31">
        <v>550847</v>
      </c>
      <c r="AC290" s="31">
        <v>524172</v>
      </c>
    </row>
    <row r="291" spans="1:29" hidden="1">
      <c r="A291" s="58">
        <v>2010</v>
      </c>
      <c r="B291" s="59" t="s">
        <v>1097</v>
      </c>
      <c r="C291" s="59" t="s">
        <v>1098</v>
      </c>
      <c r="D291" s="59" t="s">
        <v>1099</v>
      </c>
      <c r="E291" s="59" t="s">
        <v>1072</v>
      </c>
      <c r="F291" s="59" t="s">
        <v>1100</v>
      </c>
      <c r="G291" s="59">
        <v>106</v>
      </c>
      <c r="H291" s="31">
        <v>251</v>
      </c>
      <c r="I291" s="31">
        <v>299290</v>
      </c>
      <c r="J291" s="31">
        <v>1913312</v>
      </c>
      <c r="K291" s="31">
        <v>1985670</v>
      </c>
      <c r="L291" s="31">
        <v>2050004</v>
      </c>
      <c r="M291" s="31">
        <v>2081882</v>
      </c>
      <c r="N291" s="31">
        <v>2360480</v>
      </c>
      <c r="O291" s="31">
        <v>2259845</v>
      </c>
      <c r="P291" s="31">
        <v>2316886</v>
      </c>
      <c r="Q291" s="31">
        <v>2181425</v>
      </c>
      <c r="R291" s="31">
        <v>2429622</v>
      </c>
      <c r="S291" s="31">
        <v>2999006</v>
      </c>
      <c r="T291" s="31">
        <v>1975004</v>
      </c>
      <c r="U291" s="31">
        <v>2012011</v>
      </c>
      <c r="V291" s="31">
        <v>1915257</v>
      </c>
      <c r="W291" s="31">
        <v>1988261</v>
      </c>
      <c r="X291" s="31">
        <v>2217768</v>
      </c>
      <c r="Y291" s="31">
        <v>2027202</v>
      </c>
      <c r="Z291" s="31">
        <v>1947253</v>
      </c>
      <c r="AA291" s="31">
        <v>1934350</v>
      </c>
      <c r="AB291" s="31">
        <v>2088111</v>
      </c>
      <c r="AC291" s="31">
        <v>2078634</v>
      </c>
    </row>
    <row r="292" spans="1:29" hidden="1">
      <c r="A292" s="58">
        <v>1992</v>
      </c>
      <c r="B292" s="59" t="s">
        <v>1101</v>
      </c>
      <c r="C292" s="59" t="s">
        <v>1102</v>
      </c>
      <c r="D292" s="59" t="s">
        <v>1103</v>
      </c>
      <c r="E292" s="59" t="s">
        <v>1072</v>
      </c>
      <c r="F292" s="59" t="s">
        <v>1104</v>
      </c>
      <c r="G292" s="59">
        <v>127</v>
      </c>
      <c r="H292" s="31">
        <v>92</v>
      </c>
      <c r="I292" s="31">
        <v>194508</v>
      </c>
      <c r="J292" s="31">
        <v>325896</v>
      </c>
      <c r="K292" s="31">
        <v>479269</v>
      </c>
      <c r="L292" s="31"/>
      <c r="M292" s="31"/>
      <c r="N292" s="31"/>
      <c r="O292" s="31"/>
      <c r="P292" s="31"/>
      <c r="Q292" s="31"/>
      <c r="R292" s="31"/>
      <c r="S292" s="31"/>
      <c r="T292" s="31"/>
      <c r="U292" s="31"/>
      <c r="V292" s="31"/>
      <c r="W292" s="31"/>
      <c r="X292" s="31"/>
      <c r="Y292" s="31"/>
      <c r="Z292" s="31"/>
      <c r="AA292" s="31"/>
      <c r="AB292" s="31"/>
      <c r="AC292" s="31"/>
    </row>
    <row r="293" spans="1:29" hidden="1">
      <c r="A293" s="58">
        <v>2010</v>
      </c>
      <c r="B293" s="59" t="s">
        <v>1105</v>
      </c>
      <c r="C293" s="59" t="s">
        <v>1106</v>
      </c>
      <c r="D293" s="59" t="s">
        <v>1107</v>
      </c>
      <c r="E293" s="59" t="s">
        <v>1108</v>
      </c>
      <c r="F293" s="59" t="s">
        <v>1109</v>
      </c>
      <c r="G293" s="59">
        <v>147</v>
      </c>
      <c r="H293" s="31">
        <v>135</v>
      </c>
      <c r="I293" s="31">
        <v>205754</v>
      </c>
      <c r="J293" s="31">
        <v>1038820</v>
      </c>
      <c r="K293" s="31">
        <v>984951</v>
      </c>
      <c r="L293" s="31">
        <v>1362095</v>
      </c>
      <c r="M293" s="31"/>
      <c r="N293" s="31">
        <v>1590569</v>
      </c>
      <c r="O293" s="31">
        <v>1486828</v>
      </c>
      <c r="P293" s="31">
        <v>1441180</v>
      </c>
      <c r="Q293" s="31">
        <v>1420215</v>
      </c>
      <c r="R293" s="31">
        <v>1341132</v>
      </c>
      <c r="S293" s="31">
        <v>1424554</v>
      </c>
      <c r="T293" s="31">
        <v>1577457</v>
      </c>
      <c r="U293" s="31">
        <v>1411871</v>
      </c>
      <c r="V293" s="31">
        <v>1282583</v>
      </c>
      <c r="W293" s="31">
        <v>1172835</v>
      </c>
      <c r="X293" s="31">
        <v>1075901</v>
      </c>
      <c r="Y293" s="31">
        <v>854631</v>
      </c>
      <c r="Z293" s="31">
        <v>969093</v>
      </c>
      <c r="AA293" s="31">
        <v>1335158</v>
      </c>
      <c r="AB293" s="31">
        <v>1865678</v>
      </c>
      <c r="AC293" s="31">
        <v>2309912</v>
      </c>
    </row>
    <row r="294" spans="1:29" hidden="1">
      <c r="A294" s="58">
        <v>2010</v>
      </c>
      <c r="B294" s="59" t="s">
        <v>1110</v>
      </c>
      <c r="C294" s="59" t="s">
        <v>1111</v>
      </c>
      <c r="D294" s="59" t="s">
        <v>1112</v>
      </c>
      <c r="E294" s="59" t="s">
        <v>1108</v>
      </c>
      <c r="F294" s="59" t="s">
        <v>1113</v>
      </c>
      <c r="G294" s="59">
        <v>108</v>
      </c>
      <c r="H294" s="31">
        <v>161</v>
      </c>
      <c r="I294" s="31">
        <v>292637</v>
      </c>
      <c r="J294" s="31">
        <v>1202020</v>
      </c>
      <c r="K294" s="31">
        <v>1208844</v>
      </c>
      <c r="L294" s="31">
        <v>1201507</v>
      </c>
      <c r="M294" s="31">
        <v>1181078</v>
      </c>
      <c r="N294" s="31">
        <v>1287102</v>
      </c>
      <c r="O294" s="31">
        <v>1394408</v>
      </c>
      <c r="P294" s="31">
        <v>1307470</v>
      </c>
      <c r="Q294" s="31">
        <v>1265502</v>
      </c>
      <c r="R294" s="31">
        <v>1253105</v>
      </c>
      <c r="S294" s="31">
        <v>1247547</v>
      </c>
      <c r="T294" s="31">
        <v>1267075</v>
      </c>
      <c r="U294" s="31">
        <v>1254733</v>
      </c>
      <c r="V294" s="31">
        <v>1364658</v>
      </c>
      <c r="W294" s="31">
        <v>1246992</v>
      </c>
      <c r="X294" s="31">
        <v>1246539</v>
      </c>
      <c r="Y294" s="31">
        <v>1242121</v>
      </c>
      <c r="Z294" s="31">
        <v>1238789</v>
      </c>
      <c r="AA294" s="31">
        <v>1199328</v>
      </c>
      <c r="AB294" s="31">
        <v>1141829</v>
      </c>
      <c r="AC294" s="31">
        <v>1158073</v>
      </c>
    </row>
    <row r="295" spans="1:29" hidden="1">
      <c r="A295" s="58">
        <v>2010</v>
      </c>
      <c r="B295" s="59" t="s">
        <v>1114</v>
      </c>
      <c r="C295" s="59" t="s">
        <v>1115</v>
      </c>
      <c r="D295" s="59" t="s">
        <v>678</v>
      </c>
      <c r="E295" s="59" t="s">
        <v>1116</v>
      </c>
      <c r="F295" s="59" t="s">
        <v>808</v>
      </c>
      <c r="G295" s="59">
        <v>171</v>
      </c>
      <c r="H295" s="31">
        <v>107</v>
      </c>
      <c r="I295" s="31">
        <v>177550</v>
      </c>
      <c r="J295" s="31">
        <v>183943</v>
      </c>
      <c r="K295" s="31">
        <v>184436</v>
      </c>
      <c r="L295" s="31"/>
      <c r="M295" s="31"/>
      <c r="N295" s="31"/>
      <c r="O295" s="31"/>
      <c r="P295" s="31"/>
      <c r="Q295" s="31"/>
      <c r="R295" s="31"/>
      <c r="S295" s="31"/>
      <c r="T295" s="31"/>
      <c r="U295" s="31"/>
      <c r="V295" s="31"/>
      <c r="W295" s="31"/>
      <c r="X295" s="31"/>
      <c r="Y295" s="31"/>
      <c r="Z295" s="31"/>
      <c r="AA295" s="31"/>
      <c r="AB295" s="31"/>
      <c r="AC295" s="31"/>
    </row>
    <row r="296" spans="1:29" hidden="1">
      <c r="A296" s="58">
        <v>2010</v>
      </c>
      <c r="B296" s="59" t="s">
        <v>1117</v>
      </c>
      <c r="C296" s="59" t="s">
        <v>1118</v>
      </c>
      <c r="D296" s="59" t="s">
        <v>1119</v>
      </c>
      <c r="E296" s="59" t="s">
        <v>1116</v>
      </c>
      <c r="F296" s="59" t="s">
        <v>1120</v>
      </c>
      <c r="G296" s="59">
        <v>126</v>
      </c>
      <c r="H296" s="31">
        <v>70</v>
      </c>
      <c r="I296" s="31">
        <v>250994</v>
      </c>
      <c r="J296" s="31">
        <v>1746685</v>
      </c>
      <c r="K296" s="31">
        <v>1778620</v>
      </c>
      <c r="L296" s="31">
        <v>1524609</v>
      </c>
      <c r="M296" s="31">
        <v>1352687</v>
      </c>
      <c r="N296" s="31">
        <v>1387824</v>
      </c>
      <c r="O296" s="31">
        <v>1379046</v>
      </c>
      <c r="P296" s="31">
        <v>1484196</v>
      </c>
      <c r="Q296" s="31">
        <v>1650606</v>
      </c>
      <c r="R296" s="31">
        <v>2036733</v>
      </c>
      <c r="S296" s="31">
        <v>1986657</v>
      </c>
      <c r="T296" s="31">
        <v>2199748</v>
      </c>
      <c r="U296" s="31">
        <v>2271544</v>
      </c>
      <c r="V296" s="31">
        <v>2313584</v>
      </c>
      <c r="W296" s="31">
        <v>2147816</v>
      </c>
      <c r="X296" s="31">
        <v>1694204</v>
      </c>
      <c r="Y296" s="31">
        <v>2310693</v>
      </c>
      <c r="Z296" s="31">
        <v>2970466</v>
      </c>
      <c r="AA296" s="31">
        <v>3108772</v>
      </c>
      <c r="AB296" s="31">
        <v>3306832</v>
      </c>
      <c r="AC296" s="31">
        <v>3523510</v>
      </c>
    </row>
    <row r="297" spans="1:29" hidden="1">
      <c r="A297" s="58">
        <v>2010</v>
      </c>
      <c r="B297" s="59" t="s">
        <v>1121</v>
      </c>
      <c r="C297" s="59" t="s">
        <v>1122</v>
      </c>
      <c r="D297" s="59" t="s">
        <v>1123</v>
      </c>
      <c r="E297" s="59" t="s">
        <v>1116</v>
      </c>
      <c r="F297" s="59" t="s">
        <v>1124</v>
      </c>
      <c r="G297" s="59">
        <v>44</v>
      </c>
      <c r="H297" s="31">
        <v>391</v>
      </c>
      <c r="I297" s="31">
        <v>863582</v>
      </c>
      <c r="J297" s="31">
        <v>9106866</v>
      </c>
      <c r="K297" s="31">
        <v>9260610</v>
      </c>
      <c r="L297" s="31">
        <v>10048471</v>
      </c>
      <c r="M297" s="31">
        <v>10263584</v>
      </c>
      <c r="N297" s="31">
        <v>9697022</v>
      </c>
      <c r="O297" s="31">
        <v>10077764</v>
      </c>
      <c r="P297" s="31">
        <v>10889408</v>
      </c>
      <c r="Q297" s="31">
        <v>12061760</v>
      </c>
      <c r="R297" s="31">
        <v>12175110</v>
      </c>
      <c r="S297" s="31">
        <v>11248084</v>
      </c>
      <c r="T297" s="31">
        <v>11071911</v>
      </c>
      <c r="U297" s="31">
        <v>10886307</v>
      </c>
      <c r="V297" s="31">
        <v>10711826</v>
      </c>
      <c r="W297" s="31">
        <v>10591146</v>
      </c>
      <c r="X297" s="31">
        <v>10389250</v>
      </c>
      <c r="Y297" s="31">
        <v>11793741</v>
      </c>
      <c r="Z297" s="31">
        <v>11687488</v>
      </c>
      <c r="AA297" s="31">
        <v>12047457</v>
      </c>
      <c r="AB297" s="31">
        <v>11779311</v>
      </c>
      <c r="AC297" s="31">
        <v>11767330</v>
      </c>
    </row>
    <row r="298" spans="1:29" hidden="1">
      <c r="A298" s="58">
        <v>2010</v>
      </c>
      <c r="B298" s="59" t="s">
        <v>1125</v>
      </c>
      <c r="C298" s="59" t="s">
        <v>1126</v>
      </c>
      <c r="D298" s="59" t="s">
        <v>1127</v>
      </c>
      <c r="E298" s="59" t="s">
        <v>1116</v>
      </c>
      <c r="F298" s="59" t="s">
        <v>1128</v>
      </c>
      <c r="G298" s="59">
        <v>26</v>
      </c>
      <c r="H298" s="31">
        <v>672</v>
      </c>
      <c r="I298" s="31">
        <v>1503262</v>
      </c>
      <c r="J298" s="31">
        <v>2561478</v>
      </c>
      <c r="K298" s="31">
        <v>2646508</v>
      </c>
      <c r="L298" s="31">
        <v>2533235</v>
      </c>
      <c r="M298" s="31">
        <v>2604700</v>
      </c>
      <c r="N298" s="31">
        <v>2621391</v>
      </c>
      <c r="O298" s="31">
        <v>3282210</v>
      </c>
      <c r="P298" s="31">
        <v>3370603</v>
      </c>
      <c r="Q298" s="31">
        <v>3372977</v>
      </c>
      <c r="R298" s="31">
        <v>3581101</v>
      </c>
      <c r="S298" s="31">
        <v>3652191</v>
      </c>
      <c r="T298" s="31">
        <v>3930777</v>
      </c>
      <c r="U298" s="31">
        <v>4052238</v>
      </c>
      <c r="V298" s="31">
        <v>3468808</v>
      </c>
      <c r="W298" s="31">
        <v>3417556</v>
      </c>
      <c r="X298" s="31">
        <v>3444140</v>
      </c>
      <c r="Y298" s="31">
        <v>3644398</v>
      </c>
      <c r="Z298" s="31">
        <v>3609082</v>
      </c>
      <c r="AA298" s="31">
        <v>3823919</v>
      </c>
      <c r="AB298" s="31">
        <v>3832306</v>
      </c>
      <c r="AC298" s="31">
        <v>3785001</v>
      </c>
    </row>
    <row r="299" spans="1:29" hidden="1">
      <c r="A299" s="58">
        <v>2010</v>
      </c>
      <c r="B299" s="59" t="s">
        <v>1129</v>
      </c>
      <c r="C299" s="59" t="s">
        <v>1130</v>
      </c>
      <c r="D299" s="59" t="s">
        <v>1131</v>
      </c>
      <c r="E299" s="59" t="s">
        <v>1116</v>
      </c>
      <c r="F299" s="59" t="s">
        <v>1132</v>
      </c>
      <c r="G299" s="59">
        <v>348</v>
      </c>
      <c r="H299" s="31">
        <v>39</v>
      </c>
      <c r="I299" s="31">
        <v>67665</v>
      </c>
      <c r="J299" s="31">
        <v>286814</v>
      </c>
      <c r="K299" s="31">
        <v>287992</v>
      </c>
      <c r="L299" s="31">
        <v>287634</v>
      </c>
      <c r="M299" s="31">
        <v>292103</v>
      </c>
      <c r="N299" s="31"/>
      <c r="O299" s="31"/>
      <c r="P299" s="31"/>
      <c r="Q299" s="31"/>
      <c r="R299" s="31"/>
      <c r="S299" s="31"/>
      <c r="T299" s="31"/>
      <c r="U299" s="31"/>
      <c r="V299" s="31"/>
      <c r="W299" s="31"/>
      <c r="X299" s="31"/>
      <c r="Y299" s="31"/>
      <c r="Z299" s="31"/>
      <c r="AA299" s="31"/>
      <c r="AB299" s="31"/>
      <c r="AC299" s="31"/>
    </row>
    <row r="300" spans="1:29" hidden="1">
      <c r="A300" s="58">
        <v>2010</v>
      </c>
      <c r="B300" s="59" t="s">
        <v>1133</v>
      </c>
      <c r="C300" s="59" t="s">
        <v>1134</v>
      </c>
      <c r="D300" s="59" t="s">
        <v>682</v>
      </c>
      <c r="E300" s="59" t="s">
        <v>1135</v>
      </c>
      <c r="F300" s="59" t="s">
        <v>1136</v>
      </c>
      <c r="G300" s="59">
        <v>271</v>
      </c>
      <c r="H300" s="31">
        <v>66</v>
      </c>
      <c r="I300" s="31">
        <v>95450</v>
      </c>
      <c r="J300" s="31">
        <v>505416</v>
      </c>
      <c r="K300" s="31">
        <v>498922</v>
      </c>
      <c r="L300" s="31">
        <v>523785</v>
      </c>
      <c r="M300" s="31">
        <v>531792</v>
      </c>
      <c r="N300" s="31">
        <v>542072</v>
      </c>
      <c r="O300" s="31">
        <v>562338</v>
      </c>
      <c r="P300" s="31">
        <v>602682</v>
      </c>
      <c r="Q300" s="31">
        <v>627912</v>
      </c>
      <c r="R300" s="31">
        <v>634441</v>
      </c>
      <c r="S300" s="31">
        <v>638489</v>
      </c>
      <c r="T300" s="31">
        <v>644098</v>
      </c>
      <c r="U300" s="31">
        <v>686966</v>
      </c>
      <c r="V300" s="31">
        <v>704816</v>
      </c>
      <c r="W300" s="31">
        <v>707120</v>
      </c>
      <c r="X300" s="31">
        <v>676622</v>
      </c>
      <c r="Y300" s="31">
        <v>674401</v>
      </c>
      <c r="Z300" s="31">
        <v>667014</v>
      </c>
      <c r="AA300" s="31">
        <v>649548</v>
      </c>
      <c r="AB300" s="31">
        <v>642854</v>
      </c>
      <c r="AC300" s="31">
        <v>628656</v>
      </c>
    </row>
    <row r="301" spans="1:29" hidden="1">
      <c r="A301" s="58">
        <v>2010</v>
      </c>
      <c r="B301" s="59" t="s">
        <v>1137</v>
      </c>
      <c r="C301" s="59" t="s">
        <v>1138</v>
      </c>
      <c r="D301" s="59" t="s">
        <v>1139</v>
      </c>
      <c r="E301" s="59" t="s">
        <v>1135</v>
      </c>
      <c r="F301" s="59" t="s">
        <v>1140</v>
      </c>
      <c r="G301" s="59">
        <v>11</v>
      </c>
      <c r="H301" s="31">
        <v>1963</v>
      </c>
      <c r="I301" s="31">
        <v>3499840</v>
      </c>
      <c r="J301" s="31">
        <v>41508629</v>
      </c>
      <c r="K301" s="31">
        <v>41623989</v>
      </c>
      <c r="L301" s="31">
        <v>42513115</v>
      </c>
      <c r="M301" s="31">
        <v>46797069</v>
      </c>
      <c r="N301" s="31">
        <v>48468600</v>
      </c>
      <c r="O301" s="31">
        <v>50318284</v>
      </c>
      <c r="P301" s="31">
        <v>55257546</v>
      </c>
      <c r="Q301" s="31">
        <v>50573794</v>
      </c>
      <c r="R301" s="31">
        <v>50981214</v>
      </c>
      <c r="S301" s="31">
        <v>50963347</v>
      </c>
      <c r="T301" s="31">
        <v>52319648</v>
      </c>
      <c r="U301" s="31">
        <v>52981929</v>
      </c>
      <c r="V301" s="31">
        <v>51797216</v>
      </c>
      <c r="W301" s="31">
        <v>51371493</v>
      </c>
      <c r="X301" s="31">
        <v>48493210</v>
      </c>
      <c r="Y301" s="31">
        <v>47298346</v>
      </c>
      <c r="Z301" s="31">
        <v>50092790</v>
      </c>
      <c r="AA301" s="31">
        <v>55317162</v>
      </c>
      <c r="AB301" s="31">
        <v>57888618</v>
      </c>
      <c r="AC301" s="31">
        <v>55180604</v>
      </c>
    </row>
    <row r="302" spans="1:29" hidden="1">
      <c r="A302" s="58">
        <v>2010</v>
      </c>
      <c r="B302" s="59" t="s">
        <v>1141</v>
      </c>
      <c r="C302" s="59" t="s">
        <v>1142</v>
      </c>
      <c r="D302" s="59" t="s">
        <v>1143</v>
      </c>
      <c r="E302" s="59" t="s">
        <v>1135</v>
      </c>
      <c r="F302" s="59" t="s">
        <v>1144</v>
      </c>
      <c r="G302" s="59">
        <v>92</v>
      </c>
      <c r="H302" s="31">
        <v>232</v>
      </c>
      <c r="I302" s="31">
        <v>335630</v>
      </c>
      <c r="J302" s="31">
        <v>981535</v>
      </c>
      <c r="K302" s="31">
        <v>953588</v>
      </c>
      <c r="L302" s="31">
        <v>1068458</v>
      </c>
      <c r="M302" s="31">
        <v>1026361</v>
      </c>
      <c r="N302" s="31">
        <v>877503</v>
      </c>
      <c r="O302" s="31">
        <v>866178</v>
      </c>
      <c r="P302" s="31">
        <v>910320</v>
      </c>
      <c r="Q302" s="31">
        <v>873621</v>
      </c>
      <c r="R302" s="31">
        <v>789238</v>
      </c>
      <c r="S302" s="31">
        <v>764154</v>
      </c>
      <c r="T302" s="31">
        <v>710560</v>
      </c>
      <c r="U302" s="31">
        <v>741567</v>
      </c>
      <c r="V302" s="31">
        <v>771828</v>
      </c>
      <c r="W302" s="31">
        <v>753023</v>
      </c>
      <c r="X302" s="31">
        <v>775308</v>
      </c>
      <c r="Y302" s="31">
        <v>751438</v>
      </c>
      <c r="Z302" s="31">
        <v>647020</v>
      </c>
      <c r="AA302" s="31">
        <v>679728</v>
      </c>
      <c r="AB302" s="31">
        <v>714127</v>
      </c>
      <c r="AC302" s="31">
        <v>678576</v>
      </c>
    </row>
    <row r="303" spans="1:29" hidden="1">
      <c r="A303" s="58">
        <v>2010</v>
      </c>
      <c r="B303" s="59" t="s">
        <v>1145</v>
      </c>
      <c r="C303" s="59" t="s">
        <v>1146</v>
      </c>
      <c r="D303" s="59" t="s">
        <v>1147</v>
      </c>
      <c r="E303" s="59" t="s">
        <v>1135</v>
      </c>
      <c r="F303" s="59" t="s">
        <v>1148</v>
      </c>
      <c r="G303" s="59">
        <v>129</v>
      </c>
      <c r="H303" s="31">
        <v>136</v>
      </c>
      <c r="I303" s="31">
        <v>242324</v>
      </c>
      <c r="J303" s="31">
        <v>1304622</v>
      </c>
      <c r="K303" s="31">
        <v>1301714</v>
      </c>
      <c r="L303" s="31">
        <v>1158524</v>
      </c>
      <c r="M303" s="31">
        <v>1332714</v>
      </c>
      <c r="N303" s="31">
        <v>1329112</v>
      </c>
      <c r="O303" s="31">
        <v>1108646</v>
      </c>
      <c r="P303" s="31">
        <v>1021306</v>
      </c>
      <c r="Q303" s="31">
        <v>1010100</v>
      </c>
      <c r="R303" s="31">
        <v>1112942</v>
      </c>
      <c r="S303" s="31">
        <v>1101344</v>
      </c>
      <c r="T303" s="31">
        <v>1118178</v>
      </c>
      <c r="U303" s="31">
        <v>1088094</v>
      </c>
      <c r="V303" s="31">
        <v>1107130</v>
      </c>
      <c r="W303" s="31">
        <v>1120514</v>
      </c>
      <c r="X303" s="31">
        <v>1128839</v>
      </c>
      <c r="Y303" s="31">
        <v>1103980</v>
      </c>
      <c r="Z303" s="31">
        <v>1046677</v>
      </c>
      <c r="AA303" s="31">
        <v>1083045</v>
      </c>
      <c r="AB303" s="31">
        <v>1101142</v>
      </c>
      <c r="AC303" s="31">
        <v>1044759</v>
      </c>
    </row>
    <row r="304" spans="1:29" hidden="1">
      <c r="A304" s="58">
        <v>2010</v>
      </c>
      <c r="B304" s="59" t="s">
        <v>1149</v>
      </c>
      <c r="C304" s="59" t="s">
        <v>1150</v>
      </c>
      <c r="D304" s="59" t="s">
        <v>1151</v>
      </c>
      <c r="E304" s="59" t="s">
        <v>1135</v>
      </c>
      <c r="F304" s="59" t="s">
        <v>1152</v>
      </c>
      <c r="G304" s="59">
        <v>144</v>
      </c>
      <c r="H304" s="31">
        <v>102</v>
      </c>
      <c r="I304" s="31">
        <v>208886</v>
      </c>
      <c r="J304" s="31">
        <v>2253771</v>
      </c>
      <c r="K304" s="31">
        <v>2309467</v>
      </c>
      <c r="L304" s="31">
        <v>2424255</v>
      </c>
      <c r="M304" s="31">
        <v>2521209</v>
      </c>
      <c r="N304" s="31">
        <v>2685171</v>
      </c>
      <c r="O304" s="31">
        <v>2764611</v>
      </c>
      <c r="P304" s="31">
        <v>2691526</v>
      </c>
      <c r="Q304" s="31">
        <v>2832966</v>
      </c>
      <c r="R304" s="31">
        <v>2835926</v>
      </c>
      <c r="S304" s="31">
        <v>2889072</v>
      </c>
      <c r="T304" s="31">
        <v>2890975</v>
      </c>
      <c r="U304" s="31">
        <v>2875275</v>
      </c>
      <c r="V304" s="31">
        <v>2900072</v>
      </c>
      <c r="W304" s="31">
        <v>2879051</v>
      </c>
      <c r="X304" s="31">
        <v>2903881</v>
      </c>
      <c r="Y304" s="31">
        <v>3021421</v>
      </c>
      <c r="Z304" s="31">
        <v>3098212</v>
      </c>
      <c r="AA304" s="31">
        <v>3101137</v>
      </c>
      <c r="AB304" s="31">
        <v>3111160</v>
      </c>
      <c r="AC304" s="31">
        <v>3127733</v>
      </c>
    </row>
    <row r="305" spans="1:29" hidden="1">
      <c r="A305" s="58">
        <v>2010</v>
      </c>
      <c r="B305" s="59" t="s">
        <v>1153</v>
      </c>
      <c r="C305" s="59" t="s">
        <v>1154</v>
      </c>
      <c r="D305" s="59" t="s">
        <v>1155</v>
      </c>
      <c r="E305" s="59" t="s">
        <v>1156</v>
      </c>
      <c r="F305" s="59" t="s">
        <v>1157</v>
      </c>
      <c r="G305" s="59">
        <v>61</v>
      </c>
      <c r="H305" s="31">
        <v>270</v>
      </c>
      <c r="I305" s="31">
        <v>559229</v>
      </c>
      <c r="J305" s="31">
        <v>874535</v>
      </c>
      <c r="K305" s="31">
        <v>931090</v>
      </c>
      <c r="L305" s="31">
        <v>1001715</v>
      </c>
      <c r="M305" s="31">
        <v>1060364</v>
      </c>
      <c r="N305" s="31">
        <v>1031971</v>
      </c>
      <c r="O305" s="31">
        <v>961437</v>
      </c>
      <c r="P305" s="31">
        <v>993060</v>
      </c>
      <c r="Q305" s="31">
        <v>1009840</v>
      </c>
      <c r="R305" s="31">
        <v>1300543</v>
      </c>
      <c r="S305" s="31">
        <v>1633620</v>
      </c>
      <c r="T305" s="31">
        <v>1662896</v>
      </c>
      <c r="U305" s="31">
        <v>1767342</v>
      </c>
      <c r="V305" s="31">
        <v>1508890</v>
      </c>
      <c r="W305" s="31">
        <v>1580315</v>
      </c>
      <c r="X305" s="31">
        <v>1693208</v>
      </c>
      <c r="Y305" s="31">
        <v>1336890</v>
      </c>
      <c r="Z305" s="31">
        <v>1406806</v>
      </c>
      <c r="AA305" s="31">
        <v>1512952</v>
      </c>
      <c r="AB305" s="31">
        <v>1931183</v>
      </c>
      <c r="AC305" s="31">
        <v>1953569</v>
      </c>
    </row>
    <row r="306" spans="1:29" hidden="1">
      <c r="A306" s="58">
        <v>2010</v>
      </c>
      <c r="B306" s="59" t="s">
        <v>1158</v>
      </c>
      <c r="C306" s="59" t="s">
        <v>1159</v>
      </c>
      <c r="D306" s="59" t="s">
        <v>1160</v>
      </c>
      <c r="E306" s="59" t="s">
        <v>1156</v>
      </c>
      <c r="F306" s="59" t="s">
        <v>1161</v>
      </c>
      <c r="G306" s="59">
        <v>19</v>
      </c>
      <c r="H306" s="31">
        <v>802</v>
      </c>
      <c r="I306" s="31">
        <v>2062339</v>
      </c>
      <c r="J306" s="31">
        <v>6339664</v>
      </c>
      <c r="K306" s="31">
        <v>6452525</v>
      </c>
      <c r="L306" s="31">
        <v>7648522</v>
      </c>
      <c r="M306" s="31">
        <v>7545902</v>
      </c>
      <c r="N306" s="31">
        <v>7581380</v>
      </c>
      <c r="O306" s="31">
        <v>7338276</v>
      </c>
      <c r="P306" s="31">
        <v>7443689</v>
      </c>
      <c r="Q306" s="31">
        <v>7465420</v>
      </c>
      <c r="R306" s="31">
        <v>8264041</v>
      </c>
      <c r="S306" s="31">
        <v>8572032</v>
      </c>
      <c r="T306" s="31">
        <v>9026938</v>
      </c>
      <c r="U306" s="31">
        <v>9703956</v>
      </c>
      <c r="V306" s="31">
        <v>11139528</v>
      </c>
      <c r="W306" s="31">
        <v>11243366</v>
      </c>
      <c r="X306" s="31">
        <v>11594516</v>
      </c>
      <c r="Y306" s="31">
        <v>11990235</v>
      </c>
      <c r="Z306" s="31">
        <v>12377911</v>
      </c>
      <c r="AA306" s="31">
        <v>12469680</v>
      </c>
      <c r="AB306" s="31">
        <v>11041328</v>
      </c>
      <c r="AC306" s="31">
        <v>11574917</v>
      </c>
    </row>
    <row r="307" spans="1:29" hidden="1">
      <c r="A307" s="58">
        <v>2010</v>
      </c>
      <c r="B307" s="59" t="s">
        <v>1162</v>
      </c>
      <c r="C307" s="59" t="s">
        <v>1163</v>
      </c>
      <c r="D307" s="59" t="s">
        <v>1164</v>
      </c>
      <c r="E307" s="59" t="s">
        <v>1156</v>
      </c>
      <c r="F307" s="59" t="s">
        <v>1165</v>
      </c>
      <c r="G307" s="59">
        <v>94</v>
      </c>
      <c r="H307" s="31">
        <v>192</v>
      </c>
      <c r="I307" s="31">
        <v>329757</v>
      </c>
      <c r="J307" s="31">
        <v>1389793</v>
      </c>
      <c r="K307" s="31">
        <v>1466582</v>
      </c>
      <c r="L307" s="31">
        <v>1658421</v>
      </c>
      <c r="M307" s="31">
        <v>1895479</v>
      </c>
      <c r="N307" s="31">
        <v>1925079</v>
      </c>
      <c r="O307" s="31">
        <v>1987206</v>
      </c>
      <c r="P307" s="31">
        <v>2357440</v>
      </c>
      <c r="Q307" s="31">
        <v>2957474</v>
      </c>
      <c r="R307" s="31">
        <v>3387079</v>
      </c>
      <c r="S307" s="31">
        <v>3529590</v>
      </c>
      <c r="T307" s="31">
        <v>3460381</v>
      </c>
      <c r="U307" s="31">
        <v>3827813</v>
      </c>
      <c r="V307" s="31">
        <v>3856023</v>
      </c>
      <c r="W307" s="31">
        <v>3853927</v>
      </c>
      <c r="X307" s="31">
        <v>4034115</v>
      </c>
      <c r="Y307" s="31">
        <v>4258871</v>
      </c>
      <c r="Z307" s="31">
        <v>4314383</v>
      </c>
      <c r="AA307" s="31">
        <v>4304227</v>
      </c>
      <c r="AB307" s="31">
        <v>4249460</v>
      </c>
      <c r="AC307" s="31">
        <v>4344453</v>
      </c>
    </row>
    <row r="308" spans="1:29" hidden="1">
      <c r="A308" s="58">
        <v>2010</v>
      </c>
      <c r="B308" s="59" t="s">
        <v>1166</v>
      </c>
      <c r="C308" s="59" t="s">
        <v>1167</v>
      </c>
      <c r="D308" s="59" t="s">
        <v>1168</v>
      </c>
      <c r="E308" s="59" t="s">
        <v>1156</v>
      </c>
      <c r="F308" s="59" t="s">
        <v>1169</v>
      </c>
      <c r="G308" s="59">
        <v>5</v>
      </c>
      <c r="H308" s="31">
        <v>1116</v>
      </c>
      <c r="I308" s="31">
        <v>4919036</v>
      </c>
      <c r="J308" s="31">
        <v>10951414</v>
      </c>
      <c r="K308" s="31">
        <v>11221028</v>
      </c>
      <c r="L308" s="31">
        <v>11477052</v>
      </c>
      <c r="M308" s="31">
        <v>14115198</v>
      </c>
      <c r="N308" s="31">
        <v>9767690</v>
      </c>
      <c r="O308" s="31">
        <v>9840642</v>
      </c>
      <c r="P308" s="31">
        <v>16571945</v>
      </c>
      <c r="Q308" s="31">
        <v>17572336</v>
      </c>
      <c r="R308" s="31">
        <v>18353164</v>
      </c>
      <c r="S308" s="31">
        <v>19316375</v>
      </c>
      <c r="T308" s="31">
        <v>21082434</v>
      </c>
      <c r="U308" s="31">
        <v>24720125</v>
      </c>
      <c r="V308" s="31">
        <v>26536217</v>
      </c>
      <c r="W308" s="31">
        <v>25875860</v>
      </c>
      <c r="X308" s="31">
        <v>24944185</v>
      </c>
      <c r="Y308" s="31">
        <v>23410314</v>
      </c>
      <c r="Z308" s="31">
        <v>24762702</v>
      </c>
      <c r="AA308" s="31">
        <v>23320122</v>
      </c>
      <c r="AB308" s="31">
        <v>22189423</v>
      </c>
      <c r="AC308" s="31">
        <v>21377255</v>
      </c>
    </row>
    <row r="309" spans="1:29" hidden="1">
      <c r="A309" s="58">
        <v>2010</v>
      </c>
      <c r="B309" s="59" t="s">
        <v>1170</v>
      </c>
      <c r="C309" s="59" t="s">
        <v>1171</v>
      </c>
      <c r="D309" s="59" t="s">
        <v>1172</v>
      </c>
      <c r="E309" s="59" t="s">
        <v>1156</v>
      </c>
      <c r="F309" s="59" t="s">
        <v>1173</v>
      </c>
      <c r="G309" s="59">
        <v>180</v>
      </c>
      <c r="H309" s="31">
        <v>77</v>
      </c>
      <c r="I309" s="31">
        <v>159508</v>
      </c>
      <c r="J309" s="31">
        <v>1535854</v>
      </c>
      <c r="K309" s="31">
        <v>1637508</v>
      </c>
      <c r="L309" s="31">
        <v>1761229</v>
      </c>
      <c r="M309" s="31">
        <v>1761229</v>
      </c>
      <c r="N309" s="31">
        <v>1766749</v>
      </c>
      <c r="O309" s="31">
        <v>1602734</v>
      </c>
      <c r="P309" s="31">
        <v>1598415</v>
      </c>
      <c r="Q309" s="31">
        <v>1757195</v>
      </c>
      <c r="R309" s="31">
        <v>1690453</v>
      </c>
      <c r="S309" s="31">
        <v>1953063</v>
      </c>
      <c r="T309" s="31">
        <v>2147420</v>
      </c>
      <c r="U309" s="31">
        <v>2345533</v>
      </c>
      <c r="V309" s="31">
        <v>2618805</v>
      </c>
      <c r="W309" s="31">
        <v>2870117</v>
      </c>
      <c r="X309" s="31">
        <v>2877321</v>
      </c>
      <c r="Y309" s="31">
        <v>2901914</v>
      </c>
      <c r="Z309" s="31">
        <v>3044519</v>
      </c>
      <c r="AA309" s="31">
        <v>3122087</v>
      </c>
      <c r="AB309" s="31">
        <v>3149373</v>
      </c>
      <c r="AC309" s="31">
        <v>3175488</v>
      </c>
    </row>
    <row r="310" spans="1:29" hidden="1">
      <c r="A310" s="58">
        <v>2010</v>
      </c>
      <c r="B310" s="59" t="s">
        <v>1174</v>
      </c>
      <c r="C310" s="59" t="s">
        <v>1175</v>
      </c>
      <c r="D310" s="59" t="s">
        <v>1176</v>
      </c>
      <c r="E310" s="59" t="s">
        <v>1156</v>
      </c>
      <c r="F310" s="59" t="s">
        <v>1177</v>
      </c>
      <c r="G310" s="59">
        <v>151</v>
      </c>
      <c r="H310" s="31">
        <v>121</v>
      </c>
      <c r="I310" s="31">
        <v>199487</v>
      </c>
      <c r="J310" s="31">
        <v>1029817</v>
      </c>
      <c r="K310" s="31">
        <v>1086774</v>
      </c>
      <c r="L310" s="31">
        <v>1165721</v>
      </c>
      <c r="M310" s="31">
        <v>1263713</v>
      </c>
      <c r="N310" s="31">
        <v>1252387</v>
      </c>
      <c r="O310" s="31">
        <v>1316481</v>
      </c>
      <c r="P310" s="31">
        <v>1363105</v>
      </c>
      <c r="Q310" s="31">
        <v>1427916</v>
      </c>
      <c r="R310" s="31">
        <v>1536449</v>
      </c>
      <c r="S310" s="31">
        <v>1560238</v>
      </c>
      <c r="T310" s="31">
        <v>1773757</v>
      </c>
      <c r="U310" s="31">
        <v>1814297</v>
      </c>
      <c r="V310" s="31">
        <v>1846672</v>
      </c>
      <c r="W310" s="31">
        <v>1907765</v>
      </c>
      <c r="X310" s="31">
        <v>1904013</v>
      </c>
      <c r="Y310" s="31">
        <v>1938249</v>
      </c>
      <c r="Z310" s="31">
        <v>1914761</v>
      </c>
      <c r="AA310" s="31">
        <v>1732713</v>
      </c>
      <c r="AB310" s="31">
        <v>1687921</v>
      </c>
      <c r="AC310" s="31">
        <v>1700804</v>
      </c>
    </row>
    <row r="311" spans="1:29" hidden="1">
      <c r="A311" s="58">
        <v>2010</v>
      </c>
      <c r="B311" s="59" t="s">
        <v>1178</v>
      </c>
      <c r="C311" s="59" t="s">
        <v>1179</v>
      </c>
      <c r="D311" s="59" t="s">
        <v>1180</v>
      </c>
      <c r="E311" s="59" t="s">
        <v>1156</v>
      </c>
      <c r="F311" s="59" t="s">
        <v>1181</v>
      </c>
      <c r="G311" s="59">
        <v>124</v>
      </c>
      <c r="H311" s="31">
        <v>114</v>
      </c>
      <c r="I311" s="31">
        <v>255353</v>
      </c>
      <c r="J311" s="31">
        <v>1561459</v>
      </c>
      <c r="K311" s="31">
        <v>1591302</v>
      </c>
      <c r="L311" s="31">
        <v>1648245</v>
      </c>
      <c r="M311" s="31">
        <v>1913702</v>
      </c>
      <c r="N311" s="31">
        <v>3575947</v>
      </c>
      <c r="O311" s="31">
        <v>5061692</v>
      </c>
      <c r="P311" s="31">
        <v>4916107</v>
      </c>
      <c r="Q311" s="31">
        <v>4820036</v>
      </c>
      <c r="R311" s="31">
        <v>4599476</v>
      </c>
      <c r="S311" s="31">
        <v>4710314</v>
      </c>
      <c r="T311" s="31">
        <v>5139157</v>
      </c>
      <c r="U311" s="31">
        <v>5137857</v>
      </c>
      <c r="V311" s="31">
        <v>5173257</v>
      </c>
      <c r="W311" s="31">
        <v>5513700</v>
      </c>
      <c r="X311" s="31">
        <v>5846491</v>
      </c>
      <c r="Y311" s="31">
        <v>5914489</v>
      </c>
      <c r="Z311" s="31">
        <v>5807841</v>
      </c>
      <c r="AA311" s="31">
        <v>5332768</v>
      </c>
      <c r="AB311" s="31">
        <v>5076004</v>
      </c>
      <c r="AC311" s="31">
        <v>5089310</v>
      </c>
    </row>
    <row r="312" spans="1:29" hidden="1">
      <c r="A312" s="58">
        <v>2010</v>
      </c>
      <c r="B312" s="59" t="s">
        <v>1182</v>
      </c>
      <c r="C312" s="59" t="s">
        <v>1183</v>
      </c>
      <c r="D312" s="59" t="s">
        <v>1184</v>
      </c>
      <c r="E312" s="59" t="s">
        <v>1156</v>
      </c>
      <c r="F312" s="59" t="s">
        <v>1169</v>
      </c>
      <c r="G312" s="59">
        <v>5</v>
      </c>
      <c r="H312" s="31">
        <v>1116</v>
      </c>
      <c r="I312" s="31">
        <v>4919036</v>
      </c>
      <c r="J312" s="31">
        <v>27090180</v>
      </c>
      <c r="K312" s="31">
        <v>27190608</v>
      </c>
      <c r="L312" s="31">
        <v>33978932</v>
      </c>
      <c r="M312" s="31">
        <v>29661713</v>
      </c>
      <c r="N312" s="31">
        <v>30715922</v>
      </c>
      <c r="O312" s="31">
        <v>30415625</v>
      </c>
      <c r="P312" s="31">
        <v>31081657</v>
      </c>
      <c r="Q312" s="31">
        <v>31474756</v>
      </c>
      <c r="R312" s="31">
        <v>31364662</v>
      </c>
      <c r="S312" s="31">
        <v>31187342</v>
      </c>
      <c r="T312" s="31">
        <v>33311794</v>
      </c>
      <c r="U312" s="31">
        <v>34681613</v>
      </c>
      <c r="V312" s="31">
        <v>36238820</v>
      </c>
      <c r="W312" s="31">
        <v>41166654</v>
      </c>
      <c r="X312" s="31">
        <v>44503577</v>
      </c>
      <c r="Y312" s="31">
        <v>47457144</v>
      </c>
      <c r="Z312" s="31">
        <v>58892504</v>
      </c>
      <c r="AA312" s="31">
        <v>55291678</v>
      </c>
      <c r="AB312" s="31">
        <v>52396161</v>
      </c>
      <c r="AC312" s="31">
        <v>50203183</v>
      </c>
    </row>
    <row r="313" spans="1:29" hidden="1">
      <c r="A313" s="58">
        <v>2010</v>
      </c>
      <c r="B313" s="59" t="s">
        <v>1185</v>
      </c>
      <c r="C313" s="59" t="s">
        <v>1186</v>
      </c>
      <c r="D313" s="59" t="s">
        <v>1187</v>
      </c>
      <c r="E313" s="59" t="s">
        <v>1156</v>
      </c>
      <c r="F313" s="59" t="s">
        <v>1188</v>
      </c>
      <c r="G313" s="59">
        <v>35</v>
      </c>
      <c r="H313" s="31">
        <v>453</v>
      </c>
      <c r="I313" s="31">
        <v>1157431</v>
      </c>
      <c r="J313" s="31">
        <v>5100249</v>
      </c>
      <c r="K313" s="31">
        <v>7771596</v>
      </c>
      <c r="L313" s="31">
        <v>8775335</v>
      </c>
      <c r="M313" s="31">
        <v>11776441</v>
      </c>
      <c r="N313" s="31">
        <v>13650218</v>
      </c>
      <c r="O313" s="31">
        <v>15088347</v>
      </c>
      <c r="P313" s="31">
        <v>16285503</v>
      </c>
      <c r="Q313" s="31">
        <v>16695105</v>
      </c>
      <c r="R313" s="31">
        <v>18114777</v>
      </c>
      <c r="S313" s="31">
        <v>20263555</v>
      </c>
      <c r="T313" s="31">
        <v>20046098</v>
      </c>
      <c r="U313" s="31">
        <v>21235420</v>
      </c>
      <c r="V313" s="31">
        <v>21248091</v>
      </c>
      <c r="W313" s="31">
        <v>20427385</v>
      </c>
      <c r="X313" s="31">
        <v>20867907</v>
      </c>
      <c r="Y313" s="31">
        <v>20798560</v>
      </c>
      <c r="Z313" s="31">
        <v>22002545</v>
      </c>
      <c r="AA313" s="31">
        <v>23038559</v>
      </c>
      <c r="AB313" s="31">
        <v>22840981</v>
      </c>
      <c r="AC313" s="31">
        <v>23192565</v>
      </c>
    </row>
    <row r="314" spans="1:29" hidden="1">
      <c r="A314" s="58">
        <v>2010</v>
      </c>
      <c r="B314" s="59" t="s">
        <v>1189</v>
      </c>
      <c r="C314" s="59" t="s">
        <v>1190</v>
      </c>
      <c r="D314" s="59" t="s">
        <v>1191</v>
      </c>
      <c r="E314" s="59" t="s">
        <v>1156</v>
      </c>
      <c r="F314" s="59" t="s">
        <v>1192</v>
      </c>
      <c r="G314" s="59">
        <v>148</v>
      </c>
      <c r="H314" s="31">
        <v>114</v>
      </c>
      <c r="I314" s="31">
        <v>204260</v>
      </c>
      <c r="J314" s="31">
        <v>1741603</v>
      </c>
      <c r="K314" s="31">
        <v>1800198</v>
      </c>
      <c r="L314" s="31">
        <v>1783566</v>
      </c>
      <c r="M314" s="31">
        <v>1837968</v>
      </c>
      <c r="N314" s="31">
        <v>1890030</v>
      </c>
      <c r="O314" s="31">
        <v>1961292</v>
      </c>
      <c r="P314" s="31">
        <v>2017312</v>
      </c>
      <c r="Q314" s="31">
        <v>1969201</v>
      </c>
      <c r="R314" s="31">
        <v>1964348</v>
      </c>
      <c r="S314" s="31">
        <v>1990951</v>
      </c>
      <c r="T314" s="31">
        <v>1939153</v>
      </c>
      <c r="U314" s="31">
        <v>2027175</v>
      </c>
      <c r="V314" s="31">
        <v>2114501</v>
      </c>
      <c r="W314" s="31">
        <v>2094389</v>
      </c>
      <c r="X314" s="31">
        <v>2141072</v>
      </c>
      <c r="Y314" s="31">
        <v>2097628</v>
      </c>
      <c r="Z314" s="31">
        <v>2011644</v>
      </c>
      <c r="AA314" s="31">
        <v>2265060</v>
      </c>
      <c r="AB314" s="31">
        <v>2409151</v>
      </c>
      <c r="AC314" s="31">
        <v>2422661</v>
      </c>
    </row>
    <row r="315" spans="1:29" hidden="1">
      <c r="A315" s="58">
        <v>2010</v>
      </c>
      <c r="B315" s="59" t="s">
        <v>1193</v>
      </c>
      <c r="C315" s="59" t="s">
        <v>1194</v>
      </c>
      <c r="D315" s="59" t="s">
        <v>1195</v>
      </c>
      <c r="E315" s="59" t="s">
        <v>1156</v>
      </c>
      <c r="F315" s="59" t="s">
        <v>1169</v>
      </c>
      <c r="G315" s="59">
        <v>5</v>
      </c>
      <c r="H315" s="31">
        <v>1116</v>
      </c>
      <c r="I315" s="31">
        <v>4919036</v>
      </c>
      <c r="J315" s="31">
        <v>2782207</v>
      </c>
      <c r="K315" s="31">
        <v>3034389</v>
      </c>
      <c r="L315" s="31">
        <v>3294879</v>
      </c>
      <c r="M315" s="31">
        <v>3461630</v>
      </c>
      <c r="N315" s="31">
        <v>3751571</v>
      </c>
      <c r="O315" s="31">
        <v>5806302</v>
      </c>
      <c r="P315" s="31">
        <v>9098709</v>
      </c>
      <c r="Q315" s="31">
        <v>8746422</v>
      </c>
      <c r="R315" s="31">
        <v>10874977</v>
      </c>
      <c r="S315" s="31">
        <v>11867180</v>
      </c>
      <c r="T315" s="31">
        <v>10288731</v>
      </c>
      <c r="U315" s="31">
        <v>11430692</v>
      </c>
      <c r="V315" s="31">
        <v>12021504</v>
      </c>
      <c r="W315" s="31">
        <v>12042652</v>
      </c>
      <c r="X315" s="31">
        <v>15510930</v>
      </c>
      <c r="Y315" s="31">
        <v>16017345</v>
      </c>
      <c r="Z315" s="31">
        <v>16824178</v>
      </c>
      <c r="AA315" s="31">
        <v>16551170</v>
      </c>
      <c r="AB315" s="31">
        <v>15499549</v>
      </c>
      <c r="AC315" s="31">
        <v>15224999</v>
      </c>
    </row>
    <row r="316" spans="1:29" hidden="1">
      <c r="A316" s="58">
        <v>2010</v>
      </c>
      <c r="B316" s="59" t="s">
        <v>1196</v>
      </c>
      <c r="C316" s="59" t="s">
        <v>1197</v>
      </c>
      <c r="D316" s="59" t="s">
        <v>1198</v>
      </c>
      <c r="E316" s="59" t="s">
        <v>1156</v>
      </c>
      <c r="F316" s="59" t="s">
        <v>1199</v>
      </c>
      <c r="G316" s="59">
        <v>96</v>
      </c>
      <c r="H316" s="31">
        <v>219</v>
      </c>
      <c r="I316" s="31">
        <v>323783</v>
      </c>
      <c r="J316" s="31">
        <v>1551250</v>
      </c>
      <c r="K316" s="31">
        <v>1757319</v>
      </c>
      <c r="L316" s="31">
        <v>1207749</v>
      </c>
      <c r="M316" s="31">
        <v>1216419</v>
      </c>
      <c r="N316" s="31">
        <v>1245931</v>
      </c>
      <c r="O316" s="31">
        <v>1267552</v>
      </c>
      <c r="P316" s="31">
        <v>1452556</v>
      </c>
      <c r="Q316" s="31">
        <v>1561495</v>
      </c>
      <c r="R316" s="31">
        <v>1682443</v>
      </c>
      <c r="S316" s="31">
        <v>1797350</v>
      </c>
      <c r="T316" s="31">
        <v>1851596</v>
      </c>
      <c r="U316" s="31">
        <v>1935666</v>
      </c>
      <c r="V316" s="31">
        <v>1912017</v>
      </c>
      <c r="W316" s="31">
        <v>1907969</v>
      </c>
      <c r="X316" s="31">
        <v>1862293</v>
      </c>
      <c r="Y316" s="31">
        <v>1943762</v>
      </c>
      <c r="Z316" s="31">
        <v>1845027</v>
      </c>
      <c r="AA316" s="31">
        <v>1689391</v>
      </c>
      <c r="AB316" s="31">
        <v>1726036</v>
      </c>
      <c r="AC316" s="31">
        <v>1736905</v>
      </c>
    </row>
    <row r="317" spans="1:29" hidden="1">
      <c r="A317" s="58">
        <v>2010</v>
      </c>
      <c r="B317" s="59" t="s">
        <v>1200</v>
      </c>
      <c r="C317" s="59" t="s">
        <v>1201</v>
      </c>
      <c r="D317" s="59" t="s">
        <v>1202</v>
      </c>
      <c r="E317" s="59" t="s">
        <v>1156</v>
      </c>
      <c r="F317" s="59" t="s">
        <v>1203</v>
      </c>
      <c r="G317" s="59">
        <v>43</v>
      </c>
      <c r="H317" s="31">
        <v>411</v>
      </c>
      <c r="I317" s="31">
        <v>882295</v>
      </c>
      <c r="J317" s="31">
        <v>6231342</v>
      </c>
      <c r="K317" s="31">
        <v>6751206</v>
      </c>
      <c r="L317" s="31">
        <v>7324569</v>
      </c>
      <c r="M317" s="31">
        <v>7371741</v>
      </c>
      <c r="N317" s="31">
        <v>7864129</v>
      </c>
      <c r="O317" s="31">
        <v>7746289</v>
      </c>
      <c r="P317" s="31">
        <v>7385302</v>
      </c>
      <c r="Q317" s="31">
        <v>7650596</v>
      </c>
      <c r="R317" s="31">
        <v>8641566</v>
      </c>
      <c r="S317" s="31">
        <v>9753861</v>
      </c>
      <c r="T317" s="31">
        <v>14551436</v>
      </c>
      <c r="U317" s="31">
        <v>13670381</v>
      </c>
      <c r="V317" s="31">
        <v>14923585</v>
      </c>
      <c r="W317" s="31">
        <v>16048699</v>
      </c>
      <c r="X317" s="31">
        <v>15919933</v>
      </c>
      <c r="Y317" s="31">
        <v>16318029</v>
      </c>
      <c r="Z317" s="31">
        <v>13532801</v>
      </c>
      <c r="AA317" s="31">
        <v>12857106</v>
      </c>
      <c r="AB317" s="31">
        <v>12270427</v>
      </c>
      <c r="AC317" s="31">
        <v>12615116</v>
      </c>
    </row>
    <row r="318" spans="1:29" hidden="1">
      <c r="A318" s="58">
        <v>2010</v>
      </c>
      <c r="B318" s="59" t="s">
        <v>1204</v>
      </c>
      <c r="C318" s="59" t="s">
        <v>1205</v>
      </c>
      <c r="D318" s="59" t="s">
        <v>1206</v>
      </c>
      <c r="E318" s="59" t="s">
        <v>1156</v>
      </c>
      <c r="F318" s="59" t="s">
        <v>1161</v>
      </c>
      <c r="G318" s="59">
        <v>19</v>
      </c>
      <c r="H318" s="31">
        <v>802</v>
      </c>
      <c r="I318" s="31">
        <v>2062339</v>
      </c>
      <c r="J318" s="31">
        <v>5668364</v>
      </c>
      <c r="K318" s="31">
        <v>5630683</v>
      </c>
      <c r="L318" s="31">
        <v>7567348</v>
      </c>
      <c r="M318" s="31">
        <v>8032435</v>
      </c>
      <c r="N318" s="31">
        <v>11089087</v>
      </c>
      <c r="O318" s="31">
        <v>9688453</v>
      </c>
      <c r="P318" s="31">
        <v>7337565</v>
      </c>
      <c r="Q318" s="31">
        <v>8752187</v>
      </c>
      <c r="R318" s="31">
        <v>7435138</v>
      </c>
      <c r="S318" s="31">
        <v>8646507</v>
      </c>
      <c r="T318" s="31">
        <v>7199911</v>
      </c>
      <c r="U318" s="31">
        <v>7236227</v>
      </c>
      <c r="V318" s="31">
        <v>7032376</v>
      </c>
      <c r="W318" s="31">
        <v>7265454</v>
      </c>
      <c r="X318" s="31">
        <v>7811966</v>
      </c>
      <c r="Y318" s="31">
        <v>8299402</v>
      </c>
      <c r="Z318" s="31">
        <v>9011894</v>
      </c>
      <c r="AA318" s="31">
        <v>8919753</v>
      </c>
      <c r="AB318" s="31">
        <v>9166970</v>
      </c>
      <c r="AC318" s="31">
        <v>9384279</v>
      </c>
    </row>
    <row r="319" spans="1:29" hidden="1">
      <c r="A319" s="58">
        <v>2010</v>
      </c>
      <c r="B319" s="59" t="s">
        <v>1207</v>
      </c>
      <c r="C319" s="59" t="s">
        <v>1208</v>
      </c>
      <c r="D319" s="59" t="s">
        <v>1209</v>
      </c>
      <c r="E319" s="59" t="s">
        <v>1210</v>
      </c>
      <c r="F319" s="59" t="s">
        <v>1211</v>
      </c>
      <c r="G319" s="59">
        <v>55</v>
      </c>
      <c r="H319" s="31">
        <v>392</v>
      </c>
      <c r="I319" s="31">
        <v>663615</v>
      </c>
      <c r="J319" s="31">
        <v>4092724</v>
      </c>
      <c r="K319" s="31">
        <v>4321896</v>
      </c>
      <c r="L319" s="31">
        <v>4372926</v>
      </c>
      <c r="M319" s="31">
        <v>3311768</v>
      </c>
      <c r="N319" s="31">
        <v>3149390</v>
      </c>
      <c r="O319" s="31">
        <v>2262191</v>
      </c>
      <c r="P319" s="31"/>
      <c r="Q319" s="31">
        <v>2175649</v>
      </c>
      <c r="R319" s="31">
        <v>2789102</v>
      </c>
      <c r="S319" s="31">
        <v>2237443</v>
      </c>
      <c r="T319" s="31">
        <v>2444280</v>
      </c>
      <c r="U319" s="31">
        <v>2947924</v>
      </c>
      <c r="V319" s="31">
        <v>3546541</v>
      </c>
      <c r="W319" s="31">
        <v>3935048</v>
      </c>
      <c r="X319" s="31">
        <v>3877670</v>
      </c>
      <c r="Y319" s="31">
        <v>3903905</v>
      </c>
      <c r="Z319" s="31">
        <v>3938258</v>
      </c>
      <c r="AA319" s="31">
        <v>3866710</v>
      </c>
      <c r="AB319" s="31">
        <v>3835001</v>
      </c>
      <c r="AC319" s="31">
        <v>3405257</v>
      </c>
    </row>
    <row r="320" spans="1:29" hidden="1">
      <c r="A320" s="58">
        <v>2010</v>
      </c>
      <c r="B320" s="59" t="s">
        <v>1212</v>
      </c>
      <c r="C320" s="59" t="s">
        <v>1213</v>
      </c>
      <c r="D320" s="59" t="s">
        <v>1214</v>
      </c>
      <c r="E320" s="59" t="s">
        <v>1210</v>
      </c>
      <c r="F320" s="59" t="s">
        <v>1215</v>
      </c>
      <c r="G320" s="59">
        <v>98</v>
      </c>
      <c r="H320" s="31">
        <v>211</v>
      </c>
      <c r="I320" s="31">
        <v>317605</v>
      </c>
      <c r="J320" s="31">
        <v>1833562</v>
      </c>
      <c r="K320" s="31">
        <v>1878209</v>
      </c>
      <c r="L320" s="31">
        <v>1910473</v>
      </c>
      <c r="M320" s="31">
        <v>1799556</v>
      </c>
      <c r="N320" s="31">
        <v>1402535</v>
      </c>
      <c r="O320" s="31">
        <v>1448926</v>
      </c>
      <c r="P320" s="31">
        <v>1432668</v>
      </c>
      <c r="Q320" s="31">
        <v>1478772</v>
      </c>
      <c r="R320" s="31">
        <v>1569342</v>
      </c>
      <c r="S320" s="31">
        <v>1635417</v>
      </c>
      <c r="T320" s="31">
        <v>1741320</v>
      </c>
      <c r="U320" s="31">
        <v>1683180</v>
      </c>
      <c r="V320" s="31">
        <v>1959581</v>
      </c>
      <c r="W320" s="31">
        <v>1944433</v>
      </c>
      <c r="X320" s="31">
        <v>1884942</v>
      </c>
      <c r="Y320" s="31">
        <v>1887769</v>
      </c>
      <c r="Z320" s="31">
        <v>1942604</v>
      </c>
      <c r="AA320" s="31">
        <v>2090438</v>
      </c>
      <c r="AB320" s="31">
        <v>2151568</v>
      </c>
      <c r="AC320" s="31">
        <v>1932174</v>
      </c>
    </row>
    <row r="321" spans="1:29" hidden="1">
      <c r="A321" s="58">
        <v>2010</v>
      </c>
      <c r="B321" s="59" t="s">
        <v>1216</v>
      </c>
      <c r="C321" s="59" t="s">
        <v>1217</v>
      </c>
      <c r="D321" s="59" t="s">
        <v>1218</v>
      </c>
      <c r="E321" s="59" t="s">
        <v>1210</v>
      </c>
      <c r="F321" s="59" t="s">
        <v>1219</v>
      </c>
      <c r="G321" s="59">
        <v>154</v>
      </c>
      <c r="H321" s="31">
        <v>99</v>
      </c>
      <c r="I321" s="31">
        <v>196892</v>
      </c>
      <c r="J321" s="31">
        <v>1067275</v>
      </c>
      <c r="K321" s="31">
        <v>1095877</v>
      </c>
      <c r="L321" s="31">
        <v>1094986</v>
      </c>
      <c r="M321" s="31">
        <v>1049482</v>
      </c>
      <c r="N321" s="31">
        <v>1053046</v>
      </c>
      <c r="O321" s="31">
        <v>729497</v>
      </c>
      <c r="P321" s="31">
        <v>648656</v>
      </c>
      <c r="Q321" s="31">
        <v>610369</v>
      </c>
      <c r="R321" s="31">
        <v>563300</v>
      </c>
      <c r="S321" s="31">
        <v>754272</v>
      </c>
      <c r="T321" s="31">
        <v>1006227</v>
      </c>
      <c r="U321" s="31">
        <v>1116418</v>
      </c>
      <c r="V321" s="31">
        <v>1117168</v>
      </c>
      <c r="W321" s="31">
        <v>1201503</v>
      </c>
      <c r="X321" s="31">
        <v>1325460</v>
      </c>
      <c r="Y321" s="31">
        <v>1445628</v>
      </c>
      <c r="Z321" s="31">
        <v>1590203</v>
      </c>
      <c r="AA321" s="31">
        <v>1642182</v>
      </c>
      <c r="AB321" s="31">
        <v>1637663</v>
      </c>
      <c r="AC321" s="31">
        <v>1635453</v>
      </c>
    </row>
    <row r="322" spans="1:29" hidden="1">
      <c r="A322" s="58">
        <v>2010</v>
      </c>
      <c r="B322" s="59" t="s">
        <v>1220</v>
      </c>
      <c r="C322" s="59" t="s">
        <v>1221</v>
      </c>
      <c r="D322" s="59" t="s">
        <v>1222</v>
      </c>
      <c r="E322" s="59" t="s">
        <v>1210</v>
      </c>
      <c r="F322" s="59" t="s">
        <v>1223</v>
      </c>
      <c r="G322" s="59">
        <v>228</v>
      </c>
      <c r="H322" s="31">
        <v>76</v>
      </c>
      <c r="I322" s="31">
        <v>116888</v>
      </c>
      <c r="J322" s="31">
        <v>143046</v>
      </c>
      <c r="K322" s="31">
        <v>1085</v>
      </c>
      <c r="L322" s="31">
        <v>381761</v>
      </c>
      <c r="M322" s="31">
        <v>381761</v>
      </c>
      <c r="N322" s="31">
        <v>390250</v>
      </c>
      <c r="O322" s="31">
        <v>396831</v>
      </c>
      <c r="P322" s="31">
        <v>388548</v>
      </c>
      <c r="Q322" s="31">
        <v>337932</v>
      </c>
      <c r="R322" s="31"/>
      <c r="S322" s="31">
        <v>428198</v>
      </c>
      <c r="T322" s="31">
        <v>414993</v>
      </c>
      <c r="U322" s="31"/>
      <c r="V322" s="31">
        <v>345084</v>
      </c>
      <c r="W322" s="31">
        <v>347853</v>
      </c>
      <c r="X322" s="31">
        <v>330625</v>
      </c>
      <c r="Y322" s="31">
        <v>358055</v>
      </c>
      <c r="Z322" s="31">
        <v>349919</v>
      </c>
      <c r="AA322" s="31">
        <v>346666</v>
      </c>
      <c r="AB322" s="31">
        <v>325609</v>
      </c>
      <c r="AC322" s="31">
        <v>324625</v>
      </c>
    </row>
    <row r="323" spans="1:29" hidden="1">
      <c r="A323" s="58">
        <v>2010</v>
      </c>
      <c r="B323" s="59" t="s">
        <v>1224</v>
      </c>
      <c r="C323" s="59" t="s">
        <v>1225</v>
      </c>
      <c r="D323" s="59" t="s">
        <v>1226</v>
      </c>
      <c r="E323" s="59" t="s">
        <v>1156</v>
      </c>
      <c r="F323" s="59" t="s">
        <v>1157</v>
      </c>
      <c r="G323" s="59">
        <v>61</v>
      </c>
      <c r="H323" s="31">
        <v>270</v>
      </c>
      <c r="I323" s="31">
        <v>559229</v>
      </c>
      <c r="J323" s="31">
        <v>1024929</v>
      </c>
      <c r="K323" s="31">
        <v>1044498</v>
      </c>
      <c r="L323" s="31">
        <v>1203922</v>
      </c>
      <c r="M323" s="31">
        <v>1231858</v>
      </c>
      <c r="N323" s="31">
        <v>1592212</v>
      </c>
      <c r="O323" s="31">
        <v>1627928</v>
      </c>
      <c r="P323" s="31">
        <v>1719591</v>
      </c>
      <c r="Q323" s="31">
        <v>1677768</v>
      </c>
      <c r="R323" s="31">
        <v>1661938</v>
      </c>
      <c r="S323" s="31">
        <v>2423585</v>
      </c>
      <c r="T323" s="31">
        <v>2919980</v>
      </c>
      <c r="U323" s="31">
        <v>2963642</v>
      </c>
      <c r="V323" s="31">
        <v>2950048</v>
      </c>
      <c r="W323" s="31">
        <v>3202074</v>
      </c>
      <c r="X323" s="31">
        <v>3133883</v>
      </c>
      <c r="Y323" s="31">
        <v>3212801</v>
      </c>
      <c r="Z323" s="31">
        <v>3774372</v>
      </c>
      <c r="AA323" s="31">
        <v>4139756</v>
      </c>
      <c r="AB323" s="31">
        <v>4037912</v>
      </c>
      <c r="AC323" s="31">
        <v>4037281</v>
      </c>
    </row>
    <row r="324" spans="1:29" hidden="1">
      <c r="A324" s="58">
        <v>2010</v>
      </c>
      <c r="B324" s="59" t="s">
        <v>1227</v>
      </c>
      <c r="C324" s="59" t="s">
        <v>1228</v>
      </c>
      <c r="D324" s="59" t="s">
        <v>1229</v>
      </c>
      <c r="E324" s="59" t="s">
        <v>1135</v>
      </c>
      <c r="F324" s="59" t="s">
        <v>1230</v>
      </c>
      <c r="G324" s="59">
        <v>247</v>
      </c>
      <c r="H324" s="31">
        <v>80</v>
      </c>
      <c r="I324" s="31">
        <v>106482</v>
      </c>
      <c r="J324" s="31">
        <v>519325</v>
      </c>
      <c r="K324" s="31">
        <v>628305</v>
      </c>
      <c r="L324" s="31">
        <v>641233</v>
      </c>
      <c r="M324" s="31">
        <v>670093</v>
      </c>
      <c r="N324" s="31">
        <v>688792</v>
      </c>
      <c r="O324" s="31">
        <v>684377</v>
      </c>
      <c r="P324" s="31">
        <v>727304</v>
      </c>
      <c r="Q324" s="31">
        <v>646598</v>
      </c>
      <c r="R324" s="31">
        <v>629114</v>
      </c>
      <c r="S324" s="31">
        <v>629324</v>
      </c>
      <c r="T324" s="31">
        <v>629746</v>
      </c>
      <c r="U324" s="31">
        <v>720039</v>
      </c>
      <c r="V324" s="31">
        <v>768502</v>
      </c>
      <c r="W324" s="31">
        <v>809758</v>
      </c>
      <c r="X324" s="31">
        <v>813394</v>
      </c>
      <c r="Y324" s="31">
        <v>814346</v>
      </c>
      <c r="Z324" s="31">
        <v>852609</v>
      </c>
      <c r="AA324" s="31">
        <v>840766</v>
      </c>
      <c r="AB324" s="31">
        <v>919078</v>
      </c>
      <c r="AC324" s="31">
        <v>918182</v>
      </c>
    </row>
    <row r="325" spans="1:29" hidden="1">
      <c r="A325" s="58">
        <v>2010</v>
      </c>
      <c r="B325" s="59" t="s">
        <v>1231</v>
      </c>
      <c r="C325" s="59" t="s">
        <v>1232</v>
      </c>
      <c r="D325" s="59" t="s">
        <v>1233</v>
      </c>
      <c r="E325" s="59" t="s">
        <v>1210</v>
      </c>
      <c r="F325" s="59" t="s">
        <v>1234</v>
      </c>
      <c r="G325" s="59">
        <v>373</v>
      </c>
      <c r="H325" s="31">
        <v>60</v>
      </c>
      <c r="I325" s="31">
        <v>61709</v>
      </c>
      <c r="J325" s="31">
        <v>92388</v>
      </c>
      <c r="K325" s="31">
        <v>97538</v>
      </c>
      <c r="L325" s="31">
        <v>99351</v>
      </c>
      <c r="M325" s="31"/>
      <c r="N325" s="31"/>
      <c r="O325" s="31"/>
      <c r="P325" s="31">
        <v>141037</v>
      </c>
      <c r="Q325" s="31"/>
      <c r="R325" s="31"/>
      <c r="S325" s="31"/>
      <c r="T325" s="31"/>
      <c r="U325" s="31"/>
      <c r="V325" s="31"/>
      <c r="W325" s="31"/>
      <c r="X325" s="31"/>
      <c r="Y325" s="31"/>
      <c r="Z325" s="31"/>
      <c r="AA325" s="31"/>
      <c r="AB325" s="31"/>
      <c r="AC325" s="31"/>
    </row>
    <row r="326" spans="1:29" hidden="1">
      <c r="A326" s="58">
        <v>1996</v>
      </c>
      <c r="B326" s="59" t="s">
        <v>1235</v>
      </c>
      <c r="C326" s="59" t="s">
        <v>1236</v>
      </c>
      <c r="D326" s="59" t="s">
        <v>1237</v>
      </c>
      <c r="E326" s="59" t="s">
        <v>1156</v>
      </c>
      <c r="F326" s="59" t="s">
        <v>1238</v>
      </c>
      <c r="G326" s="59">
        <v>116</v>
      </c>
      <c r="H326" s="31">
        <v>128</v>
      </c>
      <c r="I326" s="31">
        <v>221341</v>
      </c>
      <c r="J326" s="31">
        <v>48630</v>
      </c>
      <c r="K326" s="31">
        <v>54216</v>
      </c>
      <c r="L326" s="31">
        <v>63373</v>
      </c>
      <c r="M326" s="31">
        <v>64020</v>
      </c>
      <c r="N326" s="31">
        <v>64764</v>
      </c>
      <c r="O326" s="31">
        <v>13206</v>
      </c>
      <c r="P326" s="31"/>
      <c r="Q326" s="31"/>
      <c r="R326" s="31"/>
      <c r="S326" s="31"/>
      <c r="T326" s="31"/>
      <c r="U326" s="31"/>
      <c r="V326" s="31"/>
      <c r="W326" s="31"/>
      <c r="X326" s="31"/>
      <c r="Y326" s="31"/>
      <c r="Z326" s="31"/>
      <c r="AA326" s="31"/>
      <c r="AB326" s="31"/>
      <c r="AC326" s="31"/>
    </row>
    <row r="327" spans="1:29" hidden="1">
      <c r="A327" s="58">
        <v>2010</v>
      </c>
      <c r="B327" s="59" t="s">
        <v>1239</v>
      </c>
      <c r="C327" s="59" t="s">
        <v>1240</v>
      </c>
      <c r="D327" s="59" t="s">
        <v>1241</v>
      </c>
      <c r="E327" s="59" t="s">
        <v>1072</v>
      </c>
      <c r="F327" s="59" t="s">
        <v>1242</v>
      </c>
      <c r="G327" s="59">
        <v>109</v>
      </c>
      <c r="H327" s="31">
        <v>157</v>
      </c>
      <c r="I327" s="31">
        <v>287796</v>
      </c>
      <c r="J327" s="31">
        <v>1252329</v>
      </c>
      <c r="K327" s="31">
        <v>1292172</v>
      </c>
      <c r="L327" s="31">
        <v>1382190</v>
      </c>
      <c r="M327" s="31">
        <v>1416806</v>
      </c>
      <c r="N327" s="31">
        <v>1360741</v>
      </c>
      <c r="O327" s="31">
        <v>1329059</v>
      </c>
      <c r="P327" s="31">
        <v>1322444</v>
      </c>
      <c r="Q327" s="31">
        <v>1460581</v>
      </c>
      <c r="R327" s="31">
        <v>1559191</v>
      </c>
      <c r="S327" s="31">
        <v>1570195</v>
      </c>
      <c r="T327" s="31">
        <v>1633050</v>
      </c>
      <c r="U327" s="31">
        <v>1843567</v>
      </c>
      <c r="V327" s="31">
        <v>2111203</v>
      </c>
      <c r="W327" s="31">
        <v>2139581</v>
      </c>
      <c r="X327" s="31">
        <v>2170187</v>
      </c>
      <c r="Y327" s="31">
        <v>2202825</v>
      </c>
      <c r="Z327" s="31">
        <v>2216351</v>
      </c>
      <c r="AA327" s="31">
        <v>2287371</v>
      </c>
      <c r="AB327" s="31">
        <v>2197459</v>
      </c>
      <c r="AC327" s="31">
        <v>2160791</v>
      </c>
    </row>
    <row r="328" spans="1:29" hidden="1">
      <c r="A328" s="58">
        <v>2010</v>
      </c>
      <c r="B328" s="59" t="s">
        <v>1243</v>
      </c>
      <c r="C328" s="59" t="s">
        <v>1244</v>
      </c>
      <c r="D328" s="59" t="s">
        <v>1245</v>
      </c>
      <c r="E328" s="59" t="s">
        <v>1246</v>
      </c>
      <c r="F328" s="59" t="s">
        <v>1247</v>
      </c>
      <c r="G328" s="59">
        <v>103</v>
      </c>
      <c r="H328" s="31">
        <v>227</v>
      </c>
      <c r="I328" s="31">
        <v>302194</v>
      </c>
      <c r="J328" s="31">
        <v>1530226</v>
      </c>
      <c r="K328" s="31">
        <v>1336087</v>
      </c>
      <c r="L328" s="31">
        <v>1459416</v>
      </c>
      <c r="M328" s="31">
        <v>1671880</v>
      </c>
      <c r="N328" s="31">
        <v>1188323</v>
      </c>
      <c r="O328" s="31">
        <v>1130095</v>
      </c>
      <c r="P328" s="31"/>
      <c r="Q328" s="31">
        <v>401828</v>
      </c>
      <c r="R328" s="31">
        <v>409082</v>
      </c>
      <c r="S328" s="31">
        <v>498001</v>
      </c>
      <c r="T328" s="31">
        <v>725155</v>
      </c>
      <c r="U328" s="31">
        <v>747152</v>
      </c>
      <c r="V328" s="31">
        <v>634110</v>
      </c>
      <c r="W328" s="31">
        <v>622649</v>
      </c>
      <c r="X328" s="31">
        <v>748752</v>
      </c>
      <c r="Y328" s="31">
        <v>795863</v>
      </c>
      <c r="Z328" s="31">
        <v>728209</v>
      </c>
      <c r="AA328" s="31">
        <v>646494</v>
      </c>
      <c r="AB328" s="31">
        <v>562259</v>
      </c>
      <c r="AC328" s="31">
        <v>593064</v>
      </c>
    </row>
    <row r="329" spans="1:29" hidden="1">
      <c r="A329" s="58">
        <v>2010</v>
      </c>
      <c r="B329" s="59" t="s">
        <v>1248</v>
      </c>
      <c r="C329" s="59" t="s">
        <v>1249</v>
      </c>
      <c r="D329" s="59" t="s">
        <v>1250</v>
      </c>
      <c r="E329" s="59" t="s">
        <v>964</v>
      </c>
      <c r="F329" s="59" t="s">
        <v>1251</v>
      </c>
      <c r="G329" s="59">
        <v>254</v>
      </c>
      <c r="H329" s="31">
        <v>91</v>
      </c>
      <c r="I329" s="31">
        <v>102456</v>
      </c>
      <c r="J329" s="31">
        <v>322148</v>
      </c>
      <c r="K329" s="31">
        <v>338805</v>
      </c>
      <c r="L329" s="31">
        <v>357886</v>
      </c>
      <c r="M329" s="31">
        <v>360892</v>
      </c>
      <c r="N329" s="31">
        <v>400044</v>
      </c>
      <c r="O329" s="31">
        <v>397584</v>
      </c>
      <c r="P329" s="31">
        <v>380484</v>
      </c>
      <c r="Q329" s="31">
        <v>374841</v>
      </c>
      <c r="R329" s="31">
        <v>370240</v>
      </c>
      <c r="S329" s="31">
        <v>379459</v>
      </c>
      <c r="T329" s="31">
        <v>427409</v>
      </c>
      <c r="U329" s="31">
        <v>444205</v>
      </c>
      <c r="V329" s="31">
        <v>426494</v>
      </c>
      <c r="W329" s="31">
        <v>447297</v>
      </c>
      <c r="X329" s="31">
        <v>448118</v>
      </c>
      <c r="Y329" s="31">
        <v>467729</v>
      </c>
      <c r="Z329" s="31">
        <v>526636</v>
      </c>
      <c r="AA329" s="31">
        <v>606884</v>
      </c>
      <c r="AB329" s="31">
        <v>605489</v>
      </c>
      <c r="AC329" s="31">
        <v>605650</v>
      </c>
    </row>
    <row r="330" spans="1:29" hidden="1">
      <c r="A330" s="58">
        <v>2010</v>
      </c>
      <c r="B330" s="59" t="s">
        <v>1252</v>
      </c>
      <c r="C330" s="59" t="s">
        <v>1253</v>
      </c>
      <c r="D330" s="59" t="s">
        <v>1254</v>
      </c>
      <c r="E330" s="59" t="s">
        <v>1246</v>
      </c>
      <c r="F330" s="59" t="s">
        <v>1255</v>
      </c>
      <c r="G330" s="59">
        <v>349</v>
      </c>
      <c r="H330" s="31">
        <v>63</v>
      </c>
      <c r="I330" s="31">
        <v>67314</v>
      </c>
      <c r="J330" s="31">
        <v>2199705</v>
      </c>
      <c r="K330" s="31">
        <v>2283511</v>
      </c>
      <c r="L330" s="31">
        <v>2055587</v>
      </c>
      <c r="M330" s="31">
        <v>2074518</v>
      </c>
      <c r="N330" s="31">
        <v>2598064</v>
      </c>
      <c r="O330" s="31">
        <v>3233924</v>
      </c>
      <c r="P330" s="31">
        <v>4050898</v>
      </c>
      <c r="Q330" s="31">
        <v>7140967</v>
      </c>
      <c r="R330" s="31">
        <v>7526024</v>
      </c>
      <c r="S330" s="31">
        <v>7021564</v>
      </c>
      <c r="T330" s="31">
        <v>4513132</v>
      </c>
      <c r="U330" s="31">
        <v>6545705</v>
      </c>
      <c r="V330" s="31">
        <v>4578256</v>
      </c>
      <c r="W330" s="31">
        <v>3235283</v>
      </c>
      <c r="X330" s="31">
        <v>3298736</v>
      </c>
      <c r="Y330" s="31">
        <v>3351813</v>
      </c>
      <c r="Z330" s="31">
        <v>2984630</v>
      </c>
      <c r="AA330" s="31">
        <v>2097648</v>
      </c>
      <c r="AB330" s="31">
        <v>2643347</v>
      </c>
      <c r="AC330" s="31">
        <v>2385546</v>
      </c>
    </row>
    <row r="331" spans="1:29" hidden="1">
      <c r="A331" s="58">
        <v>2010</v>
      </c>
      <c r="B331" s="59" t="s">
        <v>1256</v>
      </c>
      <c r="C331" s="59" t="s">
        <v>1257</v>
      </c>
      <c r="D331" s="59" t="s">
        <v>1112</v>
      </c>
      <c r="E331" s="59" t="s">
        <v>964</v>
      </c>
      <c r="F331" s="59" t="s">
        <v>1258</v>
      </c>
      <c r="G331" s="59">
        <v>358</v>
      </c>
      <c r="H331" s="31">
        <v>39</v>
      </c>
      <c r="I331" s="31">
        <v>65086</v>
      </c>
      <c r="J331" s="31">
        <v>428100</v>
      </c>
      <c r="K331" s="31">
        <v>447653</v>
      </c>
      <c r="L331" s="31">
        <v>471187</v>
      </c>
      <c r="M331" s="31">
        <v>472070</v>
      </c>
      <c r="N331" s="31">
        <v>484726</v>
      </c>
      <c r="O331" s="31">
        <v>504227</v>
      </c>
      <c r="P331" s="31">
        <v>507148</v>
      </c>
      <c r="Q331" s="31">
        <v>490985</v>
      </c>
      <c r="R331" s="31">
        <v>504514</v>
      </c>
      <c r="S331" s="31">
        <v>656000</v>
      </c>
      <c r="T331" s="31">
        <v>683092</v>
      </c>
      <c r="U331" s="31">
        <v>684813</v>
      </c>
      <c r="V331" s="31">
        <v>688104</v>
      </c>
      <c r="W331" s="31">
        <v>689893</v>
      </c>
      <c r="X331" s="31">
        <v>725067</v>
      </c>
      <c r="Y331" s="31">
        <v>735777</v>
      </c>
      <c r="Z331" s="31">
        <v>744479</v>
      </c>
      <c r="AA331" s="31">
        <v>755609</v>
      </c>
      <c r="AB331" s="31">
        <v>776182</v>
      </c>
      <c r="AC331" s="31">
        <v>772899</v>
      </c>
    </row>
    <row r="332" spans="1:29" hidden="1">
      <c r="A332" s="58">
        <v>2010</v>
      </c>
      <c r="B332" s="59" t="s">
        <v>1259</v>
      </c>
      <c r="C332" s="59" t="s">
        <v>1260</v>
      </c>
      <c r="D332" s="59" t="s">
        <v>699</v>
      </c>
      <c r="E332" s="59" t="s">
        <v>1135</v>
      </c>
      <c r="F332" s="59" t="s">
        <v>1261</v>
      </c>
      <c r="G332" s="59">
        <v>391</v>
      </c>
      <c r="H332" s="31">
        <v>41</v>
      </c>
      <c r="I332" s="31">
        <v>58287</v>
      </c>
      <c r="J332" s="31">
        <v>491282</v>
      </c>
      <c r="K332" s="31">
        <v>452111</v>
      </c>
      <c r="L332" s="31">
        <v>516448</v>
      </c>
      <c r="M332" s="31">
        <v>449326</v>
      </c>
      <c r="N332" s="31">
        <v>446532</v>
      </c>
      <c r="O332" s="31">
        <v>457460</v>
      </c>
      <c r="P332" s="31">
        <v>465408</v>
      </c>
      <c r="Q332" s="31">
        <v>459008</v>
      </c>
      <c r="R332" s="31">
        <v>476504</v>
      </c>
      <c r="S332" s="31">
        <v>498015</v>
      </c>
      <c r="T332" s="31">
        <v>506112</v>
      </c>
      <c r="U332" s="31">
        <v>500820</v>
      </c>
      <c r="V332" s="31">
        <v>519435</v>
      </c>
      <c r="W332" s="31">
        <v>529934</v>
      </c>
      <c r="X332" s="31">
        <v>546675</v>
      </c>
      <c r="Y332" s="31">
        <v>584215</v>
      </c>
      <c r="Z332" s="31">
        <v>595456</v>
      </c>
      <c r="AA332" s="31">
        <v>575229</v>
      </c>
      <c r="AB332" s="31">
        <v>565060</v>
      </c>
      <c r="AC332" s="31">
        <v>580161</v>
      </c>
    </row>
    <row r="333" spans="1:29" hidden="1">
      <c r="A333" s="58">
        <v>2010</v>
      </c>
      <c r="B333" s="59" t="s">
        <v>1262</v>
      </c>
      <c r="C333" s="59" t="s">
        <v>1263</v>
      </c>
      <c r="D333" s="59" t="s">
        <v>1264</v>
      </c>
      <c r="E333" s="59" t="s">
        <v>1108</v>
      </c>
      <c r="F333" s="59" t="s">
        <v>1265</v>
      </c>
      <c r="G333" s="59">
        <v>376</v>
      </c>
      <c r="H333" s="31">
        <v>39</v>
      </c>
      <c r="I333" s="31">
        <v>61465</v>
      </c>
      <c r="J333" s="31">
        <v>180405</v>
      </c>
      <c r="K333" s="31"/>
      <c r="L333" s="31"/>
      <c r="M333" s="31"/>
      <c r="N333" s="31"/>
      <c r="O333" s="31"/>
      <c r="P333" s="31"/>
      <c r="Q333" s="31"/>
      <c r="R333" s="31"/>
      <c r="S333" s="31"/>
      <c r="T333" s="31"/>
      <c r="U333" s="31"/>
      <c r="V333" s="31"/>
      <c r="W333" s="31"/>
      <c r="X333" s="31"/>
      <c r="Y333" s="31"/>
      <c r="Z333" s="31"/>
      <c r="AA333" s="31"/>
      <c r="AB333" s="31"/>
      <c r="AC333" s="31"/>
    </row>
    <row r="334" spans="1:29" hidden="1">
      <c r="A334" s="58">
        <v>1996</v>
      </c>
      <c r="B334" s="59" t="s">
        <v>1266</v>
      </c>
      <c r="C334" s="59" t="s">
        <v>1267</v>
      </c>
      <c r="D334" s="59" t="s">
        <v>924</v>
      </c>
      <c r="E334" s="59" t="s">
        <v>1246</v>
      </c>
      <c r="F334" s="59" t="s">
        <v>1268</v>
      </c>
      <c r="G334" s="59">
        <v>73</v>
      </c>
      <c r="H334" s="31">
        <v>251</v>
      </c>
      <c r="I334" s="31">
        <v>393956</v>
      </c>
      <c r="J334" s="31">
        <v>1618209</v>
      </c>
      <c r="K334" s="31">
        <v>1623066</v>
      </c>
      <c r="L334" s="31">
        <v>1618470</v>
      </c>
      <c r="M334" s="31">
        <v>1616319</v>
      </c>
      <c r="N334" s="31">
        <v>1616319</v>
      </c>
      <c r="O334" s="31">
        <v>1623328</v>
      </c>
      <c r="P334" s="31"/>
      <c r="Q334" s="31"/>
      <c r="R334" s="31"/>
      <c r="S334" s="31"/>
      <c r="T334" s="31"/>
      <c r="U334" s="31"/>
      <c r="V334" s="31"/>
      <c r="W334" s="31"/>
      <c r="X334" s="31"/>
      <c r="Y334" s="31"/>
      <c r="Z334" s="31"/>
      <c r="AA334" s="31"/>
      <c r="AB334" s="31"/>
      <c r="AC334" s="31"/>
    </row>
    <row r="335" spans="1:29" hidden="1">
      <c r="A335" s="58">
        <v>1992</v>
      </c>
      <c r="B335" s="59" t="s">
        <v>1269</v>
      </c>
      <c r="C335" s="59" t="s">
        <v>1270</v>
      </c>
      <c r="D335" s="59" t="s">
        <v>924</v>
      </c>
      <c r="E335" s="59" t="s">
        <v>1246</v>
      </c>
      <c r="F335" s="59" t="s">
        <v>1271</v>
      </c>
      <c r="G335" s="59">
        <v>80</v>
      </c>
      <c r="H335" s="31">
        <v>199</v>
      </c>
      <c r="I335" s="31">
        <v>328349</v>
      </c>
      <c r="J335" s="31">
        <v>83667</v>
      </c>
      <c r="K335" s="31">
        <v>264576</v>
      </c>
      <c r="L335" s="31"/>
      <c r="M335" s="31"/>
      <c r="N335" s="31"/>
      <c r="O335" s="31"/>
      <c r="P335" s="31"/>
      <c r="Q335" s="31"/>
      <c r="R335" s="31"/>
      <c r="S335" s="31"/>
      <c r="T335" s="31"/>
      <c r="U335" s="31"/>
      <c r="V335" s="31"/>
      <c r="W335" s="31"/>
      <c r="X335" s="31"/>
      <c r="Y335" s="31"/>
      <c r="Z335" s="31"/>
      <c r="AA335" s="31"/>
      <c r="AB335" s="31"/>
      <c r="AC335" s="31"/>
    </row>
    <row r="336" spans="1:29" hidden="1">
      <c r="A336" s="58">
        <v>2010</v>
      </c>
      <c r="B336" s="59" t="s">
        <v>1272</v>
      </c>
      <c r="C336" s="59" t="s">
        <v>1273</v>
      </c>
      <c r="D336" s="59" t="s">
        <v>1274</v>
      </c>
      <c r="E336" s="59" t="s">
        <v>1156</v>
      </c>
      <c r="F336" s="59" t="s">
        <v>1275</v>
      </c>
      <c r="G336" s="59">
        <v>83</v>
      </c>
      <c r="H336" s="31">
        <v>220</v>
      </c>
      <c r="I336" s="31">
        <v>393289</v>
      </c>
      <c r="J336" s="31">
        <v>3551264</v>
      </c>
      <c r="K336" s="31">
        <v>3670297</v>
      </c>
      <c r="L336" s="31">
        <v>3495308</v>
      </c>
      <c r="M336" s="31">
        <v>3831027</v>
      </c>
      <c r="N336" s="31">
        <v>2281964</v>
      </c>
      <c r="O336" s="31">
        <v>4167085</v>
      </c>
      <c r="P336" s="31">
        <v>4052697</v>
      </c>
      <c r="Q336" s="31">
        <v>4112863</v>
      </c>
      <c r="R336" s="31">
        <v>1991512</v>
      </c>
      <c r="S336" s="31">
        <v>2657444</v>
      </c>
      <c r="T336" s="31">
        <v>3969233</v>
      </c>
      <c r="U336" s="31">
        <v>4267189</v>
      </c>
      <c r="V336" s="31">
        <v>4405581</v>
      </c>
      <c r="W336" s="31">
        <v>4020903</v>
      </c>
      <c r="X336" s="31">
        <v>3987745</v>
      </c>
      <c r="Y336" s="31">
        <v>3691321</v>
      </c>
      <c r="Z336" s="31">
        <v>3886759</v>
      </c>
      <c r="AA336" s="31">
        <v>3891240</v>
      </c>
      <c r="AB336" s="31">
        <v>4067144</v>
      </c>
      <c r="AC336" s="31">
        <v>4229611</v>
      </c>
    </row>
    <row r="337" spans="1:29" hidden="1">
      <c r="A337" s="58">
        <v>2010</v>
      </c>
      <c r="B337" s="59" t="s">
        <v>1276</v>
      </c>
      <c r="C337" s="59" t="s">
        <v>1277</v>
      </c>
      <c r="D337" s="59" t="s">
        <v>1278</v>
      </c>
      <c r="E337" s="59" t="s">
        <v>1210</v>
      </c>
      <c r="F337" s="59" t="s">
        <v>1279</v>
      </c>
      <c r="G337" s="59">
        <v>320</v>
      </c>
      <c r="H337" s="31">
        <v>78</v>
      </c>
      <c r="I337" s="31">
        <v>75840</v>
      </c>
      <c r="J337" s="31">
        <v>137904</v>
      </c>
      <c r="K337" s="31">
        <v>145128</v>
      </c>
      <c r="L337" s="31"/>
      <c r="M337" s="31"/>
      <c r="N337" s="31"/>
      <c r="O337" s="31"/>
      <c r="P337" s="31"/>
      <c r="Q337" s="31"/>
      <c r="R337" s="31"/>
      <c r="S337" s="31"/>
      <c r="T337" s="31"/>
      <c r="U337" s="31"/>
      <c r="V337" s="31"/>
      <c r="W337" s="31"/>
      <c r="X337" s="31"/>
      <c r="Y337" s="31"/>
      <c r="Z337" s="31"/>
      <c r="AA337" s="31"/>
      <c r="AB337" s="31"/>
      <c r="AC337" s="31"/>
    </row>
    <row r="338" spans="1:29" hidden="1">
      <c r="A338" s="58">
        <v>1995</v>
      </c>
      <c r="B338" s="59" t="s">
        <v>1280</v>
      </c>
      <c r="C338" s="59" t="s">
        <v>1281</v>
      </c>
      <c r="D338" s="59" t="s">
        <v>1218</v>
      </c>
      <c r="E338" s="59" t="s">
        <v>1210</v>
      </c>
      <c r="F338" s="59" t="s">
        <v>1282</v>
      </c>
      <c r="G338" s="59">
        <v>321</v>
      </c>
      <c r="H338" s="31">
        <v>70</v>
      </c>
      <c r="I338" s="31">
        <v>63541</v>
      </c>
      <c r="J338" s="31">
        <v>463803</v>
      </c>
      <c r="K338" s="31">
        <v>473943</v>
      </c>
      <c r="L338" s="31">
        <v>473933</v>
      </c>
      <c r="M338" s="31">
        <v>459510</v>
      </c>
      <c r="N338" s="31">
        <v>479655</v>
      </c>
      <c r="O338" s="31"/>
      <c r="P338" s="31"/>
      <c r="Q338" s="31"/>
      <c r="R338" s="31"/>
      <c r="S338" s="31"/>
      <c r="T338" s="31"/>
      <c r="U338" s="31"/>
      <c r="V338" s="31"/>
      <c r="W338" s="31"/>
      <c r="X338" s="31"/>
      <c r="Y338" s="31"/>
      <c r="Z338" s="31"/>
      <c r="AA338" s="31"/>
      <c r="AB338" s="31"/>
      <c r="AC338" s="31"/>
    </row>
    <row r="339" spans="1:29" hidden="1">
      <c r="A339" s="58">
        <v>1992</v>
      </c>
      <c r="B339" s="59" t="s">
        <v>1283</v>
      </c>
      <c r="C339" s="59" t="s">
        <v>1284</v>
      </c>
      <c r="D339" s="59" t="s">
        <v>1218</v>
      </c>
      <c r="E339" s="59" t="s">
        <v>1210</v>
      </c>
      <c r="F339" s="59" t="s">
        <v>1285</v>
      </c>
      <c r="G339" s="59">
        <v>341</v>
      </c>
      <c r="H339" s="31">
        <v>93</v>
      </c>
      <c r="I339" s="31">
        <v>58925</v>
      </c>
      <c r="J339" s="31">
        <v>23617</v>
      </c>
      <c r="K339" s="31">
        <v>60250</v>
      </c>
      <c r="L339" s="31"/>
      <c r="M339" s="31"/>
      <c r="N339" s="31"/>
      <c r="O339" s="31"/>
      <c r="P339" s="31"/>
      <c r="Q339" s="31"/>
      <c r="R339" s="31"/>
      <c r="S339" s="31"/>
      <c r="T339" s="31"/>
      <c r="U339" s="31"/>
      <c r="V339" s="31"/>
      <c r="W339" s="31"/>
      <c r="X339" s="31"/>
      <c r="Y339" s="31"/>
      <c r="Z339" s="31"/>
      <c r="AA339" s="31"/>
      <c r="AB339" s="31"/>
      <c r="AC339" s="31"/>
    </row>
    <row r="340" spans="1:29" hidden="1">
      <c r="A340" s="58">
        <v>2010</v>
      </c>
      <c r="B340" s="59" t="s">
        <v>1286</v>
      </c>
      <c r="C340" s="59" t="s">
        <v>1287</v>
      </c>
      <c r="D340" s="59" t="s">
        <v>1288</v>
      </c>
      <c r="E340" s="59" t="s">
        <v>1210</v>
      </c>
      <c r="F340" s="59" t="s">
        <v>1289</v>
      </c>
      <c r="G340" s="59">
        <v>335</v>
      </c>
      <c r="H340" s="31">
        <v>52</v>
      </c>
      <c r="I340" s="31">
        <v>71299</v>
      </c>
      <c r="J340" s="31">
        <v>470281</v>
      </c>
      <c r="K340" s="31">
        <v>600000</v>
      </c>
      <c r="L340" s="31">
        <v>428190</v>
      </c>
      <c r="M340" s="31">
        <v>423759</v>
      </c>
      <c r="N340" s="31">
        <v>460810</v>
      </c>
      <c r="O340" s="31">
        <v>468689</v>
      </c>
      <c r="P340" s="31">
        <v>430091</v>
      </c>
      <c r="Q340" s="31">
        <v>393122</v>
      </c>
      <c r="R340" s="31">
        <v>402679</v>
      </c>
      <c r="S340" s="31">
        <v>313716</v>
      </c>
      <c r="T340" s="31">
        <v>462471</v>
      </c>
      <c r="U340" s="31">
        <v>552704</v>
      </c>
      <c r="V340" s="31">
        <v>537600</v>
      </c>
      <c r="W340" s="31">
        <v>512040</v>
      </c>
      <c r="X340" s="31">
        <v>588354</v>
      </c>
      <c r="Y340" s="31">
        <v>631470</v>
      </c>
      <c r="Z340" s="31">
        <v>594271</v>
      </c>
      <c r="AA340" s="31">
        <v>586644</v>
      </c>
      <c r="AB340" s="31">
        <v>536484</v>
      </c>
      <c r="AC340" s="31">
        <v>518082</v>
      </c>
    </row>
    <row r="341" spans="1:29" hidden="1">
      <c r="A341" s="58">
        <v>2002</v>
      </c>
      <c r="B341" s="59" t="s">
        <v>1290</v>
      </c>
      <c r="C341" s="59" t="s">
        <v>1291</v>
      </c>
      <c r="D341" s="59" t="s">
        <v>924</v>
      </c>
      <c r="E341" s="59" t="s">
        <v>1246</v>
      </c>
      <c r="F341" s="59" t="s">
        <v>1271</v>
      </c>
      <c r="G341" s="59">
        <v>77</v>
      </c>
      <c r="H341" s="31">
        <v>269</v>
      </c>
      <c r="I341" s="31">
        <v>420537</v>
      </c>
      <c r="J341" s="31">
        <v>1775288</v>
      </c>
      <c r="K341" s="31">
        <v>1780756</v>
      </c>
      <c r="L341" s="31">
        <v>1775288</v>
      </c>
      <c r="M341" s="31">
        <v>2161915</v>
      </c>
      <c r="N341" s="31">
        <v>2143109</v>
      </c>
      <c r="O341" s="31">
        <v>2240548</v>
      </c>
      <c r="P341" s="31">
        <v>2135864</v>
      </c>
      <c r="Q341" s="31">
        <v>2144096</v>
      </c>
      <c r="R341" s="31">
        <v>2220475</v>
      </c>
      <c r="S341" s="31">
        <v>2193147</v>
      </c>
      <c r="T341" s="31">
        <v>2254433</v>
      </c>
      <c r="U341" s="31">
        <v>2254433</v>
      </c>
      <c r="V341" s="31"/>
      <c r="W341" s="31"/>
      <c r="X341" s="31"/>
      <c r="Y341" s="31"/>
      <c r="Z341" s="31"/>
      <c r="AA341" s="31"/>
      <c r="AB341" s="31"/>
      <c r="AC341" s="31"/>
    </row>
    <row r="342" spans="1:29" hidden="1">
      <c r="A342" s="58">
        <v>2007</v>
      </c>
      <c r="B342" s="59" t="s">
        <v>1292</v>
      </c>
      <c r="C342" s="59" t="s">
        <v>1293</v>
      </c>
      <c r="D342" s="59" t="s">
        <v>1294</v>
      </c>
      <c r="E342" s="59" t="s">
        <v>1295</v>
      </c>
      <c r="F342" s="59" t="s">
        <v>1296</v>
      </c>
      <c r="G342" s="59">
        <v>500</v>
      </c>
      <c r="H342" s="31">
        <v>892</v>
      </c>
      <c r="I342" s="31">
        <v>2216616</v>
      </c>
      <c r="J342" s="31">
        <v>259000</v>
      </c>
      <c r="K342" s="31">
        <v>259000</v>
      </c>
      <c r="L342" s="31">
        <v>259000</v>
      </c>
      <c r="M342" s="31">
        <v>259000</v>
      </c>
      <c r="N342" s="31">
        <v>50370</v>
      </c>
      <c r="O342" s="31">
        <v>104618</v>
      </c>
      <c r="P342" s="31">
        <v>105196</v>
      </c>
      <c r="Q342" s="31">
        <v>105196</v>
      </c>
      <c r="R342" s="31">
        <v>105196</v>
      </c>
      <c r="S342" s="31">
        <v>105196</v>
      </c>
      <c r="T342" s="31">
        <v>159692</v>
      </c>
      <c r="U342" s="31">
        <v>159692</v>
      </c>
      <c r="V342" s="31">
        <v>159692</v>
      </c>
      <c r="W342" s="31">
        <v>196456</v>
      </c>
      <c r="X342" s="31">
        <v>200385</v>
      </c>
      <c r="Y342" s="31">
        <v>261654</v>
      </c>
      <c r="Z342" s="31">
        <v>337064</v>
      </c>
      <c r="AA342" s="31"/>
      <c r="AB342" s="31"/>
      <c r="AC342" s="31"/>
    </row>
    <row r="343" spans="1:29" hidden="1">
      <c r="A343" s="58">
        <v>2010</v>
      </c>
      <c r="B343" s="59" t="s">
        <v>1297</v>
      </c>
      <c r="C343" s="59" t="s">
        <v>1298</v>
      </c>
      <c r="D343" s="59" t="s">
        <v>1299</v>
      </c>
      <c r="E343" s="59" t="s">
        <v>1210</v>
      </c>
      <c r="F343" s="59" t="s">
        <v>1300</v>
      </c>
      <c r="G343" s="59">
        <v>141</v>
      </c>
      <c r="H343" s="31">
        <v>157</v>
      </c>
      <c r="I343" s="31">
        <v>213253</v>
      </c>
      <c r="J343" s="31">
        <v>657458</v>
      </c>
      <c r="K343" s="31">
        <v>709563</v>
      </c>
      <c r="L343" s="31">
        <v>877587</v>
      </c>
      <c r="M343" s="31">
        <v>937496</v>
      </c>
      <c r="N343" s="31">
        <v>906958</v>
      </c>
      <c r="O343" s="31">
        <v>867132</v>
      </c>
      <c r="P343" s="31">
        <v>881204</v>
      </c>
      <c r="Q343" s="31">
        <v>878453</v>
      </c>
      <c r="R343" s="31">
        <v>974476</v>
      </c>
      <c r="S343" s="31">
        <v>903284</v>
      </c>
      <c r="T343" s="31">
        <v>1038064</v>
      </c>
      <c r="U343" s="31">
        <v>978154</v>
      </c>
      <c r="V343" s="31">
        <v>1013202</v>
      </c>
      <c r="W343" s="31">
        <v>1031367</v>
      </c>
      <c r="X343" s="31">
        <v>1089338</v>
      </c>
      <c r="Y343" s="31">
        <v>1046343</v>
      </c>
      <c r="Z343" s="31">
        <v>1004762</v>
      </c>
      <c r="AA343" s="31">
        <v>1040246</v>
      </c>
      <c r="AB343" s="31">
        <v>1059916</v>
      </c>
      <c r="AC343" s="31">
        <v>1035026</v>
      </c>
    </row>
    <row r="344" spans="1:29" hidden="1">
      <c r="A344" s="58">
        <v>2010</v>
      </c>
      <c r="B344" s="59" t="s">
        <v>1301</v>
      </c>
      <c r="C344" s="59" t="s">
        <v>1302</v>
      </c>
      <c r="D344" s="59" t="s">
        <v>1303</v>
      </c>
      <c r="E344" s="59" t="s">
        <v>1210</v>
      </c>
      <c r="F344" s="59" t="s">
        <v>1304</v>
      </c>
      <c r="G344" s="59">
        <v>381</v>
      </c>
      <c r="H344" s="31">
        <v>40</v>
      </c>
      <c r="I344" s="31">
        <v>60137</v>
      </c>
      <c r="J344" s="31">
        <v>309737</v>
      </c>
      <c r="K344" s="31">
        <v>309737</v>
      </c>
      <c r="L344" s="31"/>
      <c r="M344" s="31"/>
      <c r="N344" s="31"/>
      <c r="O344" s="31"/>
      <c r="P344" s="31"/>
      <c r="Q344" s="31">
        <v>217842</v>
      </c>
      <c r="R344" s="31"/>
      <c r="S344" s="31">
        <v>252960</v>
      </c>
      <c r="T344" s="31">
        <v>237405</v>
      </c>
      <c r="U344" s="31">
        <v>248583</v>
      </c>
      <c r="V344" s="31">
        <v>303480</v>
      </c>
      <c r="W344" s="31">
        <v>283733</v>
      </c>
      <c r="X344" s="31">
        <v>343916</v>
      </c>
      <c r="Y344" s="31">
        <v>325470</v>
      </c>
      <c r="Z344" s="31">
        <v>273269</v>
      </c>
      <c r="AA344" s="31">
        <v>274135</v>
      </c>
      <c r="AB344" s="31">
        <v>290821</v>
      </c>
      <c r="AC344" s="31">
        <v>315201</v>
      </c>
    </row>
    <row r="345" spans="1:29" hidden="1">
      <c r="A345" s="58">
        <v>2010</v>
      </c>
      <c r="B345" s="59" t="s">
        <v>1305</v>
      </c>
      <c r="C345" s="59" t="s">
        <v>1306</v>
      </c>
      <c r="D345" s="59" t="s">
        <v>1307</v>
      </c>
      <c r="E345" s="59" t="s">
        <v>1156</v>
      </c>
      <c r="F345" s="59" t="s">
        <v>1161</v>
      </c>
      <c r="G345" s="59">
        <v>19</v>
      </c>
      <c r="H345" s="31">
        <v>802</v>
      </c>
      <c r="I345" s="31">
        <v>2062339</v>
      </c>
      <c r="J345" s="31">
        <v>65111</v>
      </c>
      <c r="K345" s="31">
        <v>103780</v>
      </c>
      <c r="L345" s="31">
        <v>121370</v>
      </c>
      <c r="M345" s="31">
        <v>360240</v>
      </c>
      <c r="N345" s="31">
        <v>696768</v>
      </c>
      <c r="O345" s="31">
        <v>507786</v>
      </c>
      <c r="P345" s="31">
        <v>721145</v>
      </c>
      <c r="Q345" s="31">
        <v>793602</v>
      </c>
      <c r="R345" s="31">
        <v>794776</v>
      </c>
      <c r="S345" s="31">
        <v>982856</v>
      </c>
      <c r="T345" s="31">
        <v>985734</v>
      </c>
      <c r="U345" s="31">
        <v>1373009</v>
      </c>
      <c r="V345" s="31">
        <v>1478214</v>
      </c>
      <c r="W345" s="31">
        <v>1409839</v>
      </c>
      <c r="X345" s="31">
        <v>1463918</v>
      </c>
      <c r="Y345" s="31">
        <v>1252824</v>
      </c>
      <c r="Z345" s="31">
        <v>1411026</v>
      </c>
      <c r="AA345" s="31">
        <v>1629727</v>
      </c>
      <c r="AB345" s="31">
        <v>1764750</v>
      </c>
      <c r="AC345" s="31">
        <v>1620676</v>
      </c>
    </row>
    <row r="346" spans="1:29" hidden="1">
      <c r="A346" s="58">
        <v>1994</v>
      </c>
      <c r="B346" s="59" t="s">
        <v>1308</v>
      </c>
      <c r="C346" s="59" t="s">
        <v>1309</v>
      </c>
      <c r="D346" s="59" t="s">
        <v>1184</v>
      </c>
      <c r="E346" s="59" t="s">
        <v>1156</v>
      </c>
      <c r="F346" s="59" t="s">
        <v>1310</v>
      </c>
      <c r="G346" s="59">
        <v>16</v>
      </c>
      <c r="H346" s="31">
        <v>353</v>
      </c>
      <c r="I346" s="31">
        <v>1914660</v>
      </c>
      <c r="J346" s="31">
        <v>6021384</v>
      </c>
      <c r="K346" s="31">
        <v>6432400</v>
      </c>
      <c r="L346" s="31">
        <v>7364751</v>
      </c>
      <c r="M346" s="31">
        <v>7635642</v>
      </c>
      <c r="N346" s="31"/>
      <c r="O346" s="31"/>
      <c r="P346" s="31"/>
      <c r="Q346" s="31"/>
      <c r="R346" s="31"/>
      <c r="S346" s="31"/>
      <c r="T346" s="31"/>
      <c r="U346" s="31"/>
      <c r="V346" s="31"/>
      <c r="W346" s="31"/>
      <c r="X346" s="31"/>
      <c r="Y346" s="31"/>
      <c r="Z346" s="31"/>
      <c r="AA346" s="31"/>
      <c r="AB346" s="31"/>
      <c r="AC346" s="31"/>
    </row>
    <row r="347" spans="1:29" hidden="1">
      <c r="A347" s="58">
        <v>2010</v>
      </c>
      <c r="B347" s="59" t="s">
        <v>1311</v>
      </c>
      <c r="C347" s="59" t="s">
        <v>1312</v>
      </c>
      <c r="D347" s="59" t="s">
        <v>1168</v>
      </c>
      <c r="E347" s="59" t="s">
        <v>1156</v>
      </c>
      <c r="F347" s="59" t="s">
        <v>1169</v>
      </c>
      <c r="G347" s="59">
        <v>5</v>
      </c>
      <c r="H347" s="31">
        <v>1116</v>
      </c>
      <c r="I347" s="31">
        <v>4919036</v>
      </c>
      <c r="J347" s="31">
        <v>1503050</v>
      </c>
      <c r="K347" s="31">
        <v>1799890</v>
      </c>
      <c r="L347" s="31">
        <v>2295140</v>
      </c>
      <c r="M347" s="31">
        <v>2451490</v>
      </c>
      <c r="N347" s="31">
        <v>2459456</v>
      </c>
      <c r="O347" s="31">
        <v>2438208</v>
      </c>
      <c r="P347" s="31">
        <v>2491975</v>
      </c>
      <c r="Q347" s="31">
        <v>2294485</v>
      </c>
      <c r="R347" s="31">
        <v>1794874</v>
      </c>
      <c r="S347" s="31">
        <v>1819317</v>
      </c>
      <c r="T347" s="31">
        <v>2022226</v>
      </c>
      <c r="U347" s="31">
        <v>1980904</v>
      </c>
      <c r="V347" s="31">
        <v>2057563</v>
      </c>
      <c r="W347" s="31">
        <v>2091255</v>
      </c>
      <c r="X347" s="31">
        <v>2467897</v>
      </c>
      <c r="Y347" s="31">
        <v>2272225</v>
      </c>
      <c r="Z347" s="31">
        <v>2961645</v>
      </c>
      <c r="AA347" s="31">
        <v>3290116</v>
      </c>
      <c r="AB347" s="31">
        <v>3389697</v>
      </c>
      <c r="AC347" s="31">
        <v>3368257</v>
      </c>
    </row>
    <row r="348" spans="1:29" hidden="1">
      <c r="A348" s="58">
        <v>2010</v>
      </c>
      <c r="B348" s="59" t="s">
        <v>1313</v>
      </c>
      <c r="C348" s="59" t="s">
        <v>1314</v>
      </c>
      <c r="D348" s="59" t="s">
        <v>1315</v>
      </c>
      <c r="E348" s="59" t="s">
        <v>1135</v>
      </c>
      <c r="F348" s="59" t="s">
        <v>1140</v>
      </c>
      <c r="G348" s="59">
        <v>11</v>
      </c>
      <c r="H348" s="31">
        <v>1963</v>
      </c>
      <c r="I348" s="31">
        <v>3499840</v>
      </c>
      <c r="J348" s="31">
        <v>1513055</v>
      </c>
      <c r="K348" s="31">
        <v>1672723</v>
      </c>
      <c r="L348" s="31">
        <v>1738023</v>
      </c>
      <c r="M348" s="31">
        <v>2150954</v>
      </c>
      <c r="N348" s="31">
        <v>2253649</v>
      </c>
      <c r="O348" s="31">
        <v>2396797</v>
      </c>
      <c r="P348" s="31">
        <v>2495733</v>
      </c>
      <c r="Q348" s="31">
        <v>2152384</v>
      </c>
      <c r="R348" s="31">
        <v>2330601</v>
      </c>
      <c r="S348" s="31">
        <v>2280643</v>
      </c>
      <c r="T348" s="31">
        <v>2571551</v>
      </c>
      <c r="U348" s="31">
        <v>2477775</v>
      </c>
      <c r="V348" s="31">
        <v>2481863</v>
      </c>
      <c r="W348" s="31">
        <v>2839910</v>
      </c>
      <c r="X348" s="31">
        <v>3048512</v>
      </c>
      <c r="Y348" s="31">
        <v>3317978</v>
      </c>
      <c r="Z348" s="31">
        <v>3723994</v>
      </c>
      <c r="AA348" s="31">
        <v>3933842</v>
      </c>
      <c r="AB348" s="31">
        <v>4023840</v>
      </c>
      <c r="AC348" s="31">
        <v>4399141</v>
      </c>
    </row>
    <row r="349" spans="1:29" hidden="1">
      <c r="A349" s="58">
        <v>2010</v>
      </c>
      <c r="B349" s="59" t="s">
        <v>1316</v>
      </c>
      <c r="C349" s="59" t="s">
        <v>1317</v>
      </c>
      <c r="D349" s="59" t="s">
        <v>1318</v>
      </c>
      <c r="E349" s="59" t="s">
        <v>964</v>
      </c>
      <c r="F349" s="59" t="s">
        <v>1319</v>
      </c>
      <c r="G349" s="59">
        <v>269</v>
      </c>
      <c r="H349" s="31">
        <v>98</v>
      </c>
      <c r="I349" s="31">
        <v>95766</v>
      </c>
      <c r="J349" s="31">
        <v>0</v>
      </c>
      <c r="K349" s="31"/>
      <c r="L349" s="31">
        <v>223144</v>
      </c>
      <c r="M349" s="31">
        <v>203445</v>
      </c>
      <c r="N349" s="31">
        <v>146123</v>
      </c>
      <c r="O349" s="31">
        <v>401838</v>
      </c>
      <c r="P349" s="31">
        <v>266218</v>
      </c>
      <c r="Q349" s="31">
        <v>193330</v>
      </c>
      <c r="R349" s="31">
        <v>138072</v>
      </c>
      <c r="S349" s="31">
        <v>145726</v>
      </c>
      <c r="T349" s="31">
        <v>219141</v>
      </c>
      <c r="U349" s="31">
        <v>223618</v>
      </c>
      <c r="V349" s="31">
        <v>207567</v>
      </c>
      <c r="W349" s="31">
        <v>244151</v>
      </c>
      <c r="X349" s="31"/>
      <c r="Y349" s="31"/>
      <c r="Z349" s="31"/>
      <c r="AA349" s="31"/>
      <c r="AB349" s="31"/>
      <c r="AC349" s="31"/>
    </row>
    <row r="350" spans="1:29" hidden="1">
      <c r="A350" s="58">
        <v>2010</v>
      </c>
      <c r="B350" s="59" t="s">
        <v>1320</v>
      </c>
      <c r="C350" s="59" t="s">
        <v>1321</v>
      </c>
      <c r="D350" s="59" t="s">
        <v>1322</v>
      </c>
      <c r="E350" s="59" t="s">
        <v>1135</v>
      </c>
      <c r="F350" s="59" t="s">
        <v>1140</v>
      </c>
      <c r="G350" s="59">
        <v>11</v>
      </c>
      <c r="H350" s="31">
        <v>1963</v>
      </c>
      <c r="I350" s="31">
        <v>3499840</v>
      </c>
      <c r="J350" s="31">
        <v>131423</v>
      </c>
      <c r="K350" s="31">
        <v>135011</v>
      </c>
      <c r="L350" s="31">
        <v>145033</v>
      </c>
      <c r="M350" s="31">
        <v>163014</v>
      </c>
      <c r="N350" s="31">
        <v>159183</v>
      </c>
      <c r="O350" s="31">
        <v>174233</v>
      </c>
      <c r="P350" s="31">
        <v>160060</v>
      </c>
      <c r="Q350" s="31">
        <v>168507</v>
      </c>
      <c r="R350" s="31">
        <v>189684</v>
      </c>
      <c r="S350" s="31">
        <v>236982</v>
      </c>
      <c r="T350" s="31">
        <v>266283</v>
      </c>
      <c r="U350" s="31">
        <v>269254</v>
      </c>
      <c r="V350" s="31">
        <v>300167</v>
      </c>
      <c r="W350" s="31">
        <v>408888</v>
      </c>
      <c r="X350" s="31">
        <v>520485</v>
      </c>
      <c r="Y350" s="31">
        <v>569771</v>
      </c>
      <c r="Z350" s="31">
        <v>633048</v>
      </c>
      <c r="AA350" s="31">
        <v>982477</v>
      </c>
      <c r="AB350" s="31">
        <v>1075236</v>
      </c>
      <c r="AC350" s="31">
        <v>1071357</v>
      </c>
    </row>
    <row r="351" spans="1:29" hidden="1">
      <c r="A351" s="58">
        <v>2005</v>
      </c>
      <c r="B351" s="59" t="s">
        <v>1323</v>
      </c>
      <c r="C351" s="59" t="s">
        <v>1324</v>
      </c>
      <c r="D351" s="59" t="s">
        <v>1325</v>
      </c>
      <c r="E351" s="59" t="s">
        <v>1246</v>
      </c>
      <c r="F351" s="59" t="s">
        <v>1144</v>
      </c>
      <c r="G351" s="59">
        <v>92</v>
      </c>
      <c r="H351" s="31">
        <v>232</v>
      </c>
      <c r="I351" s="31">
        <v>335630</v>
      </c>
      <c r="J351" s="31">
        <v>54205</v>
      </c>
      <c r="K351" s="31">
        <v>94204</v>
      </c>
      <c r="L351" s="31">
        <v>103060</v>
      </c>
      <c r="M351" s="31">
        <v>107452</v>
      </c>
      <c r="N351" s="31">
        <v>157754</v>
      </c>
      <c r="O351" s="31"/>
      <c r="P351" s="31">
        <v>210086</v>
      </c>
      <c r="Q351" s="31"/>
      <c r="R351" s="31">
        <v>249616</v>
      </c>
      <c r="S351" s="31"/>
      <c r="T351" s="31"/>
      <c r="U351" s="31"/>
      <c r="V351" s="31"/>
      <c r="W351" s="31"/>
      <c r="X351" s="31"/>
      <c r="Y351" s="31"/>
      <c r="Z351" s="31"/>
      <c r="AA351" s="31"/>
      <c r="AB351" s="31"/>
      <c r="AC351" s="31"/>
    </row>
    <row r="352" spans="1:29" hidden="1">
      <c r="A352" s="58">
        <v>1999</v>
      </c>
      <c r="B352" s="59" t="s">
        <v>1326</v>
      </c>
      <c r="C352" s="59" t="s">
        <v>1327</v>
      </c>
      <c r="D352" s="59" t="s">
        <v>1328</v>
      </c>
      <c r="E352" s="59" t="s">
        <v>1156</v>
      </c>
      <c r="F352" s="59" t="s">
        <v>1329</v>
      </c>
      <c r="G352" s="59">
        <v>205</v>
      </c>
      <c r="H352" s="31">
        <v>72</v>
      </c>
      <c r="I352" s="31">
        <v>112522</v>
      </c>
      <c r="J352" s="31">
        <v>357616</v>
      </c>
      <c r="K352" s="31">
        <v>557998</v>
      </c>
      <c r="L352" s="31">
        <v>532662</v>
      </c>
      <c r="M352" s="31">
        <v>549855</v>
      </c>
      <c r="N352" s="31">
        <v>761723</v>
      </c>
      <c r="O352" s="31">
        <v>732804</v>
      </c>
      <c r="P352" s="31">
        <v>623555</v>
      </c>
      <c r="Q352" s="31">
        <v>570176</v>
      </c>
      <c r="R352" s="31">
        <v>668909</v>
      </c>
      <c r="S352" s="31"/>
      <c r="T352" s="31"/>
      <c r="U352" s="31"/>
      <c r="V352" s="31"/>
      <c r="W352" s="31"/>
      <c r="X352" s="31"/>
      <c r="Y352" s="31"/>
      <c r="Z352" s="31"/>
      <c r="AA352" s="31"/>
      <c r="AB352" s="31"/>
      <c r="AC352" s="31"/>
    </row>
    <row r="353" spans="1:29" hidden="1">
      <c r="A353" s="58">
        <v>2008</v>
      </c>
      <c r="B353" s="59" t="s">
        <v>1330</v>
      </c>
      <c r="C353" s="59" t="s">
        <v>1331</v>
      </c>
      <c r="D353" s="59" t="s">
        <v>1332</v>
      </c>
      <c r="E353" s="59" t="s">
        <v>1156</v>
      </c>
      <c r="F353" s="59" t="s">
        <v>1333</v>
      </c>
      <c r="G353" s="59">
        <v>207</v>
      </c>
      <c r="H353" s="31">
        <v>102</v>
      </c>
      <c r="I353" s="31">
        <v>132419</v>
      </c>
      <c r="J353" s="31">
        <v>428163</v>
      </c>
      <c r="K353" s="31">
        <v>483000</v>
      </c>
      <c r="L353" s="31">
        <v>583674</v>
      </c>
      <c r="M353" s="31">
        <v>657540</v>
      </c>
      <c r="N353" s="31">
        <v>694200</v>
      </c>
      <c r="O353" s="31">
        <v>613808</v>
      </c>
      <c r="P353" s="31">
        <v>693314</v>
      </c>
      <c r="Q353" s="31">
        <v>821273</v>
      </c>
      <c r="R353" s="31">
        <v>813467</v>
      </c>
      <c r="S353" s="31">
        <v>824610</v>
      </c>
      <c r="T353" s="31">
        <v>909288</v>
      </c>
      <c r="U353" s="31">
        <v>934830</v>
      </c>
      <c r="V353" s="31">
        <v>1025870</v>
      </c>
      <c r="W353" s="31">
        <v>349140</v>
      </c>
      <c r="X353" s="31">
        <v>355323</v>
      </c>
      <c r="Y353" s="31">
        <v>420927</v>
      </c>
      <c r="Z353" s="31">
        <v>412377</v>
      </c>
      <c r="AA353" s="31">
        <v>485304</v>
      </c>
      <c r="AB353" s="31"/>
      <c r="AC353" s="31"/>
    </row>
    <row r="354" spans="1:29" hidden="1">
      <c r="A354" s="58">
        <v>2010</v>
      </c>
      <c r="B354" s="59" t="s">
        <v>1334</v>
      </c>
      <c r="C354" s="59" t="s">
        <v>1335</v>
      </c>
      <c r="D354" s="59" t="s">
        <v>1294</v>
      </c>
      <c r="E354" s="59" t="s">
        <v>1295</v>
      </c>
      <c r="F354" s="59" t="s">
        <v>1296</v>
      </c>
      <c r="G354" s="59">
        <v>500</v>
      </c>
      <c r="H354" s="31">
        <v>892</v>
      </c>
      <c r="I354" s="31">
        <v>2216616</v>
      </c>
      <c r="J354" s="31">
        <v>4329893</v>
      </c>
      <c r="K354" s="31">
        <v>3356243</v>
      </c>
      <c r="L354" s="31">
        <v>5398514</v>
      </c>
      <c r="M354" s="31">
        <v>5233009</v>
      </c>
      <c r="N354" s="31">
        <v>5109700</v>
      </c>
      <c r="O354" s="31">
        <v>4953290</v>
      </c>
      <c r="P354" s="31">
        <v>4995900</v>
      </c>
      <c r="Q354" s="31">
        <v>5968108</v>
      </c>
      <c r="R354" s="31">
        <v>7016415</v>
      </c>
      <c r="S354" s="31">
        <v>6969314</v>
      </c>
      <c r="T354" s="31">
        <v>7923225</v>
      </c>
      <c r="U354" s="31">
        <v>7956824</v>
      </c>
      <c r="V354" s="31">
        <v>8089573</v>
      </c>
      <c r="W354" s="31">
        <v>7922138</v>
      </c>
      <c r="X354" s="31">
        <v>7676240</v>
      </c>
      <c r="Y354" s="31">
        <v>7578376</v>
      </c>
      <c r="Z354" s="31">
        <v>7074552</v>
      </c>
      <c r="AA354" s="31">
        <v>6617491</v>
      </c>
      <c r="AB354" s="31">
        <v>6735209</v>
      </c>
      <c r="AC354" s="31">
        <v>6365122</v>
      </c>
    </row>
    <row r="355" spans="1:29" hidden="1">
      <c r="A355" s="58">
        <v>2010</v>
      </c>
      <c r="B355" s="59" t="s">
        <v>1336</v>
      </c>
      <c r="C355" s="59" t="s">
        <v>1337</v>
      </c>
      <c r="D355" s="59" t="s">
        <v>662</v>
      </c>
      <c r="E355" s="59" t="s">
        <v>1072</v>
      </c>
      <c r="F355" s="59" t="s">
        <v>1242</v>
      </c>
      <c r="G355" s="59">
        <v>109</v>
      </c>
      <c r="H355" s="31">
        <v>157</v>
      </c>
      <c r="I355" s="31">
        <v>287796</v>
      </c>
      <c r="J355" s="31">
        <v>354851</v>
      </c>
      <c r="K355" s="31">
        <v>1111619</v>
      </c>
      <c r="L355" s="31">
        <v>1359784</v>
      </c>
      <c r="M355" s="31">
        <v>1372214</v>
      </c>
      <c r="N355" s="31">
        <v>1555480</v>
      </c>
      <c r="O355" s="31">
        <v>1668801</v>
      </c>
      <c r="P355" s="31">
        <v>1645195</v>
      </c>
      <c r="Q355" s="31">
        <v>1778358</v>
      </c>
      <c r="R355" s="31">
        <v>2180360</v>
      </c>
      <c r="S355" s="31">
        <v>2391902</v>
      </c>
      <c r="T355" s="31">
        <v>3018752</v>
      </c>
      <c r="U355" s="31">
        <v>2819226</v>
      </c>
      <c r="V355" s="31">
        <v>2784126</v>
      </c>
      <c r="W355" s="31">
        <v>2838590</v>
      </c>
      <c r="X355" s="31">
        <v>2874470</v>
      </c>
      <c r="Y355" s="31">
        <v>2975062</v>
      </c>
      <c r="Z355" s="31">
        <v>2966468</v>
      </c>
      <c r="AA355" s="31">
        <v>3480223</v>
      </c>
      <c r="AB355" s="31">
        <v>3924128</v>
      </c>
      <c r="AC355" s="31">
        <v>4012621</v>
      </c>
    </row>
    <row r="356" spans="1:29" hidden="1">
      <c r="A356" s="58">
        <v>2010</v>
      </c>
      <c r="B356" s="59" t="s">
        <v>1338</v>
      </c>
      <c r="C356" s="59" t="s">
        <v>1339</v>
      </c>
      <c r="D356" s="59" t="s">
        <v>1340</v>
      </c>
      <c r="E356" s="59" t="s">
        <v>1246</v>
      </c>
      <c r="F356" s="59" t="s">
        <v>1341</v>
      </c>
      <c r="G356" s="59">
        <v>194</v>
      </c>
      <c r="H356" s="31">
        <v>137</v>
      </c>
      <c r="I356" s="31">
        <v>145058</v>
      </c>
      <c r="J356" s="31">
        <v>100776</v>
      </c>
      <c r="K356" s="31">
        <v>162174</v>
      </c>
      <c r="L356" s="31">
        <v>175300</v>
      </c>
      <c r="M356" s="31">
        <v>208967</v>
      </c>
      <c r="N356" s="31">
        <v>369380</v>
      </c>
      <c r="O356" s="31">
        <v>385006</v>
      </c>
      <c r="P356" s="31">
        <v>559513</v>
      </c>
      <c r="Q356" s="31">
        <v>667467</v>
      </c>
      <c r="R356" s="31">
        <v>784397</v>
      </c>
      <c r="S356" s="31">
        <v>646233</v>
      </c>
      <c r="T356" s="31">
        <v>691074</v>
      </c>
      <c r="U356" s="31">
        <v>714776</v>
      </c>
      <c r="V356" s="31">
        <v>692714</v>
      </c>
      <c r="W356" s="31">
        <v>739423</v>
      </c>
      <c r="X356" s="31">
        <v>1006260</v>
      </c>
      <c r="Y356" s="31">
        <v>1718912</v>
      </c>
      <c r="Z356" s="31">
        <v>1492887</v>
      </c>
      <c r="AA356" s="31">
        <v>1569471</v>
      </c>
      <c r="AB356" s="31">
        <v>1162608</v>
      </c>
      <c r="AC356" s="31">
        <v>1923817</v>
      </c>
    </row>
    <row r="357" spans="1:29" hidden="1">
      <c r="A357" s="58">
        <v>2010</v>
      </c>
      <c r="B357" s="59" t="s">
        <v>1342</v>
      </c>
      <c r="C357" s="59" t="s">
        <v>1343</v>
      </c>
      <c r="D357" s="59" t="s">
        <v>1303</v>
      </c>
      <c r="E357" s="59" t="s">
        <v>1210</v>
      </c>
      <c r="F357" s="59" t="s">
        <v>1148</v>
      </c>
      <c r="G357" s="59">
        <v>129</v>
      </c>
      <c r="H357" s="31">
        <v>136</v>
      </c>
      <c r="I357" s="31">
        <v>242324</v>
      </c>
      <c r="J357" s="31"/>
      <c r="K357" s="31"/>
      <c r="L357" s="31">
        <v>25249</v>
      </c>
      <c r="M357" s="31">
        <v>43254</v>
      </c>
      <c r="N357" s="31"/>
      <c r="O357" s="31"/>
      <c r="P357" s="31"/>
      <c r="Q357" s="31"/>
      <c r="R357" s="31"/>
      <c r="S357" s="31"/>
      <c r="T357" s="31"/>
      <c r="U357" s="31"/>
      <c r="V357" s="31"/>
      <c r="W357" s="31"/>
      <c r="X357" s="31"/>
      <c r="Y357" s="31"/>
      <c r="Z357" s="31"/>
      <c r="AA357" s="31"/>
      <c r="AB357" s="31"/>
      <c r="AC357" s="31"/>
    </row>
    <row r="358" spans="1:29" hidden="1">
      <c r="A358" s="58">
        <v>2008</v>
      </c>
      <c r="B358" s="59" t="s">
        <v>1344</v>
      </c>
      <c r="C358" s="59" t="s">
        <v>1345</v>
      </c>
      <c r="D358" s="59" t="s">
        <v>1346</v>
      </c>
      <c r="E358" s="59" t="s">
        <v>1072</v>
      </c>
      <c r="F358" s="59" t="s">
        <v>1347</v>
      </c>
      <c r="G358" s="59">
        <v>162</v>
      </c>
      <c r="H358" s="31">
        <v>211</v>
      </c>
      <c r="I358" s="31">
        <v>187808</v>
      </c>
      <c r="J358" s="31">
        <v>299517</v>
      </c>
      <c r="K358" s="31">
        <v>349351</v>
      </c>
      <c r="L358" s="31">
        <v>269811</v>
      </c>
      <c r="M358" s="31">
        <v>186360</v>
      </c>
      <c r="N358" s="31"/>
      <c r="O358" s="31"/>
      <c r="P358" s="31"/>
      <c r="Q358" s="31"/>
      <c r="R358" s="31"/>
      <c r="S358" s="31"/>
      <c r="T358" s="31"/>
      <c r="U358" s="31"/>
      <c r="V358" s="31"/>
      <c r="W358" s="31"/>
      <c r="X358" s="31"/>
      <c r="Y358" s="31"/>
      <c r="Z358" s="31"/>
      <c r="AA358" s="31"/>
      <c r="AB358" s="31"/>
      <c r="AC358" s="31"/>
    </row>
    <row r="359" spans="1:29" hidden="1">
      <c r="A359" s="58">
        <v>1993</v>
      </c>
      <c r="B359" s="59" t="s">
        <v>1348</v>
      </c>
      <c r="C359" s="59" t="s">
        <v>1349</v>
      </c>
      <c r="D359" s="59" t="s">
        <v>1091</v>
      </c>
      <c r="E359" s="59" t="s">
        <v>1072</v>
      </c>
      <c r="F359" s="59" t="s">
        <v>1092</v>
      </c>
      <c r="G359" s="59">
        <v>202</v>
      </c>
      <c r="H359" s="31">
        <v>90</v>
      </c>
      <c r="I359" s="31">
        <v>113637</v>
      </c>
      <c r="J359" s="31">
        <v>623994</v>
      </c>
      <c r="K359" s="31">
        <v>447282</v>
      </c>
      <c r="L359" s="31">
        <v>560901</v>
      </c>
      <c r="M359" s="31"/>
      <c r="N359" s="31"/>
      <c r="O359" s="31"/>
      <c r="P359" s="31"/>
      <c r="Q359" s="31"/>
      <c r="R359" s="31"/>
      <c r="S359" s="31"/>
      <c r="T359" s="31"/>
      <c r="U359" s="31"/>
      <c r="V359" s="31"/>
      <c r="W359" s="31"/>
      <c r="X359" s="31"/>
      <c r="Y359" s="31"/>
      <c r="Z359" s="31"/>
      <c r="AA359" s="31"/>
      <c r="AB359" s="31"/>
      <c r="AC359" s="31"/>
    </row>
    <row r="360" spans="1:29" hidden="1">
      <c r="A360" s="58">
        <v>2010</v>
      </c>
      <c r="B360" s="59" t="s">
        <v>1350</v>
      </c>
      <c r="C360" s="59" t="s">
        <v>962</v>
      </c>
      <c r="D360" s="59" t="s">
        <v>963</v>
      </c>
      <c r="E360" s="59" t="s">
        <v>964</v>
      </c>
      <c r="F360" s="59" t="s">
        <v>965</v>
      </c>
      <c r="G360" s="59">
        <v>219</v>
      </c>
      <c r="H360" s="31">
        <v>79</v>
      </c>
      <c r="I360" s="31">
        <v>121775</v>
      </c>
      <c r="J360" s="31">
        <v>418700</v>
      </c>
      <c r="K360" s="31">
        <v>417355</v>
      </c>
      <c r="L360" s="31">
        <v>475267</v>
      </c>
      <c r="M360" s="31">
        <v>518119</v>
      </c>
      <c r="N360" s="31">
        <v>498006</v>
      </c>
      <c r="O360" s="31">
        <v>485471</v>
      </c>
      <c r="P360" s="31">
        <v>516018</v>
      </c>
      <c r="Q360" s="31">
        <v>557108</v>
      </c>
      <c r="R360" s="31">
        <v>691072</v>
      </c>
      <c r="S360" s="31">
        <v>784652</v>
      </c>
      <c r="T360" s="31">
        <v>811520</v>
      </c>
      <c r="U360" s="31">
        <v>948540</v>
      </c>
      <c r="V360" s="31">
        <v>1007409</v>
      </c>
      <c r="W360" s="31">
        <v>1015457</v>
      </c>
      <c r="X360" s="31">
        <v>1040444</v>
      </c>
      <c r="Y360" s="31">
        <v>1094061</v>
      </c>
      <c r="Z360" s="31">
        <v>1102130</v>
      </c>
      <c r="AA360" s="31">
        <v>1173387</v>
      </c>
      <c r="AB360" s="31">
        <v>1304154</v>
      </c>
      <c r="AC360" s="31">
        <v>1348328</v>
      </c>
    </row>
    <row r="361" spans="1:29" hidden="1">
      <c r="A361" s="58">
        <v>2010</v>
      </c>
      <c r="B361" s="59" t="s">
        <v>1351</v>
      </c>
      <c r="C361" s="59" t="s">
        <v>1352</v>
      </c>
      <c r="D361" s="59" t="s">
        <v>1103</v>
      </c>
      <c r="E361" s="59" t="s">
        <v>1072</v>
      </c>
      <c r="F361" s="59" t="s">
        <v>1104</v>
      </c>
      <c r="G361" s="59">
        <v>121</v>
      </c>
      <c r="H361" s="31">
        <v>135</v>
      </c>
      <c r="I361" s="31">
        <v>267884</v>
      </c>
      <c r="J361" s="31"/>
      <c r="K361" s="31">
        <v>979728</v>
      </c>
      <c r="L361" s="31">
        <v>1419855</v>
      </c>
      <c r="M361" s="31">
        <v>1424166</v>
      </c>
      <c r="N361" s="31">
        <v>1380595</v>
      </c>
      <c r="O361" s="31">
        <v>1487054</v>
      </c>
      <c r="P361" s="31">
        <v>1439669</v>
      </c>
      <c r="Q361" s="31">
        <v>1353258</v>
      </c>
      <c r="R361" s="31">
        <v>1457495</v>
      </c>
      <c r="S361" s="31">
        <v>1687026</v>
      </c>
      <c r="T361" s="31">
        <v>1839886</v>
      </c>
      <c r="U361" s="31">
        <v>2231812</v>
      </c>
      <c r="V361" s="31">
        <v>2093778</v>
      </c>
      <c r="W361" s="31">
        <v>2204034</v>
      </c>
      <c r="X361" s="31">
        <v>2376068</v>
      </c>
      <c r="Y361" s="31">
        <v>2533200</v>
      </c>
      <c r="Z361" s="31">
        <v>3073390</v>
      </c>
      <c r="AA361" s="31">
        <v>3560483</v>
      </c>
      <c r="AB361" s="31">
        <v>3393422</v>
      </c>
      <c r="AC361" s="31">
        <v>3264117</v>
      </c>
    </row>
    <row r="362" spans="1:29" hidden="1">
      <c r="A362" s="58">
        <v>2010</v>
      </c>
      <c r="B362" s="59" t="s">
        <v>1353</v>
      </c>
      <c r="C362" s="59" t="s">
        <v>1354</v>
      </c>
      <c r="D362" s="59" t="s">
        <v>1294</v>
      </c>
      <c r="E362" s="59" t="s">
        <v>1295</v>
      </c>
      <c r="F362" s="59" t="s">
        <v>1296</v>
      </c>
      <c r="G362" s="59">
        <v>500</v>
      </c>
      <c r="H362" s="31">
        <v>892</v>
      </c>
      <c r="I362" s="31">
        <v>2216616</v>
      </c>
      <c r="J362" s="31"/>
      <c r="K362" s="31">
        <v>530537</v>
      </c>
      <c r="L362" s="31">
        <v>828235</v>
      </c>
      <c r="M362" s="31">
        <v>838746</v>
      </c>
      <c r="N362" s="31">
        <v>830437</v>
      </c>
      <c r="O362" s="31">
        <v>886017</v>
      </c>
      <c r="P362" s="31">
        <v>929157</v>
      </c>
      <c r="Q362" s="31">
        <v>937440</v>
      </c>
      <c r="R362" s="31">
        <v>424080</v>
      </c>
      <c r="S362" s="31">
        <v>843638</v>
      </c>
      <c r="T362" s="31">
        <v>667234</v>
      </c>
      <c r="U362" s="31">
        <v>743227</v>
      </c>
      <c r="V362" s="31">
        <v>728050</v>
      </c>
      <c r="W362" s="31">
        <v>787640</v>
      </c>
      <c r="X362" s="31">
        <v>1613377</v>
      </c>
      <c r="Y362" s="31">
        <v>4009374</v>
      </c>
      <c r="Z362" s="31">
        <v>3954871</v>
      </c>
      <c r="AA362" s="31">
        <v>3950718</v>
      </c>
      <c r="AB362" s="31">
        <v>3976876</v>
      </c>
      <c r="AC362" s="31">
        <v>3391799</v>
      </c>
    </row>
    <row r="363" spans="1:29" hidden="1">
      <c r="A363" s="58">
        <v>2010</v>
      </c>
      <c r="B363" s="59" t="s">
        <v>1355</v>
      </c>
      <c r="C363" s="59" t="s">
        <v>1356</v>
      </c>
      <c r="D363" s="59" t="s">
        <v>1357</v>
      </c>
      <c r="E363" s="59" t="s">
        <v>1156</v>
      </c>
      <c r="F363" s="59" t="s">
        <v>1358</v>
      </c>
      <c r="G363" s="59">
        <v>117</v>
      </c>
      <c r="H363" s="31">
        <v>169</v>
      </c>
      <c r="I363" s="31">
        <v>270774</v>
      </c>
      <c r="J363" s="31"/>
      <c r="K363" s="31"/>
      <c r="L363" s="31"/>
      <c r="M363" s="31">
        <v>187992</v>
      </c>
      <c r="N363" s="31">
        <v>295092</v>
      </c>
      <c r="O363" s="31">
        <v>301250</v>
      </c>
      <c r="P363" s="31">
        <v>458955</v>
      </c>
      <c r="Q363" s="31">
        <v>756207</v>
      </c>
      <c r="R363" s="31">
        <v>418311</v>
      </c>
      <c r="S363" s="31">
        <v>518263</v>
      </c>
      <c r="T363" s="31">
        <v>558903</v>
      </c>
      <c r="U363" s="31">
        <v>614773</v>
      </c>
      <c r="V363" s="31">
        <v>686056</v>
      </c>
      <c r="W363" s="31">
        <v>675958</v>
      </c>
      <c r="X363" s="31">
        <v>633805</v>
      </c>
      <c r="Y363" s="31">
        <v>588527</v>
      </c>
      <c r="Z363" s="31">
        <v>663102</v>
      </c>
      <c r="AA363" s="31">
        <v>755719</v>
      </c>
      <c r="AB363" s="31">
        <v>790239</v>
      </c>
      <c r="AC363" s="31">
        <v>825341</v>
      </c>
    </row>
    <row r="364" spans="1:29" hidden="1">
      <c r="A364" s="58">
        <v>1993</v>
      </c>
      <c r="B364" s="59" t="s">
        <v>1359</v>
      </c>
      <c r="C364" s="59" t="s">
        <v>1360</v>
      </c>
      <c r="D364" s="59" t="s">
        <v>1184</v>
      </c>
      <c r="E364" s="59" t="s">
        <v>1156</v>
      </c>
      <c r="F364" s="59" t="s">
        <v>1310</v>
      </c>
      <c r="G364" s="59">
        <v>16</v>
      </c>
      <c r="H364" s="31">
        <v>353</v>
      </c>
      <c r="I364" s="31">
        <v>1914660</v>
      </c>
      <c r="J364" s="31"/>
      <c r="K364" s="31">
        <v>284884</v>
      </c>
      <c r="L364" s="31">
        <v>4679809</v>
      </c>
      <c r="M364" s="31"/>
      <c r="N364" s="31"/>
      <c r="O364" s="31"/>
      <c r="P364" s="31"/>
      <c r="Q364" s="31"/>
      <c r="R364" s="31"/>
      <c r="S364" s="31"/>
      <c r="T364" s="31"/>
      <c r="U364" s="31"/>
      <c r="V364" s="31"/>
      <c r="W364" s="31"/>
      <c r="X364" s="31"/>
      <c r="Y364" s="31"/>
      <c r="Z364" s="31"/>
      <c r="AA364" s="31"/>
      <c r="AB364" s="31"/>
      <c r="AC364" s="31"/>
    </row>
    <row r="365" spans="1:29" hidden="1">
      <c r="A365" s="58">
        <v>2004</v>
      </c>
      <c r="B365" s="59" t="s">
        <v>1361</v>
      </c>
      <c r="C365" s="59" t="s">
        <v>1362</v>
      </c>
      <c r="D365" s="59" t="s">
        <v>1363</v>
      </c>
      <c r="E365" s="59" t="s">
        <v>1210</v>
      </c>
      <c r="F365" s="59" t="s">
        <v>1219</v>
      </c>
      <c r="G365" s="59">
        <v>154</v>
      </c>
      <c r="H365" s="31">
        <v>99</v>
      </c>
      <c r="I365" s="31">
        <v>196892</v>
      </c>
      <c r="J365" s="31"/>
      <c r="K365" s="31"/>
      <c r="L365" s="31">
        <v>46452</v>
      </c>
      <c r="M365" s="31">
        <v>55728</v>
      </c>
      <c r="N365" s="31">
        <v>58650</v>
      </c>
      <c r="O365" s="31">
        <v>65021</v>
      </c>
      <c r="P365" s="31">
        <v>60720</v>
      </c>
      <c r="Q365" s="31">
        <v>68272</v>
      </c>
      <c r="R365" s="31">
        <v>73292</v>
      </c>
      <c r="S365" s="31">
        <v>211002</v>
      </c>
      <c r="T365" s="31">
        <v>239500</v>
      </c>
      <c r="U365" s="31">
        <v>240750</v>
      </c>
      <c r="V365" s="31">
        <v>267000</v>
      </c>
      <c r="W365" s="31">
        <v>301568</v>
      </c>
      <c r="X365" s="31"/>
      <c r="Y365" s="31"/>
      <c r="Z365" s="31"/>
      <c r="AA365" s="31"/>
      <c r="AB365" s="31"/>
      <c r="AC365" s="31"/>
    </row>
    <row r="366" spans="1:29" hidden="1">
      <c r="A366" s="58">
        <v>2010</v>
      </c>
      <c r="B366" s="59" t="s">
        <v>1364</v>
      </c>
      <c r="C366" s="59" t="s">
        <v>1365</v>
      </c>
      <c r="D366" s="59" t="s">
        <v>1366</v>
      </c>
      <c r="E366" s="59" t="s">
        <v>1246</v>
      </c>
      <c r="F366" s="59" t="s">
        <v>1367</v>
      </c>
      <c r="G366" s="59">
        <v>364</v>
      </c>
      <c r="H366" s="31">
        <v>45</v>
      </c>
      <c r="I366" s="31">
        <v>64320</v>
      </c>
      <c r="J366" s="31"/>
      <c r="K366" s="31"/>
      <c r="L366" s="31">
        <v>1332907</v>
      </c>
      <c r="M366" s="31">
        <v>1446080</v>
      </c>
      <c r="N366" s="31">
        <v>1527626</v>
      </c>
      <c r="O366" s="31"/>
      <c r="P366" s="31">
        <v>2028585</v>
      </c>
      <c r="Q366" s="31">
        <v>1866312</v>
      </c>
      <c r="R366" s="31">
        <v>1802840</v>
      </c>
      <c r="S366" s="31"/>
      <c r="T366" s="31">
        <v>2032419</v>
      </c>
      <c r="U366" s="31">
        <v>1815071</v>
      </c>
      <c r="V366" s="31">
        <v>1937821</v>
      </c>
      <c r="W366" s="31">
        <v>2288072</v>
      </c>
      <c r="X366" s="31">
        <v>2029002</v>
      </c>
      <c r="Y366" s="31">
        <v>730634</v>
      </c>
      <c r="Z366" s="31">
        <v>754049</v>
      </c>
      <c r="AA366" s="31">
        <v>750425</v>
      </c>
      <c r="AB366" s="31">
        <v>1733625</v>
      </c>
      <c r="AC366" s="31">
        <v>1560134</v>
      </c>
    </row>
    <row r="367" spans="1:29" hidden="1">
      <c r="A367" s="58">
        <v>2010</v>
      </c>
      <c r="B367" s="59" t="s">
        <v>1368</v>
      </c>
      <c r="C367" s="59" t="s">
        <v>1369</v>
      </c>
      <c r="D367" s="59" t="s">
        <v>1340</v>
      </c>
      <c r="E367" s="59" t="s">
        <v>1246</v>
      </c>
      <c r="F367" s="59" t="s">
        <v>1341</v>
      </c>
      <c r="G367" s="59">
        <v>194</v>
      </c>
      <c r="H367" s="31">
        <v>137</v>
      </c>
      <c r="I367" s="31">
        <v>145058</v>
      </c>
      <c r="J367" s="31"/>
      <c r="K367" s="31"/>
      <c r="L367" s="31"/>
      <c r="M367" s="31">
        <v>174450</v>
      </c>
      <c r="N367" s="31">
        <v>183927</v>
      </c>
      <c r="O367" s="31">
        <v>180038</v>
      </c>
      <c r="P367" s="31">
        <v>206788</v>
      </c>
      <c r="Q367" s="31">
        <v>221024</v>
      </c>
      <c r="R367" s="31">
        <v>222598</v>
      </c>
      <c r="S367" s="31">
        <v>219530</v>
      </c>
      <c r="T367" s="31">
        <v>236922</v>
      </c>
      <c r="U367" s="31">
        <v>247137</v>
      </c>
      <c r="V367" s="31">
        <v>246504</v>
      </c>
      <c r="W367" s="31">
        <v>246003</v>
      </c>
      <c r="X367" s="31">
        <v>276385</v>
      </c>
      <c r="Y367" s="31">
        <v>271258</v>
      </c>
      <c r="Z367" s="31">
        <v>271590</v>
      </c>
      <c r="AA367" s="31">
        <v>273089</v>
      </c>
      <c r="AB367" s="31">
        <v>272804</v>
      </c>
      <c r="AC367" s="31">
        <v>272825</v>
      </c>
    </row>
    <row r="368" spans="1:29" hidden="1">
      <c r="A368" s="58">
        <v>2010</v>
      </c>
      <c r="B368" s="59" t="s">
        <v>1370</v>
      </c>
      <c r="C368" s="59" t="s">
        <v>1371</v>
      </c>
      <c r="D368" s="59" t="s">
        <v>1372</v>
      </c>
      <c r="E368" s="59" t="s">
        <v>1246</v>
      </c>
      <c r="F368" s="59" t="s">
        <v>1373</v>
      </c>
      <c r="G368" s="59">
        <v>217</v>
      </c>
      <c r="H368" s="31">
        <v>101</v>
      </c>
      <c r="I368" s="31">
        <v>122984</v>
      </c>
      <c r="J368" s="31"/>
      <c r="K368" s="31"/>
      <c r="L368" s="31">
        <v>0</v>
      </c>
      <c r="M368" s="31">
        <v>788466</v>
      </c>
      <c r="N368" s="31">
        <v>936942</v>
      </c>
      <c r="O368" s="31">
        <v>1068246</v>
      </c>
      <c r="P368" s="31">
        <v>1130698</v>
      </c>
      <c r="Q368" s="31">
        <v>1264833</v>
      </c>
      <c r="R368" s="31">
        <v>1771724</v>
      </c>
      <c r="S368" s="31">
        <v>2085485</v>
      </c>
      <c r="T368" s="31">
        <v>1913680</v>
      </c>
      <c r="U368" s="31">
        <v>1729450</v>
      </c>
      <c r="V368" s="31">
        <v>2266194</v>
      </c>
      <c r="W368" s="31">
        <v>2273418</v>
      </c>
      <c r="X368" s="31">
        <v>2136913</v>
      </c>
      <c r="Y368" s="31">
        <v>1125221</v>
      </c>
      <c r="Z368" s="31">
        <v>887380</v>
      </c>
      <c r="AA368" s="31">
        <v>931537</v>
      </c>
      <c r="AB368" s="31">
        <v>939469</v>
      </c>
      <c r="AC368" s="31">
        <v>1468036</v>
      </c>
    </row>
    <row r="369" spans="1:29" hidden="1">
      <c r="A369" s="58">
        <v>2010</v>
      </c>
      <c r="B369" s="59" t="s">
        <v>1374</v>
      </c>
      <c r="C369" s="59" t="s">
        <v>1375</v>
      </c>
      <c r="D369" s="59" t="s">
        <v>1376</v>
      </c>
      <c r="E369" s="59" t="s">
        <v>1210</v>
      </c>
      <c r="F369" s="59" t="s">
        <v>1285</v>
      </c>
      <c r="G369" s="59">
        <v>377</v>
      </c>
      <c r="H369" s="31">
        <v>53</v>
      </c>
      <c r="I369" s="31">
        <v>60792</v>
      </c>
      <c r="J369" s="31"/>
      <c r="K369" s="31"/>
      <c r="L369" s="31"/>
      <c r="M369" s="31">
        <v>188928</v>
      </c>
      <c r="N369" s="31"/>
      <c r="O369" s="31"/>
      <c r="P369" s="31"/>
      <c r="Q369" s="31"/>
      <c r="R369" s="31"/>
      <c r="S369" s="31">
        <v>492216</v>
      </c>
      <c r="T369" s="31">
        <v>443877</v>
      </c>
      <c r="U369" s="31">
        <v>463517</v>
      </c>
      <c r="V369" s="31">
        <v>400811</v>
      </c>
      <c r="W369" s="31">
        <v>403367</v>
      </c>
      <c r="X369" s="31">
        <v>407301</v>
      </c>
      <c r="Y369" s="31">
        <v>514815</v>
      </c>
      <c r="Z369" s="31">
        <v>661743</v>
      </c>
      <c r="AA369" s="31">
        <v>826414</v>
      </c>
      <c r="AB369" s="31">
        <v>1472896</v>
      </c>
      <c r="AC369" s="31">
        <v>1409753</v>
      </c>
    </row>
    <row r="370" spans="1:29" hidden="1">
      <c r="A370" s="58">
        <v>2010</v>
      </c>
      <c r="B370" s="59" t="s">
        <v>1377</v>
      </c>
      <c r="C370" s="59" t="s">
        <v>1378</v>
      </c>
      <c r="D370" s="59" t="s">
        <v>1379</v>
      </c>
      <c r="E370" s="59" t="s">
        <v>1156</v>
      </c>
      <c r="F370" s="59" t="s">
        <v>1380</v>
      </c>
      <c r="G370" s="59">
        <v>220</v>
      </c>
      <c r="H370" s="31">
        <v>81</v>
      </c>
      <c r="I370" s="31">
        <v>120962</v>
      </c>
      <c r="J370" s="31"/>
      <c r="K370" s="31"/>
      <c r="L370" s="31"/>
      <c r="M370" s="31"/>
      <c r="N370" s="31">
        <v>394482</v>
      </c>
      <c r="O370" s="31">
        <v>614963</v>
      </c>
      <c r="P370" s="31">
        <v>847677</v>
      </c>
      <c r="Q370" s="31">
        <v>797180</v>
      </c>
      <c r="R370" s="31">
        <v>947752</v>
      </c>
      <c r="S370" s="31">
        <v>983608</v>
      </c>
      <c r="T370" s="31">
        <v>974822</v>
      </c>
      <c r="U370" s="31">
        <v>655466</v>
      </c>
      <c r="V370" s="31">
        <v>745158</v>
      </c>
      <c r="W370" s="31">
        <v>863832</v>
      </c>
      <c r="X370" s="31"/>
      <c r="Y370" s="31">
        <v>833561</v>
      </c>
      <c r="Z370" s="31">
        <v>554610</v>
      </c>
      <c r="AA370" s="31">
        <v>765574</v>
      </c>
      <c r="AB370" s="31">
        <v>828994</v>
      </c>
      <c r="AC370" s="31">
        <v>1026603</v>
      </c>
    </row>
    <row r="371" spans="1:29" hidden="1">
      <c r="A371" s="58">
        <v>2010</v>
      </c>
      <c r="B371" s="59" t="s">
        <v>1381</v>
      </c>
      <c r="C371" s="59" t="s">
        <v>1382</v>
      </c>
      <c r="D371" s="59" t="s">
        <v>1294</v>
      </c>
      <c r="E371" s="59" t="s">
        <v>1295</v>
      </c>
      <c r="F371" s="59" t="s">
        <v>1296</v>
      </c>
      <c r="G371" s="59">
        <v>500</v>
      </c>
      <c r="H371" s="31">
        <v>892</v>
      </c>
      <c r="I371" s="31">
        <v>2216616</v>
      </c>
      <c r="J371" s="31"/>
      <c r="K371" s="31"/>
      <c r="L371" s="31"/>
      <c r="M371" s="31">
        <v>22337258</v>
      </c>
      <c r="N371" s="31">
        <v>31392770</v>
      </c>
      <c r="O371" s="31">
        <v>29125211</v>
      </c>
      <c r="P371" s="31">
        <v>30823245</v>
      </c>
      <c r="Q371" s="31">
        <v>28806228</v>
      </c>
      <c r="R371" s="31">
        <v>44055564</v>
      </c>
      <c r="S371" s="31">
        <v>28235694</v>
      </c>
      <c r="T371" s="31">
        <v>27206736</v>
      </c>
      <c r="U371" s="31">
        <v>26065500</v>
      </c>
      <c r="V371" s="31">
        <v>22291929</v>
      </c>
      <c r="W371" s="31">
        <v>45454510</v>
      </c>
      <c r="X371" s="31">
        <v>42475363</v>
      </c>
      <c r="Y371" s="31">
        <v>31982486</v>
      </c>
      <c r="Z371" s="31">
        <v>28452603</v>
      </c>
      <c r="AA371" s="31">
        <v>25051298</v>
      </c>
      <c r="AB371" s="31">
        <v>37583809</v>
      </c>
      <c r="AC371" s="31">
        <v>32409546</v>
      </c>
    </row>
    <row r="372" spans="1:29" hidden="1">
      <c r="A372" s="58">
        <v>2001</v>
      </c>
      <c r="B372" s="59" t="s">
        <v>1383</v>
      </c>
      <c r="C372" s="59" t="s">
        <v>1384</v>
      </c>
      <c r="D372" s="59" t="s">
        <v>1184</v>
      </c>
      <c r="E372" s="59" t="s">
        <v>1156</v>
      </c>
      <c r="F372" s="59" t="s">
        <v>1310</v>
      </c>
      <c r="G372" s="59">
        <v>16</v>
      </c>
      <c r="H372" s="31">
        <v>353</v>
      </c>
      <c r="I372" s="31">
        <v>1914660</v>
      </c>
      <c r="J372" s="31"/>
      <c r="K372" s="31"/>
      <c r="L372" s="31"/>
      <c r="M372" s="31">
        <v>3190329</v>
      </c>
      <c r="N372" s="31">
        <v>7743489</v>
      </c>
      <c r="O372" s="31">
        <v>7304681</v>
      </c>
      <c r="P372" s="31">
        <v>7773737</v>
      </c>
      <c r="Q372" s="31">
        <v>8062357</v>
      </c>
      <c r="R372" s="31">
        <v>8634727</v>
      </c>
      <c r="S372" s="31"/>
      <c r="T372" s="31">
        <v>8187707</v>
      </c>
      <c r="U372" s="31"/>
      <c r="V372" s="31"/>
      <c r="W372" s="31"/>
      <c r="X372" s="31"/>
      <c r="Y372" s="31"/>
      <c r="Z372" s="31"/>
      <c r="AA372" s="31"/>
      <c r="AB372" s="31"/>
      <c r="AC372" s="31"/>
    </row>
    <row r="373" spans="1:29" hidden="1">
      <c r="A373" s="58">
        <v>2010</v>
      </c>
      <c r="B373" s="59" t="s">
        <v>1385</v>
      </c>
      <c r="C373" s="59" t="s">
        <v>1386</v>
      </c>
      <c r="D373" s="59" t="s">
        <v>1387</v>
      </c>
      <c r="E373" s="59" t="s">
        <v>1072</v>
      </c>
      <c r="F373" s="59" t="s">
        <v>1242</v>
      </c>
      <c r="G373" s="59">
        <v>109</v>
      </c>
      <c r="H373" s="31">
        <v>157</v>
      </c>
      <c r="I373" s="31">
        <v>287796</v>
      </c>
      <c r="J373" s="31"/>
      <c r="K373" s="31"/>
      <c r="L373" s="31"/>
      <c r="M373" s="31"/>
      <c r="N373" s="31">
        <v>1358161</v>
      </c>
      <c r="O373" s="31">
        <v>1454652</v>
      </c>
      <c r="P373" s="31">
        <v>1658000</v>
      </c>
      <c r="Q373" s="31">
        <v>1772000</v>
      </c>
      <c r="R373" s="31">
        <v>2082024</v>
      </c>
      <c r="S373" s="31">
        <v>2139892</v>
      </c>
      <c r="T373" s="31">
        <v>2462768</v>
      </c>
      <c r="U373" s="31">
        <v>2595183</v>
      </c>
      <c r="V373" s="31">
        <v>3267660</v>
      </c>
      <c r="W373" s="31">
        <v>3092028</v>
      </c>
      <c r="X373" s="31">
        <v>2934005</v>
      </c>
      <c r="Y373" s="31">
        <v>3205446</v>
      </c>
      <c r="Z373" s="31">
        <v>3109320</v>
      </c>
      <c r="AA373" s="31">
        <v>3266351</v>
      </c>
      <c r="AB373" s="31">
        <v>3644569</v>
      </c>
      <c r="AC373" s="31">
        <v>3755997</v>
      </c>
    </row>
    <row r="374" spans="1:29" hidden="1">
      <c r="A374" s="58">
        <v>1995</v>
      </c>
      <c r="B374" s="59" t="s">
        <v>1388</v>
      </c>
      <c r="C374" s="59" t="s">
        <v>1389</v>
      </c>
      <c r="D374" s="59" t="s">
        <v>1390</v>
      </c>
      <c r="E374" s="59" t="s">
        <v>1156</v>
      </c>
      <c r="F374" s="59" t="s">
        <v>1391</v>
      </c>
      <c r="G374" s="59">
        <v>26</v>
      </c>
      <c r="H374" s="31">
        <v>327</v>
      </c>
      <c r="I374" s="31">
        <v>1238134</v>
      </c>
      <c r="J374" s="31"/>
      <c r="K374" s="31"/>
      <c r="L374" s="31"/>
      <c r="M374" s="31"/>
      <c r="N374" s="31">
        <v>4554865</v>
      </c>
      <c r="O374" s="31"/>
      <c r="P374" s="31"/>
      <c r="Q374" s="31"/>
      <c r="R374" s="31"/>
      <c r="S374" s="31"/>
      <c r="T374" s="31"/>
      <c r="U374" s="31"/>
      <c r="V374" s="31"/>
      <c r="W374" s="31"/>
      <c r="X374" s="31"/>
      <c r="Y374" s="31"/>
      <c r="Z374" s="31"/>
      <c r="AA374" s="31"/>
      <c r="AB374" s="31"/>
      <c r="AC374" s="31"/>
    </row>
    <row r="375" spans="1:29" hidden="1">
      <c r="A375" s="58">
        <v>2010</v>
      </c>
      <c r="B375" s="59" t="s">
        <v>1392</v>
      </c>
      <c r="C375" s="59" t="s">
        <v>1393</v>
      </c>
      <c r="D375" s="59" t="s">
        <v>802</v>
      </c>
      <c r="E375" s="59" t="s">
        <v>1246</v>
      </c>
      <c r="F375" s="59" t="s">
        <v>1394</v>
      </c>
      <c r="G375" s="59">
        <v>75</v>
      </c>
      <c r="H375" s="31">
        <v>231</v>
      </c>
      <c r="I375" s="31">
        <v>423410</v>
      </c>
      <c r="J375" s="31"/>
      <c r="K375" s="31"/>
      <c r="L375" s="31"/>
      <c r="M375" s="31"/>
      <c r="N375" s="31"/>
      <c r="O375" s="31">
        <v>429930</v>
      </c>
      <c r="P375" s="31">
        <v>2270910</v>
      </c>
      <c r="Q375" s="31">
        <v>2344213</v>
      </c>
      <c r="R375" s="31">
        <v>1846640</v>
      </c>
      <c r="S375" s="31">
        <v>2831434</v>
      </c>
      <c r="T375" s="31">
        <v>2916258</v>
      </c>
      <c r="U375" s="31">
        <v>2863923</v>
      </c>
      <c r="V375" s="31">
        <v>2827623</v>
      </c>
      <c r="W375" s="31">
        <v>1149392</v>
      </c>
      <c r="X375" s="31">
        <v>1181459</v>
      </c>
      <c r="Y375" s="31">
        <v>3080765</v>
      </c>
      <c r="Z375" s="31">
        <v>3363231</v>
      </c>
      <c r="AA375" s="31">
        <v>3348347</v>
      </c>
      <c r="AB375" s="31">
        <v>3739076</v>
      </c>
      <c r="AC375" s="31">
        <v>4018113</v>
      </c>
    </row>
    <row r="376" spans="1:29" hidden="1">
      <c r="A376" s="58">
        <v>2010</v>
      </c>
      <c r="B376" s="59" t="s">
        <v>1395</v>
      </c>
      <c r="C376" s="59" t="s">
        <v>1396</v>
      </c>
      <c r="D376" s="59" t="s">
        <v>1397</v>
      </c>
      <c r="E376" s="59" t="s">
        <v>1210</v>
      </c>
      <c r="F376" s="59" t="s">
        <v>1282</v>
      </c>
      <c r="G376" s="59">
        <v>433</v>
      </c>
      <c r="H376" s="31">
        <v>28</v>
      </c>
      <c r="I376" s="31">
        <v>52315</v>
      </c>
      <c r="J376" s="31"/>
      <c r="K376" s="31"/>
      <c r="L376" s="31"/>
      <c r="M376" s="31"/>
      <c r="N376" s="31"/>
      <c r="O376" s="31"/>
      <c r="P376" s="31">
        <v>206622</v>
      </c>
      <c r="Q376" s="31"/>
      <c r="R376" s="31"/>
      <c r="S376" s="31"/>
      <c r="T376" s="31"/>
      <c r="U376" s="31"/>
      <c r="V376" s="31">
        <v>445121</v>
      </c>
      <c r="W376" s="31"/>
      <c r="X376" s="31">
        <v>404548</v>
      </c>
      <c r="Y376" s="31">
        <v>355980</v>
      </c>
      <c r="Z376" s="31">
        <v>0</v>
      </c>
      <c r="AA376" s="31">
        <v>461287</v>
      </c>
      <c r="AB376" s="31">
        <v>476973</v>
      </c>
      <c r="AC376" s="31">
        <v>549810</v>
      </c>
    </row>
    <row r="377" spans="1:29" hidden="1">
      <c r="A377" s="58">
        <v>2010</v>
      </c>
      <c r="B377" s="59" t="s">
        <v>1398</v>
      </c>
      <c r="C377" s="59" t="s">
        <v>1399</v>
      </c>
      <c r="D377" s="59" t="s">
        <v>1400</v>
      </c>
      <c r="E377" s="59" t="s">
        <v>1156</v>
      </c>
      <c r="F377" s="59" t="s">
        <v>1358</v>
      </c>
      <c r="G377" s="59">
        <v>117</v>
      </c>
      <c r="H377" s="31">
        <v>169</v>
      </c>
      <c r="I377" s="31">
        <v>270774</v>
      </c>
      <c r="J377" s="31"/>
      <c r="K377" s="31"/>
      <c r="L377" s="31"/>
      <c r="M377" s="31"/>
      <c r="N377" s="31"/>
      <c r="O377" s="31"/>
      <c r="P377" s="31">
        <v>255947</v>
      </c>
      <c r="Q377" s="31">
        <v>294250</v>
      </c>
      <c r="R377" s="31">
        <v>345000</v>
      </c>
      <c r="S377" s="31">
        <v>324000</v>
      </c>
      <c r="T377" s="31">
        <v>335500</v>
      </c>
      <c r="U377" s="31">
        <v>471610</v>
      </c>
      <c r="V377" s="31">
        <v>555489</v>
      </c>
      <c r="W377" s="31">
        <v>577358</v>
      </c>
      <c r="X377" s="31">
        <v>572476</v>
      </c>
      <c r="Y377" s="31">
        <v>518475</v>
      </c>
      <c r="Z377" s="31">
        <v>504674</v>
      </c>
      <c r="AA377" s="31">
        <v>399967</v>
      </c>
      <c r="AB377" s="31">
        <v>245399</v>
      </c>
      <c r="AC377" s="31">
        <v>228406</v>
      </c>
    </row>
    <row r="378" spans="1:29" hidden="1">
      <c r="A378" s="58">
        <v>2010</v>
      </c>
      <c r="B378" s="59" t="s">
        <v>1401</v>
      </c>
      <c r="C378" s="59" t="s">
        <v>1402</v>
      </c>
      <c r="D378" s="59" t="s">
        <v>1403</v>
      </c>
      <c r="E378" s="59" t="s">
        <v>1156</v>
      </c>
      <c r="F378" s="59" t="s">
        <v>1404</v>
      </c>
      <c r="G378" s="59">
        <v>246</v>
      </c>
      <c r="H378" s="31">
        <v>89</v>
      </c>
      <c r="I378" s="31">
        <v>106542</v>
      </c>
      <c r="J378" s="31"/>
      <c r="K378" s="31"/>
      <c r="L378" s="31"/>
      <c r="M378" s="31"/>
      <c r="N378" s="31"/>
      <c r="O378" s="31"/>
      <c r="P378" s="31"/>
      <c r="Q378" s="31"/>
      <c r="R378" s="31">
        <v>240327</v>
      </c>
      <c r="S378" s="31">
        <v>317548</v>
      </c>
      <c r="T378" s="31">
        <v>357142</v>
      </c>
      <c r="U378" s="31">
        <v>372693</v>
      </c>
      <c r="V378" s="31">
        <v>424557</v>
      </c>
      <c r="W378" s="31">
        <v>409944</v>
      </c>
      <c r="X378" s="31">
        <v>417701</v>
      </c>
      <c r="Y378" s="31">
        <v>433715</v>
      </c>
      <c r="Z378" s="31">
        <v>449019</v>
      </c>
      <c r="AA378" s="31"/>
      <c r="AB378" s="31"/>
      <c r="AC378" s="31"/>
    </row>
    <row r="379" spans="1:29" hidden="1">
      <c r="A379" s="58">
        <v>2010</v>
      </c>
      <c r="B379" s="59" t="s">
        <v>1405</v>
      </c>
      <c r="C379" s="59" t="s">
        <v>1406</v>
      </c>
      <c r="D379" s="59" t="s">
        <v>1407</v>
      </c>
      <c r="E379" s="59" t="s">
        <v>1295</v>
      </c>
      <c r="F379" s="59" t="s">
        <v>1296</v>
      </c>
      <c r="G379" s="59">
        <v>500</v>
      </c>
      <c r="H379" s="31">
        <v>892</v>
      </c>
      <c r="I379" s="31">
        <v>2216616</v>
      </c>
      <c r="J379" s="31"/>
      <c r="K379" s="31"/>
      <c r="L379" s="31"/>
      <c r="M379" s="31"/>
      <c r="N379" s="31"/>
      <c r="O379" s="31"/>
      <c r="P379" s="31"/>
      <c r="Q379" s="31"/>
      <c r="R379" s="31"/>
      <c r="S379" s="31"/>
      <c r="T379" s="31"/>
      <c r="U379" s="31"/>
      <c r="V379" s="31"/>
      <c r="W379" s="31"/>
      <c r="X379" s="31"/>
      <c r="Y379" s="31"/>
      <c r="Z379" s="31"/>
      <c r="AA379" s="31"/>
      <c r="AB379" s="31">
        <v>191838</v>
      </c>
      <c r="AC379" s="31">
        <v>257401</v>
      </c>
    </row>
    <row r="380" spans="1:29" hidden="1">
      <c r="A380" s="58">
        <v>2010</v>
      </c>
      <c r="B380" s="59" t="s">
        <v>1408</v>
      </c>
      <c r="C380" s="59" t="s">
        <v>1409</v>
      </c>
      <c r="D380" s="59" t="s">
        <v>1410</v>
      </c>
      <c r="E380" s="59" t="s">
        <v>1156</v>
      </c>
      <c r="F380" s="59" t="s">
        <v>1177</v>
      </c>
      <c r="G380" s="59">
        <v>151</v>
      </c>
      <c r="H380" s="31">
        <v>121</v>
      </c>
      <c r="I380" s="31">
        <v>199487</v>
      </c>
      <c r="J380" s="31"/>
      <c r="K380" s="31"/>
      <c r="L380" s="31"/>
      <c r="M380" s="31"/>
      <c r="N380" s="31"/>
      <c r="O380" s="31"/>
      <c r="P380" s="31"/>
      <c r="Q380" s="31"/>
      <c r="R380" s="31"/>
      <c r="S380" s="31">
        <v>356460</v>
      </c>
      <c r="T380" s="31">
        <v>789888</v>
      </c>
      <c r="U380" s="31">
        <v>1790871</v>
      </c>
      <c r="V380" s="31">
        <v>2384307</v>
      </c>
      <c r="W380" s="31">
        <v>2014985</v>
      </c>
      <c r="X380" s="31">
        <v>2114422</v>
      </c>
      <c r="Y380" s="31">
        <v>777759</v>
      </c>
      <c r="Z380" s="31">
        <v>661959</v>
      </c>
      <c r="AA380" s="31">
        <v>806423</v>
      </c>
      <c r="AB380" s="31">
        <v>1911551</v>
      </c>
      <c r="AC380" s="31">
        <v>1893236</v>
      </c>
    </row>
    <row r="381" spans="1:29" hidden="1">
      <c r="A381" s="58">
        <v>2010</v>
      </c>
      <c r="B381" s="59" t="s">
        <v>1411</v>
      </c>
      <c r="C381" s="59" t="s">
        <v>1412</v>
      </c>
      <c r="D381" s="59" t="s">
        <v>1328</v>
      </c>
      <c r="E381" s="59" t="s">
        <v>1156</v>
      </c>
      <c r="F381" s="59" t="s">
        <v>1329</v>
      </c>
      <c r="G381" s="59">
        <v>191</v>
      </c>
      <c r="H381" s="31">
        <v>97</v>
      </c>
      <c r="I381" s="31">
        <v>152741</v>
      </c>
      <c r="J381" s="31"/>
      <c r="K381" s="31"/>
      <c r="L381" s="31"/>
      <c r="M381" s="31"/>
      <c r="N381" s="31"/>
      <c r="O381" s="31"/>
      <c r="P381" s="31"/>
      <c r="Q381" s="31"/>
      <c r="R381" s="31"/>
      <c r="S381" s="31">
        <v>676728</v>
      </c>
      <c r="T381" s="31">
        <v>891078</v>
      </c>
      <c r="U381" s="31">
        <v>1000237</v>
      </c>
      <c r="V381" s="31">
        <v>1112548</v>
      </c>
      <c r="W381" s="31">
        <v>1229398</v>
      </c>
      <c r="X381" s="31">
        <v>1255640</v>
      </c>
      <c r="Y381" s="31">
        <v>1133250</v>
      </c>
      <c r="Z381" s="31">
        <v>1194771</v>
      </c>
      <c r="AA381" s="31">
        <v>1166885</v>
      </c>
      <c r="AB381" s="31">
        <v>1169130</v>
      </c>
      <c r="AC381" s="31">
        <v>1102155</v>
      </c>
    </row>
    <row r="382" spans="1:29" hidden="1">
      <c r="A382" s="58">
        <v>2010</v>
      </c>
      <c r="B382" s="59" t="s">
        <v>1413</v>
      </c>
      <c r="C382" s="59" t="s">
        <v>1414</v>
      </c>
      <c r="D382" s="59" t="s">
        <v>1415</v>
      </c>
      <c r="E382" s="59" t="s">
        <v>1156</v>
      </c>
      <c r="F382" s="59" t="s">
        <v>1416</v>
      </c>
      <c r="G382" s="59">
        <v>218</v>
      </c>
      <c r="H382" s="31">
        <v>89</v>
      </c>
      <c r="I382" s="31">
        <v>122421</v>
      </c>
      <c r="J382" s="31"/>
      <c r="K382" s="31"/>
      <c r="L382" s="31"/>
      <c r="M382" s="31"/>
      <c r="N382" s="31"/>
      <c r="O382" s="31"/>
      <c r="P382" s="31"/>
      <c r="Q382" s="31"/>
      <c r="R382" s="31"/>
      <c r="S382" s="31"/>
      <c r="T382" s="31">
        <v>206028</v>
      </c>
      <c r="U382" s="31">
        <v>374677</v>
      </c>
      <c r="V382" s="31">
        <v>380797</v>
      </c>
      <c r="W382" s="31">
        <v>426290</v>
      </c>
      <c r="X382" s="31">
        <v>520246</v>
      </c>
      <c r="Y382" s="31">
        <v>529726</v>
      </c>
      <c r="Z382" s="31">
        <v>521448</v>
      </c>
      <c r="AA382" s="31">
        <v>501831</v>
      </c>
      <c r="AB382" s="31">
        <v>491667</v>
      </c>
      <c r="AC382" s="31">
        <v>491667</v>
      </c>
    </row>
    <row r="383" spans="1:29" hidden="1">
      <c r="A383" s="58">
        <v>2010</v>
      </c>
      <c r="B383" s="59" t="s">
        <v>1417</v>
      </c>
      <c r="C383" s="59" t="s">
        <v>1418</v>
      </c>
      <c r="D383" s="59" t="s">
        <v>1419</v>
      </c>
      <c r="E383" s="59" t="s">
        <v>1135</v>
      </c>
      <c r="F383" s="59" t="s">
        <v>1420</v>
      </c>
      <c r="G383" s="59">
        <v>203</v>
      </c>
      <c r="H383" s="31">
        <v>81</v>
      </c>
      <c r="I383" s="31">
        <v>135170</v>
      </c>
      <c r="J383" s="31"/>
      <c r="K383" s="31"/>
      <c r="L383" s="31"/>
      <c r="M383" s="31"/>
      <c r="N383" s="31"/>
      <c r="O383" s="31"/>
      <c r="P383" s="31"/>
      <c r="Q383" s="31"/>
      <c r="R383" s="31"/>
      <c r="S383" s="31"/>
      <c r="T383" s="31"/>
      <c r="U383" s="31">
        <v>1121821</v>
      </c>
      <c r="V383" s="31">
        <v>1103491</v>
      </c>
      <c r="W383" s="31">
        <v>1365454</v>
      </c>
      <c r="X383" s="31">
        <v>1111442</v>
      </c>
      <c r="Y383" s="31">
        <v>1108333</v>
      </c>
      <c r="Z383" s="31">
        <v>1113424</v>
      </c>
      <c r="AA383" s="31">
        <v>1130882</v>
      </c>
      <c r="AB383" s="31">
        <v>1126512</v>
      </c>
      <c r="AC383" s="31">
        <v>1175998</v>
      </c>
    </row>
    <row r="384" spans="1:29" hidden="1">
      <c r="A384" s="58">
        <v>2010</v>
      </c>
      <c r="B384" s="59" t="s">
        <v>1421</v>
      </c>
      <c r="C384" s="59" t="s">
        <v>1422</v>
      </c>
      <c r="D384" s="59" t="s">
        <v>1119</v>
      </c>
      <c r="E384" s="59" t="s">
        <v>1072</v>
      </c>
      <c r="F384" s="59" t="s">
        <v>1096</v>
      </c>
      <c r="G384" s="59">
        <v>205</v>
      </c>
      <c r="H384" s="31">
        <v>94</v>
      </c>
      <c r="I384" s="31">
        <v>132844</v>
      </c>
      <c r="J384" s="31"/>
      <c r="K384" s="31"/>
      <c r="L384" s="31"/>
      <c r="M384" s="31"/>
      <c r="N384" s="31"/>
      <c r="O384" s="31"/>
      <c r="P384" s="31"/>
      <c r="Q384" s="31"/>
      <c r="R384" s="31"/>
      <c r="S384" s="31"/>
      <c r="T384" s="31"/>
      <c r="U384" s="31">
        <v>63589</v>
      </c>
      <c r="V384" s="31"/>
      <c r="W384" s="31"/>
      <c r="X384" s="31"/>
      <c r="Y384" s="31"/>
      <c r="Z384" s="31"/>
      <c r="AA384" s="31"/>
      <c r="AB384" s="31"/>
      <c r="AC384" s="31"/>
    </row>
    <row r="385" spans="1:29" hidden="1">
      <c r="A385" s="58">
        <v>2010</v>
      </c>
      <c r="B385" s="59" t="s">
        <v>1423</v>
      </c>
      <c r="C385" s="59" t="s">
        <v>1424</v>
      </c>
      <c r="D385" s="59" t="s">
        <v>1425</v>
      </c>
      <c r="E385" s="59" t="s">
        <v>1072</v>
      </c>
      <c r="F385" s="59" t="s">
        <v>1426</v>
      </c>
      <c r="G385" s="59">
        <v>396</v>
      </c>
      <c r="H385" s="31">
        <v>44</v>
      </c>
      <c r="I385" s="31">
        <v>57915</v>
      </c>
      <c r="J385" s="31"/>
      <c r="K385" s="31"/>
      <c r="L385" s="31"/>
      <c r="M385" s="31"/>
      <c r="N385" s="31"/>
      <c r="O385" s="31"/>
      <c r="P385" s="31"/>
      <c r="Q385" s="31"/>
      <c r="R385" s="31"/>
      <c r="S385" s="31"/>
      <c r="T385" s="31">
        <v>275187</v>
      </c>
      <c r="U385" s="31"/>
      <c r="V385" s="31"/>
      <c r="W385" s="31"/>
      <c r="X385" s="31"/>
      <c r="Y385" s="31"/>
      <c r="Z385" s="31"/>
      <c r="AA385" s="31"/>
      <c r="AB385" s="31"/>
      <c r="AC385" s="31"/>
    </row>
    <row r="386" spans="1:29" hidden="1">
      <c r="A386" s="58">
        <v>2010</v>
      </c>
      <c r="B386" s="59" t="s">
        <v>1427</v>
      </c>
      <c r="C386" s="59" t="s">
        <v>1428</v>
      </c>
      <c r="D386" s="59" t="s">
        <v>1103</v>
      </c>
      <c r="E386" s="59" t="s">
        <v>1072</v>
      </c>
      <c r="F386" s="59" t="s">
        <v>1104</v>
      </c>
      <c r="G386" s="59">
        <v>121</v>
      </c>
      <c r="H386" s="31">
        <v>135</v>
      </c>
      <c r="I386" s="31">
        <v>267884</v>
      </c>
      <c r="J386" s="31"/>
      <c r="K386" s="31"/>
      <c r="L386" s="31"/>
      <c r="M386" s="31"/>
      <c r="N386" s="31"/>
      <c r="O386" s="31"/>
      <c r="P386" s="31"/>
      <c r="Q386" s="31"/>
      <c r="R386" s="31"/>
      <c r="S386" s="31"/>
      <c r="T386" s="31"/>
      <c r="U386" s="31"/>
      <c r="V386" s="31"/>
      <c r="W386" s="31"/>
      <c r="X386" s="31">
        <v>1684190</v>
      </c>
      <c r="Y386" s="31">
        <v>851225</v>
      </c>
      <c r="Z386" s="31">
        <v>878343</v>
      </c>
      <c r="AA386" s="31">
        <v>2004472</v>
      </c>
      <c r="AB386" s="31">
        <v>1999637</v>
      </c>
      <c r="AC386" s="31">
        <v>1682281</v>
      </c>
    </row>
    <row r="387" spans="1:29" hidden="1">
      <c r="A387" s="58">
        <v>2006</v>
      </c>
      <c r="B387" s="59" t="s">
        <v>1429</v>
      </c>
      <c r="C387" s="59" t="s">
        <v>1430</v>
      </c>
      <c r="D387" s="59" t="s">
        <v>1184</v>
      </c>
      <c r="E387" s="59" t="s">
        <v>1156</v>
      </c>
      <c r="F387" s="59" t="s">
        <v>1169</v>
      </c>
      <c r="G387" s="59">
        <v>5</v>
      </c>
      <c r="H387" s="31">
        <v>1116</v>
      </c>
      <c r="I387" s="31">
        <v>4919036</v>
      </c>
      <c r="J387" s="31"/>
      <c r="K387" s="31"/>
      <c r="L387" s="31"/>
      <c r="M387" s="31"/>
      <c r="N387" s="31"/>
      <c r="O387" s="31"/>
      <c r="P387" s="31"/>
      <c r="Q387" s="31"/>
      <c r="R387" s="31"/>
      <c r="S387" s="31"/>
      <c r="T387" s="31">
        <v>1409983</v>
      </c>
      <c r="U387" s="31">
        <v>11113449</v>
      </c>
      <c r="V387" s="31">
        <v>11904059</v>
      </c>
      <c r="W387" s="31">
        <v>12090936</v>
      </c>
      <c r="X387" s="31">
        <v>12042482</v>
      </c>
      <c r="Y387" s="31">
        <v>13493393</v>
      </c>
      <c r="Z387" s="31"/>
      <c r="AA387" s="31"/>
      <c r="AB387" s="31"/>
      <c r="AC387" s="31"/>
    </row>
    <row r="388" spans="1:29" hidden="1">
      <c r="A388" s="58">
        <v>2010</v>
      </c>
      <c r="B388" s="59" t="s">
        <v>1431</v>
      </c>
      <c r="C388" s="59" t="s">
        <v>1432</v>
      </c>
      <c r="D388" s="59" t="s">
        <v>1139</v>
      </c>
      <c r="E388" s="59" t="s">
        <v>1135</v>
      </c>
      <c r="F388" s="59" t="s">
        <v>1140</v>
      </c>
      <c r="G388" s="59">
        <v>11</v>
      </c>
      <c r="H388" s="31">
        <v>1963</v>
      </c>
      <c r="I388" s="31">
        <v>3499840</v>
      </c>
      <c r="J388" s="31"/>
      <c r="K388" s="31"/>
      <c r="L388" s="31"/>
      <c r="M388" s="31"/>
      <c r="N388" s="31"/>
      <c r="O388" s="31"/>
      <c r="P388" s="31"/>
      <c r="Q388" s="31"/>
      <c r="R388" s="31"/>
      <c r="S388" s="31"/>
      <c r="T388" s="31"/>
      <c r="U388" s="31">
        <v>4694805</v>
      </c>
      <c r="V388" s="31">
        <v>3481975</v>
      </c>
      <c r="W388" s="31">
        <v>3698580</v>
      </c>
      <c r="X388" s="31">
        <v>2999038</v>
      </c>
      <c r="Y388" s="31">
        <v>3533671</v>
      </c>
      <c r="Z388" s="31">
        <v>2206876</v>
      </c>
      <c r="AA388" s="31">
        <v>2579536</v>
      </c>
      <c r="AB388" s="31">
        <v>2976180</v>
      </c>
      <c r="AC388" s="31">
        <v>4174419</v>
      </c>
    </row>
    <row r="389" spans="1:29" hidden="1">
      <c r="A389" s="58">
        <v>2010</v>
      </c>
      <c r="B389" s="59" t="s">
        <v>1433</v>
      </c>
      <c r="C389" s="59" t="s">
        <v>1434</v>
      </c>
      <c r="D389" s="59" t="s">
        <v>1435</v>
      </c>
      <c r="E389" s="59" t="s">
        <v>1135</v>
      </c>
      <c r="F389" s="59" t="s">
        <v>1140</v>
      </c>
      <c r="G389" s="59">
        <v>11</v>
      </c>
      <c r="H389" s="31">
        <v>1963</v>
      </c>
      <c r="I389" s="31">
        <v>3499840</v>
      </c>
      <c r="J389" s="31"/>
      <c r="K389" s="31"/>
      <c r="L389" s="31"/>
      <c r="M389" s="31"/>
      <c r="N389" s="31"/>
      <c r="O389" s="31"/>
      <c r="P389" s="31"/>
      <c r="Q389" s="31"/>
      <c r="R389" s="31"/>
      <c r="S389" s="31"/>
      <c r="T389" s="31"/>
      <c r="U389" s="31">
        <v>506001</v>
      </c>
      <c r="V389" s="31">
        <v>2210968</v>
      </c>
      <c r="W389" s="31">
        <v>2268703</v>
      </c>
      <c r="X389" s="31">
        <v>2196882</v>
      </c>
      <c r="Y389" s="31">
        <v>2379071</v>
      </c>
      <c r="Z389" s="31">
        <v>2572243</v>
      </c>
      <c r="AA389" s="31">
        <v>2765045</v>
      </c>
      <c r="AB389" s="31">
        <v>2798429</v>
      </c>
      <c r="AC389" s="31">
        <v>2531742</v>
      </c>
    </row>
    <row r="390" spans="1:29" hidden="1">
      <c r="A390" s="58">
        <v>2010</v>
      </c>
      <c r="B390" s="59" t="s">
        <v>1436</v>
      </c>
      <c r="C390" s="59" t="s">
        <v>1437</v>
      </c>
      <c r="D390" s="59" t="s">
        <v>1438</v>
      </c>
      <c r="E390" s="59" t="s">
        <v>1156</v>
      </c>
      <c r="F390" s="59" t="s">
        <v>1439</v>
      </c>
      <c r="G390" s="59">
        <v>138</v>
      </c>
      <c r="H390" s="31">
        <v>150</v>
      </c>
      <c r="I390" s="31">
        <v>221251</v>
      </c>
      <c r="J390" s="31"/>
      <c r="K390" s="31"/>
      <c r="L390" s="31"/>
      <c r="M390" s="31"/>
      <c r="N390" s="31"/>
      <c r="O390" s="31"/>
      <c r="P390" s="31"/>
      <c r="Q390" s="31"/>
      <c r="R390" s="31"/>
      <c r="S390" s="31"/>
      <c r="T390" s="31"/>
      <c r="U390" s="31"/>
      <c r="V390" s="31"/>
      <c r="W390" s="31"/>
      <c r="X390" s="31">
        <v>1986098</v>
      </c>
      <c r="Y390" s="31">
        <v>1559896</v>
      </c>
      <c r="Z390" s="31">
        <v>1837801</v>
      </c>
      <c r="AA390" s="31">
        <v>2334927</v>
      </c>
      <c r="AB390" s="31">
        <v>2384989</v>
      </c>
      <c r="AC390" s="31">
        <v>2444315</v>
      </c>
    </row>
    <row r="391" spans="1:29" hidden="1">
      <c r="A391" s="58">
        <v>2010</v>
      </c>
      <c r="B391" s="59" t="s">
        <v>1440</v>
      </c>
      <c r="C391" s="59" t="s">
        <v>1441</v>
      </c>
      <c r="D391" s="59" t="s">
        <v>924</v>
      </c>
      <c r="E391" s="59" t="s">
        <v>1246</v>
      </c>
      <c r="F391" s="59" t="s">
        <v>1271</v>
      </c>
      <c r="G391" s="59">
        <v>77</v>
      </c>
      <c r="H391" s="31">
        <v>269</v>
      </c>
      <c r="I391" s="31">
        <v>420537</v>
      </c>
      <c r="J391" s="31"/>
      <c r="K391" s="31"/>
      <c r="L391" s="31"/>
      <c r="M391" s="31"/>
      <c r="N391" s="31"/>
      <c r="O391" s="31"/>
      <c r="P391" s="31"/>
      <c r="Q391" s="31"/>
      <c r="R391" s="31"/>
      <c r="S391" s="31"/>
      <c r="T391" s="31"/>
      <c r="U391" s="31"/>
      <c r="V391" s="31">
        <v>2629740</v>
      </c>
      <c r="W391" s="31">
        <v>2651704</v>
      </c>
      <c r="X391" s="31">
        <v>2740973</v>
      </c>
      <c r="Y391" s="31">
        <v>2394564</v>
      </c>
      <c r="Z391" s="31">
        <v>2221643</v>
      </c>
      <c r="AA391" s="31">
        <v>2162983</v>
      </c>
      <c r="AB391" s="31">
        <v>2127120</v>
      </c>
      <c r="AC391" s="31">
        <v>2048365</v>
      </c>
    </row>
    <row r="392" spans="1:29" hidden="1">
      <c r="A392" s="58">
        <v>2007</v>
      </c>
      <c r="B392" s="59" t="s">
        <v>1442</v>
      </c>
      <c r="C392" s="59" t="s">
        <v>1443</v>
      </c>
      <c r="D392" s="59" t="s">
        <v>1444</v>
      </c>
      <c r="E392" s="59" t="s">
        <v>1135</v>
      </c>
      <c r="F392" s="59" t="s">
        <v>1140</v>
      </c>
      <c r="G392" s="59">
        <v>11</v>
      </c>
      <c r="H392" s="31">
        <v>1963</v>
      </c>
      <c r="I392" s="31">
        <v>3499840</v>
      </c>
      <c r="J392" s="31"/>
      <c r="K392" s="31"/>
      <c r="L392" s="31"/>
      <c r="M392" s="31"/>
      <c r="N392" s="31"/>
      <c r="O392" s="31"/>
      <c r="P392" s="31"/>
      <c r="Q392" s="31"/>
      <c r="R392" s="31"/>
      <c r="S392" s="31"/>
      <c r="T392" s="31"/>
      <c r="U392" s="31"/>
      <c r="V392" s="31">
        <v>62452</v>
      </c>
      <c r="W392" s="31">
        <v>90237</v>
      </c>
      <c r="X392" s="31">
        <v>88914</v>
      </c>
      <c r="Y392" s="31">
        <v>95643</v>
      </c>
      <c r="Z392" s="31">
        <v>95436</v>
      </c>
      <c r="AA392" s="31"/>
      <c r="AB392" s="31"/>
      <c r="AC392" s="31"/>
    </row>
    <row r="393" spans="1:29" hidden="1">
      <c r="A393" s="58">
        <v>2010</v>
      </c>
      <c r="B393" s="59" t="s">
        <v>1445</v>
      </c>
      <c r="C393" s="59" t="s">
        <v>1446</v>
      </c>
      <c r="D393" s="59" t="s">
        <v>1447</v>
      </c>
      <c r="E393" s="59" t="s">
        <v>1072</v>
      </c>
      <c r="F393" s="59" t="s">
        <v>1080</v>
      </c>
      <c r="G393" s="59">
        <v>66</v>
      </c>
      <c r="H393" s="31">
        <v>320</v>
      </c>
      <c r="I393" s="31">
        <v>541527</v>
      </c>
      <c r="J393" s="31"/>
      <c r="K393" s="31"/>
      <c r="L393" s="31"/>
      <c r="M393" s="31"/>
      <c r="N393" s="31"/>
      <c r="O393" s="31"/>
      <c r="P393" s="31"/>
      <c r="Q393" s="31"/>
      <c r="R393" s="31"/>
      <c r="S393" s="31"/>
      <c r="T393" s="31"/>
      <c r="U393" s="31"/>
      <c r="V393" s="31"/>
      <c r="W393" s="31">
        <v>401534</v>
      </c>
      <c r="X393" s="31">
        <v>447070</v>
      </c>
      <c r="Y393" s="31">
        <v>598933</v>
      </c>
      <c r="Z393" s="31">
        <v>787248</v>
      </c>
      <c r="AA393" s="31">
        <v>815303</v>
      </c>
      <c r="AB393" s="31">
        <v>934017</v>
      </c>
      <c r="AC393" s="31">
        <v>946405</v>
      </c>
    </row>
    <row r="394" spans="1:29" hidden="1">
      <c r="A394" s="58">
        <v>2010</v>
      </c>
      <c r="B394" s="59" t="s">
        <v>1448</v>
      </c>
      <c r="C394" s="59" t="s">
        <v>1449</v>
      </c>
      <c r="D394" s="59" t="s">
        <v>1172</v>
      </c>
      <c r="E394" s="59" t="s">
        <v>1135</v>
      </c>
      <c r="F394" s="59" t="s">
        <v>1450</v>
      </c>
      <c r="G394" s="59">
        <v>291</v>
      </c>
      <c r="H394" s="31">
        <v>90</v>
      </c>
      <c r="I394" s="31">
        <v>88680</v>
      </c>
      <c r="J394" s="31"/>
      <c r="K394" s="31"/>
      <c r="L394" s="31"/>
      <c r="M394" s="31"/>
      <c r="N394" s="31"/>
      <c r="O394" s="31"/>
      <c r="P394" s="31"/>
      <c r="Q394" s="31"/>
      <c r="R394" s="31"/>
      <c r="S394" s="31"/>
      <c r="T394" s="31"/>
      <c r="U394" s="31"/>
      <c r="V394" s="31"/>
      <c r="W394" s="31"/>
      <c r="X394" s="31"/>
      <c r="Y394" s="31"/>
      <c r="Z394" s="31"/>
      <c r="AA394" s="31"/>
      <c r="AB394" s="31">
        <v>282061</v>
      </c>
      <c r="AC394" s="31">
        <v>352475</v>
      </c>
    </row>
    <row r="395" spans="1:29" hidden="1">
      <c r="A395" s="58">
        <v>2010</v>
      </c>
      <c r="B395" s="59" t="s">
        <v>1451</v>
      </c>
      <c r="C395" s="59" t="s">
        <v>1452</v>
      </c>
      <c r="D395" s="59" t="s">
        <v>1453</v>
      </c>
      <c r="E395" s="59" t="s">
        <v>1156</v>
      </c>
      <c r="F395" s="59" t="s">
        <v>1454</v>
      </c>
      <c r="G395" s="59">
        <v>255</v>
      </c>
      <c r="H395" s="31">
        <v>84</v>
      </c>
      <c r="I395" s="31">
        <v>102193</v>
      </c>
      <c r="J395" s="31"/>
      <c r="K395" s="31"/>
      <c r="L395" s="31"/>
      <c r="M395" s="31"/>
      <c r="N395" s="31"/>
      <c r="O395" s="31"/>
      <c r="P395" s="31"/>
      <c r="Q395" s="31"/>
      <c r="R395" s="31"/>
      <c r="S395" s="31"/>
      <c r="T395" s="31"/>
      <c r="U395" s="31"/>
      <c r="V395" s="31"/>
      <c r="W395" s="31"/>
      <c r="X395" s="31">
        <v>316317</v>
      </c>
      <c r="Y395" s="31">
        <v>556512</v>
      </c>
      <c r="Z395" s="31">
        <v>551784</v>
      </c>
      <c r="AA395" s="31">
        <v>583773</v>
      </c>
      <c r="AB395" s="31">
        <v>551057</v>
      </c>
      <c r="AC395" s="31">
        <v>367253</v>
      </c>
    </row>
    <row r="396" spans="1:29" hidden="1">
      <c r="A396" s="58">
        <v>2010</v>
      </c>
      <c r="B396" s="59" t="s">
        <v>1455</v>
      </c>
      <c r="C396" s="59" t="s">
        <v>1456</v>
      </c>
      <c r="D396" s="59" t="s">
        <v>1079</v>
      </c>
      <c r="E396" s="59" t="s">
        <v>1072</v>
      </c>
      <c r="F396" s="59" t="s">
        <v>1080</v>
      </c>
      <c r="G396" s="59">
        <v>66</v>
      </c>
      <c r="H396" s="31">
        <v>320</v>
      </c>
      <c r="I396" s="31">
        <v>541527</v>
      </c>
      <c r="J396" s="31"/>
      <c r="K396" s="31"/>
      <c r="L396" s="31"/>
      <c r="M396" s="31"/>
      <c r="N396" s="31"/>
      <c r="O396" s="31"/>
      <c r="P396" s="31"/>
      <c r="Q396" s="31"/>
      <c r="R396" s="31"/>
      <c r="S396" s="31"/>
      <c r="T396" s="31"/>
      <c r="U396" s="31"/>
      <c r="V396" s="31"/>
      <c r="W396" s="31"/>
      <c r="X396" s="31">
        <v>524425</v>
      </c>
      <c r="Y396" s="31">
        <v>536619</v>
      </c>
      <c r="Z396" s="31">
        <v>548604</v>
      </c>
      <c r="AA396" s="31">
        <v>581862</v>
      </c>
      <c r="AB396" s="31">
        <v>522904</v>
      </c>
      <c r="AC396" s="31">
        <v>563999</v>
      </c>
    </row>
    <row r="397" spans="1:29" hidden="1">
      <c r="A397" s="58">
        <v>2010</v>
      </c>
      <c r="B397" s="59" t="s">
        <v>1457</v>
      </c>
      <c r="C397" s="59" t="s">
        <v>1458</v>
      </c>
      <c r="D397" s="59" t="s">
        <v>1459</v>
      </c>
      <c r="E397" s="59" t="s">
        <v>1156</v>
      </c>
      <c r="F397" s="59" t="s">
        <v>1333</v>
      </c>
      <c r="G397" s="59">
        <v>207</v>
      </c>
      <c r="H397" s="31">
        <v>102</v>
      </c>
      <c r="I397" s="31">
        <v>132419</v>
      </c>
      <c r="J397" s="31"/>
      <c r="K397" s="31"/>
      <c r="L397" s="31"/>
      <c r="M397" s="31"/>
      <c r="N397" s="31"/>
      <c r="O397" s="31"/>
      <c r="P397" s="31"/>
      <c r="Q397" s="31"/>
      <c r="R397" s="31"/>
      <c r="S397" s="31"/>
      <c r="T397" s="31"/>
      <c r="U397" s="31"/>
      <c r="V397" s="31"/>
      <c r="W397" s="31">
        <v>111380</v>
      </c>
      <c r="X397" s="31">
        <v>818769</v>
      </c>
      <c r="Y397" s="31">
        <v>509080</v>
      </c>
      <c r="Z397" s="31">
        <v>512500</v>
      </c>
      <c r="AA397" s="31">
        <v>548226</v>
      </c>
      <c r="AB397" s="31">
        <v>658453</v>
      </c>
      <c r="AC397" s="31">
        <v>663185</v>
      </c>
    </row>
    <row r="398" spans="1:29" hidden="1">
      <c r="A398" s="58">
        <v>2010</v>
      </c>
      <c r="B398" s="59" t="s">
        <v>1460</v>
      </c>
      <c r="C398" s="59" t="s">
        <v>1461</v>
      </c>
      <c r="D398" s="59" t="s">
        <v>1462</v>
      </c>
      <c r="E398" s="59" t="s">
        <v>1156</v>
      </c>
      <c r="F398" s="59" t="s">
        <v>1169</v>
      </c>
      <c r="G398" s="59">
        <v>5</v>
      </c>
      <c r="H398" s="31">
        <v>1116</v>
      </c>
      <c r="I398" s="31">
        <v>4919036</v>
      </c>
      <c r="J398" s="31"/>
      <c r="K398" s="31"/>
      <c r="L398" s="31"/>
      <c r="M398" s="31"/>
      <c r="N398" s="31"/>
      <c r="O398" s="31"/>
      <c r="P398" s="31"/>
      <c r="Q398" s="31"/>
      <c r="R398" s="31"/>
      <c r="S398" s="31"/>
      <c r="T398" s="31"/>
      <c r="U398" s="31"/>
      <c r="V398" s="31"/>
      <c r="W398" s="31"/>
      <c r="X398" s="31">
        <v>1691124</v>
      </c>
      <c r="Y398" s="31">
        <v>2413894</v>
      </c>
      <c r="Z398" s="31">
        <v>2466347</v>
      </c>
      <c r="AA398" s="31">
        <v>2756245</v>
      </c>
      <c r="AB398" s="31">
        <v>3175918</v>
      </c>
      <c r="AC398" s="31">
        <v>3312195</v>
      </c>
    </row>
    <row r="399" spans="1:29" hidden="1">
      <c r="A399" s="58">
        <v>2010</v>
      </c>
      <c r="B399" s="59" t="s">
        <v>1463</v>
      </c>
      <c r="C399" s="59" t="s">
        <v>1464</v>
      </c>
      <c r="D399" s="59" t="s">
        <v>1315</v>
      </c>
      <c r="E399" s="59" t="s">
        <v>1135</v>
      </c>
      <c r="F399" s="59" t="s">
        <v>1140</v>
      </c>
      <c r="G399" s="59">
        <v>11</v>
      </c>
      <c r="H399" s="31">
        <v>1963</v>
      </c>
      <c r="I399" s="31">
        <v>3499840</v>
      </c>
      <c r="J399" s="31"/>
      <c r="K399" s="31"/>
      <c r="L399" s="31"/>
      <c r="M399" s="31"/>
      <c r="N399" s="31"/>
      <c r="O399" s="31"/>
      <c r="P399" s="31"/>
      <c r="Q399" s="31"/>
      <c r="R399" s="31"/>
      <c r="S399" s="31"/>
      <c r="T399" s="31"/>
      <c r="U399" s="31"/>
      <c r="V399" s="31"/>
      <c r="W399" s="31"/>
      <c r="X399" s="31">
        <v>146147</v>
      </c>
      <c r="Y399" s="31">
        <v>3242856</v>
      </c>
      <c r="Z399" s="31">
        <v>3665783</v>
      </c>
      <c r="AA399" s="31">
        <v>5125749</v>
      </c>
      <c r="AB399" s="31">
        <v>4656287</v>
      </c>
      <c r="AC399" s="31">
        <v>4201947</v>
      </c>
    </row>
    <row r="400" spans="1:29" hidden="1">
      <c r="A400" s="58">
        <v>2010</v>
      </c>
      <c r="B400" s="59" t="s">
        <v>1465</v>
      </c>
      <c r="C400" s="59" t="s">
        <v>1466</v>
      </c>
      <c r="D400" s="59" t="s">
        <v>1467</v>
      </c>
      <c r="E400" s="59" t="s">
        <v>1156</v>
      </c>
      <c r="F400" s="59" t="s">
        <v>1468</v>
      </c>
      <c r="G400" s="59">
        <v>422</v>
      </c>
      <c r="H400" s="31">
        <v>35</v>
      </c>
      <c r="I400" s="31">
        <v>53519</v>
      </c>
      <c r="J400" s="31"/>
      <c r="K400" s="31"/>
      <c r="L400" s="31"/>
      <c r="M400" s="31"/>
      <c r="N400" s="31"/>
      <c r="O400" s="31"/>
      <c r="P400" s="31"/>
      <c r="Q400" s="31"/>
      <c r="R400" s="31"/>
      <c r="S400" s="31"/>
      <c r="T400" s="31"/>
      <c r="U400" s="31"/>
      <c r="V400" s="31"/>
      <c r="W400" s="31"/>
      <c r="X400" s="31"/>
      <c r="Y400" s="31"/>
      <c r="Z400" s="31">
        <v>468341</v>
      </c>
      <c r="AA400" s="31">
        <v>477202</v>
      </c>
      <c r="AB400" s="31">
        <v>402194</v>
      </c>
      <c r="AC400" s="31">
        <v>518064</v>
      </c>
    </row>
    <row r="401" spans="1:29" hidden="1">
      <c r="A401" s="58">
        <v>2010</v>
      </c>
      <c r="B401" s="59" t="s">
        <v>1469</v>
      </c>
      <c r="C401" s="59" t="s">
        <v>1470</v>
      </c>
      <c r="D401" s="59" t="s">
        <v>1471</v>
      </c>
      <c r="E401" s="59" t="s">
        <v>1135</v>
      </c>
      <c r="F401" s="59" t="s">
        <v>1140</v>
      </c>
      <c r="G401" s="59">
        <v>11</v>
      </c>
      <c r="H401" s="31">
        <v>1963</v>
      </c>
      <c r="I401" s="31">
        <v>3499840</v>
      </c>
      <c r="J401" s="31"/>
      <c r="K401" s="31"/>
      <c r="L401" s="31"/>
      <c r="M401" s="31"/>
      <c r="N401" s="31"/>
      <c r="O401" s="31"/>
      <c r="P401" s="31"/>
      <c r="Q401" s="31"/>
      <c r="R401" s="31"/>
      <c r="S401" s="31"/>
      <c r="T401" s="31"/>
      <c r="U401" s="31"/>
      <c r="V401" s="31"/>
      <c r="W401" s="31"/>
      <c r="X401" s="31"/>
      <c r="Y401" s="31"/>
      <c r="Z401" s="31">
        <v>1363849</v>
      </c>
      <c r="AA401" s="31">
        <v>1473734</v>
      </c>
      <c r="AB401" s="31">
        <v>1570185</v>
      </c>
      <c r="AC401" s="31">
        <v>1169486</v>
      </c>
    </row>
    <row r="402" spans="1:29" hidden="1">
      <c r="A402" s="58">
        <v>2010</v>
      </c>
      <c r="B402" s="59" t="s">
        <v>1472</v>
      </c>
      <c r="C402" s="59" t="s">
        <v>1473</v>
      </c>
      <c r="D402" s="59" t="s">
        <v>1474</v>
      </c>
      <c r="E402" s="59" t="s">
        <v>1156</v>
      </c>
      <c r="F402" s="59" t="s">
        <v>1475</v>
      </c>
      <c r="G402" s="59">
        <v>263</v>
      </c>
      <c r="H402" s="31">
        <v>71</v>
      </c>
      <c r="I402" s="31">
        <v>97497</v>
      </c>
      <c r="J402" s="31"/>
      <c r="K402" s="31"/>
      <c r="L402" s="31"/>
      <c r="M402" s="31"/>
      <c r="N402" s="31"/>
      <c r="O402" s="31"/>
      <c r="P402" s="31"/>
      <c r="Q402" s="31"/>
      <c r="R402" s="31"/>
      <c r="S402" s="31"/>
      <c r="T402" s="31"/>
      <c r="U402" s="31"/>
      <c r="V402" s="31"/>
      <c r="W402" s="31"/>
      <c r="X402" s="31"/>
      <c r="Y402" s="31"/>
      <c r="Z402" s="31">
        <v>2051435</v>
      </c>
      <c r="AA402" s="31">
        <v>2276388</v>
      </c>
      <c r="AB402" s="31">
        <v>2304138</v>
      </c>
      <c r="AC402" s="31">
        <v>2229240</v>
      </c>
    </row>
    <row r="403" spans="1:29" hidden="1">
      <c r="A403" s="58">
        <v>2010</v>
      </c>
      <c r="B403" s="59" t="s">
        <v>1476</v>
      </c>
      <c r="C403" s="59" t="s">
        <v>1477</v>
      </c>
      <c r="D403" s="59" t="s">
        <v>1067</v>
      </c>
      <c r="E403" s="59" t="s">
        <v>964</v>
      </c>
      <c r="F403" s="59" t="s">
        <v>1068</v>
      </c>
      <c r="G403" s="59">
        <v>48</v>
      </c>
      <c r="H403" s="31">
        <v>431</v>
      </c>
      <c r="I403" s="31">
        <v>749935</v>
      </c>
      <c r="J403" s="31"/>
      <c r="K403" s="31"/>
      <c r="L403" s="31"/>
      <c r="M403" s="31"/>
      <c r="N403" s="31"/>
      <c r="O403" s="31"/>
      <c r="P403" s="31"/>
      <c r="Q403" s="31"/>
      <c r="R403" s="31"/>
      <c r="S403" s="31"/>
      <c r="T403" s="31"/>
      <c r="U403" s="31"/>
      <c r="V403" s="31"/>
      <c r="W403" s="31"/>
      <c r="X403" s="31"/>
      <c r="Y403" s="31"/>
      <c r="Z403" s="31">
        <v>433657</v>
      </c>
      <c r="AA403" s="31">
        <v>493906</v>
      </c>
      <c r="AB403" s="31">
        <v>905867</v>
      </c>
      <c r="AC403" s="31">
        <v>1005967</v>
      </c>
    </row>
    <row r="404" spans="1:29" hidden="1">
      <c r="A404" s="58">
        <v>2010</v>
      </c>
      <c r="B404" s="59" t="s">
        <v>1478</v>
      </c>
      <c r="C404" s="59" t="s">
        <v>1479</v>
      </c>
      <c r="D404" s="59" t="s">
        <v>1444</v>
      </c>
      <c r="E404" s="59" t="s">
        <v>1135</v>
      </c>
      <c r="F404" s="59" t="s">
        <v>1140</v>
      </c>
      <c r="G404" s="59">
        <v>11</v>
      </c>
      <c r="H404" s="31">
        <v>1963</v>
      </c>
      <c r="I404" s="31">
        <v>3499840</v>
      </c>
      <c r="J404" s="31"/>
      <c r="K404" s="31"/>
      <c r="L404" s="31"/>
      <c r="M404" s="31"/>
      <c r="N404" s="31"/>
      <c r="O404" s="31"/>
      <c r="P404" s="31"/>
      <c r="Q404" s="31"/>
      <c r="R404" s="31"/>
      <c r="S404" s="31"/>
      <c r="T404" s="31"/>
      <c r="U404" s="31"/>
      <c r="V404" s="31"/>
      <c r="W404" s="31"/>
      <c r="X404" s="31"/>
      <c r="Y404" s="31"/>
      <c r="Z404" s="31">
        <v>0</v>
      </c>
      <c r="AA404" s="31"/>
      <c r="AB404" s="31"/>
      <c r="AC404" s="31"/>
    </row>
    <row r="405" spans="1:29" hidden="1">
      <c r="A405" s="58">
        <v>2010</v>
      </c>
      <c r="B405" s="59" t="s">
        <v>1480</v>
      </c>
      <c r="C405" s="59" t="s">
        <v>1481</v>
      </c>
      <c r="D405" s="59" t="s">
        <v>1209</v>
      </c>
      <c r="E405" s="59" t="s">
        <v>1210</v>
      </c>
      <c r="F405" s="59" t="s">
        <v>1211</v>
      </c>
      <c r="G405" s="59">
        <v>55</v>
      </c>
      <c r="H405" s="31">
        <v>392</v>
      </c>
      <c r="I405" s="31">
        <v>663615</v>
      </c>
      <c r="J405" s="31"/>
      <c r="K405" s="31"/>
      <c r="L405" s="31"/>
      <c r="M405" s="31"/>
      <c r="N405" s="31"/>
      <c r="O405" s="31"/>
      <c r="P405" s="31"/>
      <c r="Q405" s="31"/>
      <c r="R405" s="31"/>
      <c r="S405" s="31"/>
      <c r="T405" s="31"/>
      <c r="U405" s="31"/>
      <c r="V405" s="31"/>
      <c r="W405" s="31"/>
      <c r="X405" s="31"/>
      <c r="Y405" s="31"/>
      <c r="Z405" s="31"/>
      <c r="AA405" s="31">
        <v>651564</v>
      </c>
      <c r="AB405" s="31">
        <v>710505</v>
      </c>
      <c r="AC405" s="31">
        <v>680024</v>
      </c>
    </row>
    <row r="406" spans="1:29" hidden="1">
      <c r="A406" s="58">
        <v>2010</v>
      </c>
      <c r="B406" s="59" t="s">
        <v>1482</v>
      </c>
      <c r="C406" s="59" t="s">
        <v>1483</v>
      </c>
      <c r="D406" s="59" t="s">
        <v>1484</v>
      </c>
      <c r="E406" s="59" t="s">
        <v>964</v>
      </c>
      <c r="F406" s="59" t="s">
        <v>1485</v>
      </c>
      <c r="G406" s="59">
        <v>394</v>
      </c>
      <c r="H406" s="31">
        <v>48</v>
      </c>
      <c r="I406" s="31">
        <v>58192</v>
      </c>
      <c r="J406" s="31"/>
      <c r="K406" s="31"/>
      <c r="L406" s="31"/>
      <c r="M406" s="31"/>
      <c r="N406" s="31"/>
      <c r="O406" s="31"/>
      <c r="P406" s="31"/>
      <c r="Q406" s="31"/>
      <c r="R406" s="31"/>
      <c r="S406" s="31"/>
      <c r="T406" s="31"/>
      <c r="U406" s="31"/>
      <c r="V406" s="31"/>
      <c r="W406" s="31"/>
      <c r="X406" s="31"/>
      <c r="Y406" s="31"/>
      <c r="Z406" s="31"/>
      <c r="AA406" s="31"/>
      <c r="AB406" s="31">
        <v>260512</v>
      </c>
      <c r="AC406" s="31">
        <v>273280</v>
      </c>
    </row>
    <row r="407" spans="1:29" hidden="1">
      <c r="A407" s="58">
        <v>2010</v>
      </c>
      <c r="B407" s="59" t="s">
        <v>1486</v>
      </c>
      <c r="C407" s="59" t="s">
        <v>1487</v>
      </c>
      <c r="D407" s="59" t="s">
        <v>1059</v>
      </c>
      <c r="E407" s="59" t="s">
        <v>964</v>
      </c>
      <c r="F407" s="59" t="s">
        <v>1060</v>
      </c>
      <c r="G407" s="59">
        <v>78</v>
      </c>
      <c r="H407" s="31">
        <v>339</v>
      </c>
      <c r="I407" s="31">
        <v>419830</v>
      </c>
      <c r="J407" s="31"/>
      <c r="K407" s="31"/>
      <c r="L407" s="31"/>
      <c r="M407" s="31"/>
      <c r="N407" s="31"/>
      <c r="O407" s="31"/>
      <c r="P407" s="31"/>
      <c r="Q407" s="31"/>
      <c r="R407" s="31"/>
      <c r="S407" s="31"/>
      <c r="T407" s="31"/>
      <c r="U407" s="31"/>
      <c r="V407" s="31"/>
      <c r="W407" s="31"/>
      <c r="X407" s="31"/>
      <c r="Y407" s="31"/>
      <c r="Z407" s="31"/>
      <c r="AA407" s="31">
        <v>0</v>
      </c>
      <c r="AB407" s="31">
        <v>1213116</v>
      </c>
      <c r="AC407" s="31">
        <v>1300979</v>
      </c>
    </row>
    <row r="408" spans="1:29" hidden="1">
      <c r="A408" s="58">
        <v>2010</v>
      </c>
      <c r="B408" s="59" t="s">
        <v>1488</v>
      </c>
      <c r="C408" s="59" t="s">
        <v>1489</v>
      </c>
      <c r="D408" s="59" t="s">
        <v>1490</v>
      </c>
      <c r="E408" s="59" t="s">
        <v>1072</v>
      </c>
      <c r="F408" s="59" t="s">
        <v>1347</v>
      </c>
      <c r="G408" s="59">
        <v>162</v>
      </c>
      <c r="H408" s="31">
        <v>211</v>
      </c>
      <c r="I408" s="31">
        <v>187808</v>
      </c>
      <c r="J408" s="31"/>
      <c r="K408" s="31"/>
      <c r="L408" s="31"/>
      <c r="M408" s="31"/>
      <c r="N408" s="31"/>
      <c r="O408" s="31"/>
      <c r="P408" s="31"/>
      <c r="Q408" s="31"/>
      <c r="R408" s="31"/>
      <c r="S408" s="31"/>
      <c r="T408" s="31"/>
      <c r="U408" s="31"/>
      <c r="V408" s="31"/>
      <c r="W408" s="31"/>
      <c r="X408" s="31"/>
      <c r="Y408" s="31"/>
      <c r="Z408" s="31"/>
      <c r="AA408" s="31"/>
      <c r="AB408" s="31">
        <v>1105651</v>
      </c>
      <c r="AC408" s="31">
        <v>1028557</v>
      </c>
    </row>
    <row r="409" spans="1:29" hidden="1">
      <c r="A409" s="58">
        <v>2010</v>
      </c>
      <c r="B409" s="59" t="s">
        <v>1491</v>
      </c>
      <c r="C409" s="59" t="s">
        <v>1492</v>
      </c>
      <c r="D409" s="59" t="s">
        <v>1103</v>
      </c>
      <c r="E409" s="59" t="s">
        <v>1072</v>
      </c>
      <c r="F409" s="59" t="s">
        <v>1104</v>
      </c>
      <c r="G409" s="59">
        <v>121</v>
      </c>
      <c r="H409" s="31">
        <v>135</v>
      </c>
      <c r="I409" s="31">
        <v>267884</v>
      </c>
      <c r="J409" s="31"/>
      <c r="K409" s="31"/>
      <c r="L409" s="31"/>
      <c r="M409" s="31"/>
      <c r="N409" s="31"/>
      <c r="O409" s="31"/>
      <c r="P409" s="31"/>
      <c r="Q409" s="31"/>
      <c r="R409" s="31"/>
      <c r="S409" s="31"/>
      <c r="T409" s="31"/>
      <c r="U409" s="31"/>
      <c r="V409" s="31"/>
      <c r="W409" s="31"/>
      <c r="X409" s="31"/>
      <c r="Y409" s="31"/>
      <c r="Z409" s="31"/>
      <c r="AA409" s="31">
        <v>0</v>
      </c>
      <c r="AB409" s="31">
        <v>2358454</v>
      </c>
      <c r="AC409" s="31">
        <v>2693804</v>
      </c>
    </row>
    <row r="410" spans="1:29" hidden="1">
      <c r="A410" s="58">
        <v>2010</v>
      </c>
      <c r="B410" s="59" t="s">
        <v>1493</v>
      </c>
      <c r="C410" s="59" t="s">
        <v>1494</v>
      </c>
      <c r="D410" s="59" t="s">
        <v>1495</v>
      </c>
      <c r="E410" s="59" t="s">
        <v>1295</v>
      </c>
      <c r="F410" s="59" t="s">
        <v>1496</v>
      </c>
      <c r="G410" s="59">
        <v>506</v>
      </c>
      <c r="H410" s="31">
        <v>64</v>
      </c>
      <c r="I410" s="31">
        <v>108024</v>
      </c>
      <c r="J410" s="31"/>
      <c r="K410" s="31"/>
      <c r="L410" s="31"/>
      <c r="M410" s="31"/>
      <c r="N410" s="31"/>
      <c r="O410" s="31"/>
      <c r="P410" s="31"/>
      <c r="Q410" s="31"/>
      <c r="R410" s="31"/>
      <c r="S410" s="31"/>
      <c r="T410" s="31"/>
      <c r="U410" s="31"/>
      <c r="V410" s="31"/>
      <c r="W410" s="31"/>
      <c r="X410" s="31"/>
      <c r="Y410" s="31"/>
      <c r="Z410" s="31"/>
      <c r="AA410" s="31"/>
      <c r="AB410" s="31"/>
      <c r="AC410" s="31">
        <v>0</v>
      </c>
    </row>
    <row r="411" spans="1:29" hidden="1">
      <c r="A411" s="58">
        <v>2010</v>
      </c>
      <c r="B411" s="59" t="s">
        <v>1497</v>
      </c>
      <c r="C411" s="59" t="s">
        <v>1498</v>
      </c>
      <c r="D411" s="59" t="s">
        <v>1499</v>
      </c>
      <c r="E411" s="59" t="s">
        <v>1295</v>
      </c>
      <c r="F411" s="59" t="s">
        <v>1296</v>
      </c>
      <c r="G411" s="59">
        <v>500</v>
      </c>
      <c r="H411" s="31">
        <v>892</v>
      </c>
      <c r="I411" s="31">
        <v>2216616</v>
      </c>
      <c r="J411" s="31"/>
      <c r="K411" s="31"/>
      <c r="L411" s="31"/>
      <c r="M411" s="31"/>
      <c r="N411" s="31"/>
      <c r="O411" s="31"/>
      <c r="P411" s="31"/>
      <c r="Q411" s="31"/>
      <c r="R411" s="31"/>
      <c r="S411" s="31"/>
      <c r="T411" s="31"/>
      <c r="U411" s="31"/>
      <c r="V411" s="31"/>
      <c r="W411" s="31"/>
      <c r="X411" s="31"/>
      <c r="Y411" s="31"/>
      <c r="Z411" s="31"/>
      <c r="AA411" s="31">
        <v>200345</v>
      </c>
      <c r="AB411" s="31">
        <v>58937</v>
      </c>
      <c r="AC411" s="31">
        <v>235216</v>
      </c>
    </row>
    <row r="412" spans="1:29" hidden="1">
      <c r="A412" s="58">
        <v>2010</v>
      </c>
      <c r="B412" s="59" t="s">
        <v>1500</v>
      </c>
      <c r="C412" s="59" t="s">
        <v>1501</v>
      </c>
      <c r="D412" s="59" t="s">
        <v>1139</v>
      </c>
      <c r="E412" s="59" t="s">
        <v>1135</v>
      </c>
      <c r="F412" s="59" t="s">
        <v>1140</v>
      </c>
      <c r="G412" s="59">
        <v>11</v>
      </c>
      <c r="H412" s="31">
        <v>1963</v>
      </c>
      <c r="I412" s="31">
        <v>3499840</v>
      </c>
      <c r="J412" s="31"/>
      <c r="K412" s="31"/>
      <c r="L412" s="31"/>
      <c r="M412" s="31"/>
      <c r="N412" s="31"/>
      <c r="O412" s="31"/>
      <c r="P412" s="31"/>
      <c r="Q412" s="31"/>
      <c r="R412" s="31"/>
      <c r="S412" s="31"/>
      <c r="T412" s="31"/>
      <c r="U412" s="31"/>
      <c r="V412" s="31"/>
      <c r="W412" s="31"/>
      <c r="X412" s="31"/>
      <c r="Y412" s="31"/>
      <c r="Z412" s="31"/>
      <c r="AA412" s="31">
        <v>110017</v>
      </c>
      <c r="AB412" s="31">
        <v>109803</v>
      </c>
      <c r="AC412" s="31">
        <v>103363</v>
      </c>
    </row>
    <row r="413" spans="1:29" hidden="1">
      <c r="A413" s="58">
        <v>2010</v>
      </c>
      <c r="B413" s="59" t="s">
        <v>1502</v>
      </c>
      <c r="C413" s="59" t="s">
        <v>1503</v>
      </c>
      <c r="D413" s="59" t="s">
        <v>1504</v>
      </c>
      <c r="E413" s="59" t="s">
        <v>964</v>
      </c>
      <c r="F413" s="59" t="s">
        <v>1068</v>
      </c>
      <c r="G413" s="59">
        <v>48</v>
      </c>
      <c r="H413" s="31">
        <v>431</v>
      </c>
      <c r="I413" s="31">
        <v>749935</v>
      </c>
      <c r="J413" s="31"/>
      <c r="K413" s="31"/>
      <c r="L413" s="31"/>
      <c r="M413" s="31"/>
      <c r="N413" s="31"/>
      <c r="O413" s="31"/>
      <c r="P413" s="31"/>
      <c r="Q413" s="31"/>
      <c r="R413" s="31"/>
      <c r="S413" s="31"/>
      <c r="T413" s="31"/>
      <c r="U413" s="31"/>
      <c r="V413" s="31"/>
      <c r="W413" s="31"/>
      <c r="X413" s="31"/>
      <c r="Y413" s="31"/>
      <c r="Z413" s="31"/>
      <c r="AA413" s="31"/>
      <c r="AB413" s="31">
        <v>308332</v>
      </c>
      <c r="AC413" s="31">
        <v>336138</v>
      </c>
    </row>
    <row r="414" spans="1:29" hidden="1">
      <c r="A414" s="58">
        <v>2010</v>
      </c>
      <c r="B414" s="59" t="s">
        <v>1505</v>
      </c>
      <c r="C414" s="59" t="s">
        <v>1506</v>
      </c>
      <c r="D414" s="59" t="s">
        <v>1168</v>
      </c>
      <c r="E414" s="59" t="s">
        <v>1156</v>
      </c>
      <c r="F414" s="59" t="s">
        <v>1169</v>
      </c>
      <c r="G414" s="59">
        <v>5</v>
      </c>
      <c r="H414" s="31">
        <v>1116</v>
      </c>
      <c r="I414" s="31">
        <v>4919036</v>
      </c>
      <c r="J414" s="31"/>
      <c r="K414" s="31"/>
      <c r="L414" s="31"/>
      <c r="M414" s="31"/>
      <c r="N414" s="31"/>
      <c r="O414" s="31"/>
      <c r="P414" s="31"/>
      <c r="Q414" s="31"/>
      <c r="R414" s="31"/>
      <c r="S414" s="31"/>
      <c r="T414" s="31"/>
      <c r="U414" s="31"/>
      <c r="V414" s="31"/>
      <c r="W414" s="31"/>
      <c r="X414" s="31"/>
      <c r="Y414" s="31"/>
      <c r="Z414" s="31"/>
      <c r="AA414" s="31">
        <v>2858239</v>
      </c>
      <c r="AB414" s="31">
        <v>2455051</v>
      </c>
      <c r="AC414" s="31">
        <v>2322918</v>
      </c>
    </row>
    <row r="415" spans="1:29" hidden="1">
      <c r="A415" s="58">
        <v>2010</v>
      </c>
      <c r="B415" s="59" t="s">
        <v>1507</v>
      </c>
      <c r="C415" s="59" t="s">
        <v>1508</v>
      </c>
      <c r="D415" s="59" t="s">
        <v>1229</v>
      </c>
      <c r="E415" s="59" t="s">
        <v>1135</v>
      </c>
      <c r="F415" s="59" t="s">
        <v>1230</v>
      </c>
      <c r="G415" s="59">
        <v>247</v>
      </c>
      <c r="H415" s="31">
        <v>80</v>
      </c>
      <c r="I415" s="31">
        <v>106482</v>
      </c>
      <c r="J415" s="31"/>
      <c r="K415" s="31"/>
      <c r="L415" s="31"/>
      <c r="M415" s="31"/>
      <c r="N415" s="31"/>
      <c r="O415" s="31"/>
      <c r="P415" s="31"/>
      <c r="Q415" s="31"/>
      <c r="R415" s="31"/>
      <c r="S415" s="31"/>
      <c r="T415" s="31"/>
      <c r="U415" s="31"/>
      <c r="V415" s="31"/>
      <c r="W415" s="31"/>
      <c r="X415" s="31"/>
      <c r="Y415" s="31"/>
      <c r="Z415" s="31"/>
      <c r="AA415" s="31"/>
      <c r="AB415" s="31">
        <v>640633</v>
      </c>
      <c r="AC415" s="31">
        <v>690855</v>
      </c>
    </row>
    <row r="416" spans="1:29" hidden="1">
      <c r="A416" s="58">
        <v>2010</v>
      </c>
      <c r="B416" s="59" t="s">
        <v>1509</v>
      </c>
      <c r="C416" s="59" t="s">
        <v>1510</v>
      </c>
      <c r="D416" s="59" t="s">
        <v>1511</v>
      </c>
      <c r="E416" s="59" t="s">
        <v>1116</v>
      </c>
      <c r="F416" s="59" t="s">
        <v>1512</v>
      </c>
      <c r="G416" s="59">
        <v>390</v>
      </c>
      <c r="H416" s="31">
        <v>36</v>
      </c>
      <c r="I416" s="31">
        <v>58314</v>
      </c>
      <c r="J416" s="31"/>
      <c r="K416" s="31"/>
      <c r="L416" s="31"/>
      <c r="M416" s="31"/>
      <c r="N416" s="31"/>
      <c r="O416" s="31"/>
      <c r="P416" s="31"/>
      <c r="Q416" s="31"/>
      <c r="R416" s="31"/>
      <c r="S416" s="31"/>
      <c r="T416" s="31"/>
      <c r="U416" s="31"/>
      <c r="V416" s="31"/>
      <c r="W416" s="31"/>
      <c r="X416" s="31"/>
      <c r="Y416" s="31"/>
      <c r="Z416" s="31"/>
      <c r="AA416" s="31"/>
      <c r="AB416" s="31">
        <v>0</v>
      </c>
      <c r="AC416" s="31">
        <v>214039</v>
      </c>
    </row>
    <row r="417" spans="1:29" hidden="1">
      <c r="A417" s="58">
        <v>2010</v>
      </c>
      <c r="B417" s="59" t="s">
        <v>1513</v>
      </c>
      <c r="C417" s="59" t="s">
        <v>1514</v>
      </c>
      <c r="D417" s="59" t="s">
        <v>1198</v>
      </c>
      <c r="E417" s="59" t="s">
        <v>1156</v>
      </c>
      <c r="F417" s="59" t="s">
        <v>1333</v>
      </c>
      <c r="G417" s="59">
        <v>207</v>
      </c>
      <c r="H417" s="31">
        <v>102</v>
      </c>
      <c r="I417" s="31">
        <v>132419</v>
      </c>
      <c r="J417" s="31"/>
      <c r="K417" s="31"/>
      <c r="L417" s="31"/>
      <c r="M417" s="31"/>
      <c r="N417" s="31"/>
      <c r="O417" s="31"/>
      <c r="P417" s="31"/>
      <c r="Q417" s="31"/>
      <c r="R417" s="31"/>
      <c r="S417" s="31"/>
      <c r="T417" s="31"/>
      <c r="U417" s="31"/>
      <c r="V417" s="31"/>
      <c r="W417" s="31"/>
      <c r="X417" s="31"/>
      <c r="Y417" s="31"/>
      <c r="Z417" s="31"/>
      <c r="AA417" s="31"/>
      <c r="AB417" s="31">
        <v>597275</v>
      </c>
      <c r="AC417" s="31">
        <v>625828</v>
      </c>
    </row>
    <row r="418" spans="1:29" hidden="1">
      <c r="A418" s="58">
        <v>2010</v>
      </c>
      <c r="B418" s="59" t="s">
        <v>1515</v>
      </c>
      <c r="C418" s="59" t="s">
        <v>1516</v>
      </c>
      <c r="D418" s="59" t="s">
        <v>1517</v>
      </c>
      <c r="E418" s="59" t="s">
        <v>964</v>
      </c>
      <c r="F418" s="59" t="s">
        <v>1518</v>
      </c>
      <c r="G418" s="59">
        <v>202</v>
      </c>
      <c r="H418" s="31">
        <v>88</v>
      </c>
      <c r="I418" s="31">
        <v>135855</v>
      </c>
      <c r="J418" s="31"/>
      <c r="K418" s="31"/>
      <c r="L418" s="31"/>
      <c r="M418" s="31"/>
      <c r="N418" s="31"/>
      <c r="O418" s="31"/>
      <c r="P418" s="31"/>
      <c r="Q418" s="31"/>
      <c r="R418" s="31"/>
      <c r="S418" s="31"/>
      <c r="T418" s="31"/>
      <c r="U418" s="31"/>
      <c r="V418" s="31"/>
      <c r="W418" s="31"/>
      <c r="X418" s="31"/>
      <c r="Y418" s="31"/>
      <c r="Z418" s="31"/>
      <c r="AA418" s="31"/>
      <c r="AB418" s="31">
        <v>517623</v>
      </c>
      <c r="AC418" s="31">
        <v>501250</v>
      </c>
    </row>
    <row r="419" spans="1:29" hidden="1">
      <c r="A419" s="58">
        <v>2010</v>
      </c>
      <c r="B419" s="59" t="s">
        <v>1519</v>
      </c>
      <c r="C419" s="59" t="s">
        <v>1520</v>
      </c>
      <c r="D419" s="59" t="s">
        <v>1521</v>
      </c>
      <c r="E419" s="59" t="s">
        <v>1522</v>
      </c>
      <c r="F419" s="59" t="s">
        <v>1523</v>
      </c>
      <c r="G419" s="59">
        <v>0</v>
      </c>
      <c r="H419" s="31">
        <v>134</v>
      </c>
      <c r="I419" s="31">
        <v>108612</v>
      </c>
      <c r="J419" s="31"/>
      <c r="K419" s="31"/>
      <c r="L419" s="31"/>
      <c r="M419" s="31"/>
      <c r="N419" s="31"/>
      <c r="O419" s="31"/>
      <c r="P419" s="31"/>
      <c r="Q419" s="31"/>
      <c r="R419" s="31"/>
      <c r="S419" s="31"/>
      <c r="T419" s="31"/>
      <c r="U419" s="31"/>
      <c r="V419" s="31"/>
      <c r="W419" s="31"/>
      <c r="X419" s="31"/>
      <c r="Y419" s="31"/>
      <c r="Z419" s="31"/>
      <c r="AA419" s="31"/>
      <c r="AB419" s="31"/>
      <c r="AC419" s="31">
        <v>751435</v>
      </c>
    </row>
    <row r="420" spans="1:29" hidden="1">
      <c r="A420" s="58">
        <v>2010</v>
      </c>
      <c r="B420" s="59" t="s">
        <v>1524</v>
      </c>
      <c r="C420" s="59" t="s">
        <v>1525</v>
      </c>
      <c r="D420" s="59" t="s">
        <v>1526</v>
      </c>
      <c r="E420" s="59" t="s">
        <v>1527</v>
      </c>
      <c r="F420" s="59" t="s">
        <v>1528</v>
      </c>
      <c r="G420" s="59">
        <v>163</v>
      </c>
      <c r="H420" s="31">
        <v>73</v>
      </c>
      <c r="I420" s="31">
        <v>187683</v>
      </c>
      <c r="J420" s="31">
        <v>931717</v>
      </c>
      <c r="K420" s="31">
        <v>1080390</v>
      </c>
      <c r="L420" s="31">
        <v>1236862</v>
      </c>
      <c r="M420" s="31">
        <v>1227551</v>
      </c>
      <c r="N420" s="31">
        <v>1636703</v>
      </c>
      <c r="O420" s="31">
        <v>1620242</v>
      </c>
      <c r="P420" s="31">
        <v>1654581</v>
      </c>
      <c r="Q420" s="31">
        <v>1660623</v>
      </c>
      <c r="R420" s="31">
        <v>1743967</v>
      </c>
      <c r="S420" s="31">
        <v>1812476</v>
      </c>
      <c r="T420" s="31">
        <v>1921915</v>
      </c>
      <c r="U420" s="31">
        <v>1790263</v>
      </c>
      <c r="V420" s="31">
        <v>1781161</v>
      </c>
      <c r="W420" s="31">
        <v>1773487</v>
      </c>
      <c r="X420" s="31">
        <v>1774765</v>
      </c>
      <c r="Y420" s="31">
        <v>1729228</v>
      </c>
      <c r="Z420" s="31">
        <v>1816987</v>
      </c>
      <c r="AA420" s="31">
        <v>1913342</v>
      </c>
      <c r="AB420" s="31">
        <v>1975945</v>
      </c>
      <c r="AC420" s="31">
        <v>1979590</v>
      </c>
    </row>
    <row r="421" spans="1:29" hidden="1">
      <c r="A421" s="58">
        <v>2010</v>
      </c>
      <c r="B421" s="59" t="s">
        <v>1529</v>
      </c>
      <c r="C421" s="59" t="s">
        <v>1530</v>
      </c>
      <c r="D421" s="59" t="s">
        <v>1531</v>
      </c>
      <c r="E421" s="59" t="s">
        <v>1527</v>
      </c>
      <c r="F421" s="59" t="s">
        <v>1532</v>
      </c>
      <c r="G421" s="59">
        <v>164</v>
      </c>
      <c r="H421" s="31">
        <v>82</v>
      </c>
      <c r="I421" s="31">
        <v>187316</v>
      </c>
      <c r="J421" s="31">
        <v>1284914</v>
      </c>
      <c r="K421" s="31">
        <v>1314724</v>
      </c>
      <c r="L421" s="31">
        <v>1323064</v>
      </c>
      <c r="M421" s="31">
        <v>1347871</v>
      </c>
      <c r="N421" s="31">
        <v>1519874</v>
      </c>
      <c r="O421" s="31">
        <v>1559260</v>
      </c>
      <c r="P421" s="31">
        <v>1613459</v>
      </c>
      <c r="Q421" s="31">
        <v>1663364</v>
      </c>
      <c r="R421" s="31">
        <v>1888453</v>
      </c>
      <c r="S421" s="31">
        <v>1891306</v>
      </c>
      <c r="T421" s="31">
        <v>1944220</v>
      </c>
      <c r="U421" s="31">
        <v>1964650</v>
      </c>
      <c r="V421" s="31">
        <v>1954787</v>
      </c>
      <c r="W421" s="31">
        <v>1944010</v>
      </c>
      <c r="X421" s="31">
        <v>1947787</v>
      </c>
      <c r="Y421" s="31">
        <v>1819974</v>
      </c>
      <c r="Z421" s="31">
        <v>1776786</v>
      </c>
      <c r="AA421" s="31">
        <v>1774480</v>
      </c>
      <c r="AB421" s="31">
        <v>1575734</v>
      </c>
      <c r="AC421" s="31">
        <v>1564689</v>
      </c>
    </row>
    <row r="422" spans="1:29" hidden="1">
      <c r="A422" s="58">
        <v>2010</v>
      </c>
      <c r="B422" s="59" t="s">
        <v>1533</v>
      </c>
      <c r="C422" s="59" t="s">
        <v>1534</v>
      </c>
      <c r="D422" s="59" t="s">
        <v>1535</v>
      </c>
      <c r="E422" s="59" t="s">
        <v>1527</v>
      </c>
      <c r="F422" s="59" t="s">
        <v>1536</v>
      </c>
      <c r="G422" s="59">
        <v>241</v>
      </c>
      <c r="H422" s="31">
        <v>42</v>
      </c>
      <c r="I422" s="31">
        <v>110942</v>
      </c>
      <c r="J422" s="31">
        <v>794311</v>
      </c>
      <c r="K422" s="31">
        <v>776765</v>
      </c>
      <c r="L422" s="31">
        <v>854716</v>
      </c>
      <c r="M422" s="31">
        <v>871224</v>
      </c>
      <c r="N422" s="31"/>
      <c r="O422" s="31">
        <v>881634</v>
      </c>
      <c r="P422" s="31">
        <v>993076</v>
      </c>
      <c r="Q422" s="31">
        <v>1062809</v>
      </c>
      <c r="R422" s="31">
        <v>1081855</v>
      </c>
      <c r="S422" s="31">
        <v>1094232</v>
      </c>
      <c r="T422" s="31">
        <v>1169216</v>
      </c>
      <c r="U422" s="31">
        <v>1139918</v>
      </c>
      <c r="V422" s="31">
        <v>1154961</v>
      </c>
      <c r="W422" s="31">
        <v>1179129</v>
      </c>
      <c r="X422" s="31">
        <v>1184115</v>
      </c>
      <c r="Y422" s="31">
        <v>1178233</v>
      </c>
      <c r="Z422" s="31">
        <v>1201734</v>
      </c>
      <c r="AA422" s="31">
        <v>1190724</v>
      </c>
      <c r="AB422" s="31">
        <v>1186768</v>
      </c>
      <c r="AC422" s="31">
        <v>1203317</v>
      </c>
    </row>
    <row r="423" spans="1:29" hidden="1">
      <c r="A423" s="58">
        <v>2010</v>
      </c>
      <c r="B423" s="59" t="s">
        <v>1537</v>
      </c>
      <c r="C423" s="59" t="s">
        <v>1538</v>
      </c>
      <c r="D423" s="59" t="s">
        <v>1539</v>
      </c>
      <c r="E423" s="59" t="s">
        <v>1527</v>
      </c>
      <c r="F423" s="59" t="s">
        <v>1540</v>
      </c>
      <c r="G423" s="59">
        <v>285</v>
      </c>
      <c r="H423" s="31">
        <v>40</v>
      </c>
      <c r="I423" s="31">
        <v>89966</v>
      </c>
      <c r="J423" s="31">
        <v>734552</v>
      </c>
      <c r="K423" s="31">
        <v>757103</v>
      </c>
      <c r="L423" s="31">
        <v>626014</v>
      </c>
      <c r="M423" s="31">
        <v>620467</v>
      </c>
      <c r="N423" s="31">
        <v>615162</v>
      </c>
      <c r="O423" s="31">
        <v>749560</v>
      </c>
      <c r="P423" s="31">
        <v>811684</v>
      </c>
      <c r="Q423" s="31">
        <v>881198</v>
      </c>
      <c r="R423" s="31">
        <v>941216</v>
      </c>
      <c r="S423" s="31">
        <v>1001653</v>
      </c>
      <c r="T423" s="31">
        <v>1087134</v>
      </c>
      <c r="U423" s="31">
        <v>1097552</v>
      </c>
      <c r="V423" s="31">
        <v>1107835</v>
      </c>
      <c r="W423" s="31">
        <v>1145174</v>
      </c>
      <c r="X423" s="31">
        <v>1096816</v>
      </c>
      <c r="Y423" s="31">
        <v>1190297</v>
      </c>
      <c r="Z423" s="31">
        <v>1257839</v>
      </c>
      <c r="AA423" s="31">
        <v>1291699</v>
      </c>
      <c r="AB423" s="31">
        <v>1279847</v>
      </c>
      <c r="AC423" s="31">
        <v>1279280</v>
      </c>
    </row>
    <row r="424" spans="1:29" hidden="1">
      <c r="A424" s="58">
        <v>2010</v>
      </c>
      <c r="B424" s="59" t="s">
        <v>1541</v>
      </c>
      <c r="C424" s="59" t="s">
        <v>1542</v>
      </c>
      <c r="D424" s="59" t="s">
        <v>1543</v>
      </c>
      <c r="E424" s="59" t="s">
        <v>1527</v>
      </c>
      <c r="F424" s="59" t="s">
        <v>1544</v>
      </c>
      <c r="G424" s="59">
        <v>95</v>
      </c>
      <c r="H424" s="31">
        <v>114</v>
      </c>
      <c r="I424" s="31">
        <v>329533</v>
      </c>
      <c r="J424" s="31">
        <v>4490639</v>
      </c>
      <c r="K424" s="31">
        <v>4883479</v>
      </c>
      <c r="L424" s="31">
        <v>5044361</v>
      </c>
      <c r="M424" s="31">
        <v>5280011</v>
      </c>
      <c r="N424" s="31">
        <v>5066553</v>
      </c>
      <c r="O424" s="31">
        <v>4848768</v>
      </c>
      <c r="P424" s="31">
        <v>4947455</v>
      </c>
      <c r="Q424" s="31">
        <v>5432904</v>
      </c>
      <c r="R424" s="31">
        <v>6167003</v>
      </c>
      <c r="S424" s="31">
        <v>6278132</v>
      </c>
      <c r="T424" s="31">
        <v>6084352</v>
      </c>
      <c r="U424" s="31">
        <v>6203441</v>
      </c>
      <c r="V424" s="31">
        <v>6202452</v>
      </c>
      <c r="W424" s="31">
        <v>6285688</v>
      </c>
      <c r="X424" s="31">
        <v>6378818</v>
      </c>
      <c r="Y424" s="31">
        <v>6394747</v>
      </c>
      <c r="Z424" s="31">
        <v>6538819</v>
      </c>
      <c r="AA424" s="31">
        <v>6550812</v>
      </c>
      <c r="AB424" s="31">
        <v>6594927</v>
      </c>
      <c r="AC424" s="31">
        <v>6578051</v>
      </c>
    </row>
    <row r="425" spans="1:29" hidden="1">
      <c r="A425" s="58">
        <v>2010</v>
      </c>
      <c r="B425" s="59" t="s">
        <v>1545</v>
      </c>
      <c r="C425" s="59" t="s">
        <v>1546</v>
      </c>
      <c r="D425" s="59" t="s">
        <v>1547</v>
      </c>
      <c r="E425" s="59" t="s">
        <v>1527</v>
      </c>
      <c r="F425" s="59" t="s">
        <v>1548</v>
      </c>
      <c r="G425" s="59">
        <v>209</v>
      </c>
      <c r="H425" s="31">
        <v>46</v>
      </c>
      <c r="I425" s="31">
        <v>129545</v>
      </c>
      <c r="J425" s="31">
        <v>1852058</v>
      </c>
      <c r="K425" s="31">
        <v>1852931</v>
      </c>
      <c r="L425" s="31">
        <v>1747762</v>
      </c>
      <c r="M425" s="31"/>
      <c r="N425" s="31">
        <v>1735450</v>
      </c>
      <c r="O425" s="31">
        <v>1764695</v>
      </c>
      <c r="P425" s="31">
        <v>1658229</v>
      </c>
      <c r="Q425" s="31">
        <v>1724716</v>
      </c>
      <c r="R425" s="31">
        <v>1825421</v>
      </c>
      <c r="S425" s="31">
        <v>1607986</v>
      </c>
      <c r="T425" s="31">
        <v>1694025</v>
      </c>
      <c r="U425" s="31">
        <v>1772513</v>
      </c>
      <c r="V425" s="31">
        <v>1749022</v>
      </c>
      <c r="W425" s="31">
        <v>1325997</v>
      </c>
      <c r="X425" s="31">
        <v>1256056</v>
      </c>
      <c r="Y425" s="31">
        <v>1175092</v>
      </c>
      <c r="Z425" s="31">
        <v>1181940</v>
      </c>
      <c r="AA425" s="31">
        <v>1298414</v>
      </c>
      <c r="AB425" s="31">
        <v>1317348</v>
      </c>
      <c r="AC425" s="31">
        <v>1285590</v>
      </c>
    </row>
    <row r="426" spans="1:29" hidden="1">
      <c r="A426" s="58">
        <v>2010</v>
      </c>
      <c r="B426" s="59" t="s">
        <v>1549</v>
      </c>
      <c r="C426" s="59" t="s">
        <v>1550</v>
      </c>
      <c r="D426" s="59" t="s">
        <v>1551</v>
      </c>
      <c r="E426" s="59" t="s">
        <v>1527</v>
      </c>
      <c r="F426" s="59" t="s">
        <v>1552</v>
      </c>
      <c r="G426" s="59">
        <v>32</v>
      </c>
      <c r="H426" s="31">
        <v>487</v>
      </c>
      <c r="I426" s="31">
        <v>1308913</v>
      </c>
      <c r="J426" s="31">
        <v>17161206</v>
      </c>
      <c r="K426" s="31">
        <v>17794861</v>
      </c>
      <c r="L426" s="31">
        <v>17445622</v>
      </c>
      <c r="M426" s="31">
        <v>17570421</v>
      </c>
      <c r="N426" s="31">
        <v>17243580</v>
      </c>
      <c r="O426" s="31">
        <v>17135732</v>
      </c>
      <c r="P426" s="31">
        <v>17640505</v>
      </c>
      <c r="Q426" s="31">
        <v>18764876</v>
      </c>
      <c r="R426" s="31">
        <v>19857780</v>
      </c>
      <c r="S426" s="31">
        <v>25852737</v>
      </c>
      <c r="T426" s="31">
        <v>25097880</v>
      </c>
      <c r="U426" s="31">
        <v>24248295</v>
      </c>
      <c r="V426" s="31">
        <v>23522141</v>
      </c>
      <c r="W426" s="31">
        <v>22730856</v>
      </c>
      <c r="X426" s="31">
        <v>22485234</v>
      </c>
      <c r="Y426" s="31">
        <v>22017936</v>
      </c>
      <c r="Z426" s="31">
        <v>21869949</v>
      </c>
      <c r="AA426" s="31">
        <v>21337743</v>
      </c>
      <c r="AB426" s="31">
        <v>21330836</v>
      </c>
      <c r="AC426" s="31">
        <v>20802042</v>
      </c>
    </row>
    <row r="427" spans="1:29" hidden="1">
      <c r="A427" s="58">
        <v>2010</v>
      </c>
      <c r="B427" s="59" t="s">
        <v>1553</v>
      </c>
      <c r="C427" s="59" t="s">
        <v>1554</v>
      </c>
      <c r="D427" s="59" t="s">
        <v>1555</v>
      </c>
      <c r="E427" s="59" t="s">
        <v>1527</v>
      </c>
      <c r="F427" s="59" t="s">
        <v>1556</v>
      </c>
      <c r="G427" s="59">
        <v>336</v>
      </c>
      <c r="H427" s="31">
        <v>27</v>
      </c>
      <c r="I427" s="31">
        <v>71070</v>
      </c>
      <c r="J427" s="31">
        <v>591316</v>
      </c>
      <c r="K427" s="31">
        <v>661707</v>
      </c>
      <c r="L427" s="31">
        <v>692256</v>
      </c>
      <c r="M427" s="31">
        <v>727724</v>
      </c>
      <c r="N427" s="31">
        <v>926790</v>
      </c>
      <c r="O427" s="31">
        <v>912362</v>
      </c>
      <c r="P427" s="31">
        <v>889055</v>
      </c>
      <c r="Q427" s="31">
        <v>909649</v>
      </c>
      <c r="R427" s="31">
        <v>929168</v>
      </c>
      <c r="S427" s="31">
        <v>1300708</v>
      </c>
      <c r="T427" s="31">
        <v>1141611</v>
      </c>
      <c r="U427" s="31">
        <v>1089185</v>
      </c>
      <c r="V427" s="31">
        <v>1161715</v>
      </c>
      <c r="W427" s="31">
        <v>1184077</v>
      </c>
      <c r="X427" s="31">
        <v>1196848</v>
      </c>
      <c r="Y427" s="31">
        <v>1125196</v>
      </c>
      <c r="Z427" s="31">
        <v>1154452</v>
      </c>
      <c r="AA427" s="31">
        <v>1144673</v>
      </c>
      <c r="AB427" s="31">
        <v>1143841</v>
      </c>
      <c r="AC427" s="31">
        <v>1085289</v>
      </c>
    </row>
    <row r="428" spans="1:29" hidden="1">
      <c r="A428" s="58">
        <v>2010</v>
      </c>
      <c r="B428" s="59" t="s">
        <v>1557</v>
      </c>
      <c r="C428" s="59" t="s">
        <v>1558</v>
      </c>
      <c r="D428" s="59" t="s">
        <v>1559</v>
      </c>
      <c r="E428" s="59" t="s">
        <v>1560</v>
      </c>
      <c r="F428" s="59" t="s">
        <v>1561</v>
      </c>
      <c r="G428" s="59">
        <v>60</v>
      </c>
      <c r="H428" s="31">
        <v>308</v>
      </c>
      <c r="I428" s="31">
        <v>570215</v>
      </c>
      <c r="J428" s="31">
        <v>3977861</v>
      </c>
      <c r="K428" s="31">
        <v>4527414</v>
      </c>
      <c r="L428" s="31">
        <v>4597620</v>
      </c>
      <c r="M428" s="31">
        <v>4656791</v>
      </c>
      <c r="N428" s="31">
        <v>5105412</v>
      </c>
      <c r="O428" s="31">
        <v>5313231</v>
      </c>
      <c r="P428" s="31">
        <v>5417104</v>
      </c>
      <c r="Q428" s="31">
        <v>5426190</v>
      </c>
      <c r="R428" s="31">
        <v>5996610</v>
      </c>
      <c r="S428" s="31">
        <v>6149940</v>
      </c>
      <c r="T428" s="31">
        <v>5931297</v>
      </c>
      <c r="U428" s="31">
        <v>5691478</v>
      </c>
      <c r="V428" s="31">
        <v>5547596</v>
      </c>
      <c r="W428" s="31">
        <v>4928301</v>
      </c>
      <c r="X428" s="31">
        <v>4534462</v>
      </c>
      <c r="Y428" s="31">
        <v>4065467</v>
      </c>
      <c r="Z428" s="31">
        <v>4038667</v>
      </c>
      <c r="AA428" s="31">
        <v>4040926</v>
      </c>
      <c r="AB428" s="31">
        <v>4645909</v>
      </c>
      <c r="AC428" s="31">
        <v>4271287</v>
      </c>
    </row>
    <row r="429" spans="1:29" hidden="1">
      <c r="A429" s="58">
        <v>2010</v>
      </c>
      <c r="B429" s="59" t="s">
        <v>1562</v>
      </c>
      <c r="C429" s="59" t="s">
        <v>1563</v>
      </c>
      <c r="D429" s="59" t="s">
        <v>1444</v>
      </c>
      <c r="E429" s="59" t="s">
        <v>1560</v>
      </c>
      <c r="F429" s="59" t="s">
        <v>1564</v>
      </c>
      <c r="G429" s="59">
        <v>122</v>
      </c>
      <c r="H429" s="31">
        <v>143</v>
      </c>
      <c r="I429" s="31">
        <v>266595</v>
      </c>
      <c r="J429" s="31">
        <v>972419</v>
      </c>
      <c r="K429" s="31">
        <v>1034615</v>
      </c>
      <c r="L429" s="31">
        <v>1073933</v>
      </c>
      <c r="M429" s="31">
        <v>1170914</v>
      </c>
      <c r="N429" s="31">
        <v>1004902</v>
      </c>
      <c r="O429" s="31">
        <v>904288</v>
      </c>
      <c r="P429" s="31">
        <v>1112151</v>
      </c>
      <c r="Q429" s="31">
        <v>3442845</v>
      </c>
      <c r="R429" s="31">
        <v>4084417</v>
      </c>
      <c r="S429" s="31">
        <v>4332728</v>
      </c>
      <c r="T429" s="31">
        <v>4214140</v>
      </c>
      <c r="U429" s="31">
        <v>4069588</v>
      </c>
      <c r="V429" s="31">
        <v>3832437</v>
      </c>
      <c r="W429" s="31">
        <v>3664079</v>
      </c>
      <c r="X429" s="31">
        <v>3764573</v>
      </c>
      <c r="Y429" s="31">
        <v>3790815</v>
      </c>
      <c r="Z429" s="31">
        <v>3661108</v>
      </c>
      <c r="AA429" s="31">
        <v>3636719</v>
      </c>
      <c r="AB429" s="31">
        <v>3387798</v>
      </c>
      <c r="AC429" s="31">
        <v>3159235</v>
      </c>
    </row>
    <row r="430" spans="1:29" hidden="1">
      <c r="A430" s="58">
        <v>2010</v>
      </c>
      <c r="B430" s="59" t="s">
        <v>1565</v>
      </c>
      <c r="C430" s="59" t="s">
        <v>1566</v>
      </c>
      <c r="D430" s="59" t="s">
        <v>1567</v>
      </c>
      <c r="E430" s="59" t="s">
        <v>1560</v>
      </c>
      <c r="F430" s="59" t="s">
        <v>1128</v>
      </c>
      <c r="G430" s="59">
        <v>26</v>
      </c>
      <c r="H430" s="31">
        <v>672</v>
      </c>
      <c r="I430" s="31">
        <v>1503262</v>
      </c>
      <c r="J430" s="31">
        <v>11709579</v>
      </c>
      <c r="K430" s="31">
        <v>11988435</v>
      </c>
      <c r="L430" s="31">
        <v>12032949</v>
      </c>
      <c r="M430" s="31">
        <v>12100788</v>
      </c>
      <c r="N430" s="31">
        <v>12191539</v>
      </c>
      <c r="O430" s="31">
        <v>12465725</v>
      </c>
      <c r="P430" s="31">
        <v>12701967</v>
      </c>
      <c r="Q430" s="31">
        <v>12899095</v>
      </c>
      <c r="R430" s="31">
        <v>13628493</v>
      </c>
      <c r="S430" s="31">
        <v>14127117</v>
      </c>
      <c r="T430" s="31">
        <v>14046243</v>
      </c>
      <c r="U430" s="31">
        <v>14036876</v>
      </c>
      <c r="V430" s="31">
        <v>13915530</v>
      </c>
      <c r="W430" s="31">
        <v>13615396</v>
      </c>
      <c r="X430" s="31">
        <v>13153350</v>
      </c>
      <c r="Y430" s="31">
        <v>13075293</v>
      </c>
      <c r="Z430" s="31">
        <v>12932464</v>
      </c>
      <c r="AA430" s="31">
        <v>12697432</v>
      </c>
      <c r="AB430" s="31">
        <v>12254609</v>
      </c>
      <c r="AC430" s="31">
        <v>10345953</v>
      </c>
    </row>
    <row r="431" spans="1:29" hidden="1">
      <c r="A431" s="58">
        <v>2010</v>
      </c>
      <c r="B431" s="59" t="s">
        <v>1568</v>
      </c>
      <c r="C431" s="59" t="s">
        <v>1569</v>
      </c>
      <c r="D431" s="59" t="s">
        <v>1570</v>
      </c>
      <c r="E431" s="59" t="s">
        <v>1560</v>
      </c>
      <c r="F431" s="59" t="s">
        <v>1571</v>
      </c>
      <c r="G431" s="59">
        <v>21</v>
      </c>
      <c r="H431" s="31">
        <v>647</v>
      </c>
      <c r="I431" s="31">
        <v>1786647</v>
      </c>
      <c r="J431" s="31">
        <v>26769485</v>
      </c>
      <c r="K431" s="31">
        <v>25220932</v>
      </c>
      <c r="L431" s="31">
        <v>23757006</v>
      </c>
      <c r="M431" s="31">
        <v>24181975</v>
      </c>
      <c r="N431" s="31">
        <v>24438031</v>
      </c>
      <c r="O431" s="31">
        <v>25631356</v>
      </c>
      <c r="P431" s="31">
        <v>26641940</v>
      </c>
      <c r="Q431" s="31">
        <v>27616472</v>
      </c>
      <c r="R431" s="31">
        <v>28589294</v>
      </c>
      <c r="S431" s="31">
        <v>29176295</v>
      </c>
      <c r="T431" s="31">
        <v>28495094</v>
      </c>
      <c r="U431" s="31">
        <v>25044787</v>
      </c>
      <c r="V431" s="31">
        <v>26911514</v>
      </c>
      <c r="W431" s="31">
        <v>26518926</v>
      </c>
      <c r="X431" s="31">
        <v>27935873</v>
      </c>
      <c r="Y431" s="31">
        <v>26166114</v>
      </c>
      <c r="Z431" s="31">
        <v>26424367</v>
      </c>
      <c r="AA431" s="31">
        <v>24574795</v>
      </c>
      <c r="AB431" s="31">
        <v>23557154</v>
      </c>
      <c r="AC431" s="31">
        <v>19789927</v>
      </c>
    </row>
    <row r="432" spans="1:29" hidden="1">
      <c r="A432" s="58">
        <v>2010</v>
      </c>
      <c r="B432" s="59" t="s">
        <v>1572</v>
      </c>
      <c r="C432" s="59" t="s">
        <v>1573</v>
      </c>
      <c r="D432" s="59" t="s">
        <v>1147</v>
      </c>
      <c r="E432" s="59" t="s">
        <v>1560</v>
      </c>
      <c r="F432" s="59" t="s">
        <v>1574</v>
      </c>
      <c r="G432" s="59">
        <v>36</v>
      </c>
      <c r="H432" s="31">
        <v>398</v>
      </c>
      <c r="I432" s="31">
        <v>1133193</v>
      </c>
      <c r="J432" s="31">
        <v>8490484</v>
      </c>
      <c r="K432" s="31">
        <v>8559069</v>
      </c>
      <c r="L432" s="31">
        <v>8307980</v>
      </c>
      <c r="M432" s="31">
        <v>8671343</v>
      </c>
      <c r="N432" s="31">
        <v>8799058</v>
      </c>
      <c r="O432" s="31">
        <v>9072617</v>
      </c>
      <c r="P432" s="31">
        <v>9215376</v>
      </c>
      <c r="Q432" s="31">
        <v>9638180</v>
      </c>
      <c r="R432" s="31">
        <v>10214522</v>
      </c>
      <c r="S432" s="31">
        <v>10770601</v>
      </c>
      <c r="T432" s="31">
        <v>11523747</v>
      </c>
      <c r="U432" s="31">
        <v>10809908</v>
      </c>
      <c r="V432" s="31">
        <v>10647515</v>
      </c>
      <c r="W432" s="31">
        <v>10289933</v>
      </c>
      <c r="X432" s="31">
        <v>10161960</v>
      </c>
      <c r="Y432" s="31">
        <v>9290937</v>
      </c>
      <c r="Z432" s="31">
        <v>9541102</v>
      </c>
      <c r="AA432" s="31">
        <v>10196518</v>
      </c>
      <c r="AB432" s="31">
        <v>11327910</v>
      </c>
      <c r="AC432" s="31">
        <v>11951213</v>
      </c>
    </row>
    <row r="433" spans="1:29" hidden="1">
      <c r="A433" s="58">
        <v>2010</v>
      </c>
      <c r="B433" s="59" t="s">
        <v>1575</v>
      </c>
      <c r="C433" s="59" t="s">
        <v>1576</v>
      </c>
      <c r="D433" s="59" t="s">
        <v>1577</v>
      </c>
      <c r="E433" s="59" t="s">
        <v>1560</v>
      </c>
      <c r="F433" s="59" t="s">
        <v>1578</v>
      </c>
      <c r="G433" s="59">
        <v>52</v>
      </c>
      <c r="H433" s="31">
        <v>324</v>
      </c>
      <c r="I433" s="31">
        <v>703444</v>
      </c>
      <c r="J433" s="31">
        <v>8365586</v>
      </c>
      <c r="K433" s="31">
        <v>8831783</v>
      </c>
      <c r="L433" s="31">
        <v>8794142</v>
      </c>
      <c r="M433" s="31">
        <v>8896656</v>
      </c>
      <c r="N433" s="31">
        <v>8916777</v>
      </c>
      <c r="O433" s="31">
        <v>8730604</v>
      </c>
      <c r="P433" s="31">
        <v>8865370</v>
      </c>
      <c r="Q433" s="31">
        <v>9015218</v>
      </c>
      <c r="R433" s="31">
        <v>8806284</v>
      </c>
      <c r="S433" s="31">
        <v>8740925</v>
      </c>
      <c r="T433" s="31">
        <v>9339830</v>
      </c>
      <c r="U433" s="31">
        <v>9545382</v>
      </c>
      <c r="V433" s="31">
        <v>9787849</v>
      </c>
      <c r="W433" s="31">
        <v>9770960</v>
      </c>
      <c r="X433" s="31">
        <v>9847353</v>
      </c>
      <c r="Y433" s="31">
        <v>10128573</v>
      </c>
      <c r="Z433" s="31">
        <v>9756266</v>
      </c>
      <c r="AA433" s="31">
        <v>9345684</v>
      </c>
      <c r="AB433" s="31">
        <v>8678679</v>
      </c>
      <c r="AC433" s="31">
        <v>8153054</v>
      </c>
    </row>
    <row r="434" spans="1:29" hidden="1">
      <c r="A434" s="58">
        <v>1995</v>
      </c>
      <c r="B434" s="59" t="s">
        <v>1579</v>
      </c>
      <c r="C434" s="59" t="s">
        <v>1580</v>
      </c>
      <c r="D434" s="59" t="s">
        <v>1581</v>
      </c>
      <c r="E434" s="59" t="s">
        <v>1560</v>
      </c>
      <c r="F434" s="59" t="s">
        <v>1582</v>
      </c>
      <c r="G434" s="59">
        <v>193</v>
      </c>
      <c r="H434" s="31">
        <v>53</v>
      </c>
      <c r="I434" s="31">
        <v>118315</v>
      </c>
      <c r="J434" s="31">
        <v>370920</v>
      </c>
      <c r="K434" s="31">
        <v>364665</v>
      </c>
      <c r="L434" s="31">
        <v>244016</v>
      </c>
      <c r="M434" s="31"/>
      <c r="N434" s="31"/>
      <c r="O434" s="31"/>
      <c r="P434" s="31"/>
      <c r="Q434" s="31"/>
      <c r="R434" s="31"/>
      <c r="S434" s="31"/>
      <c r="T434" s="31"/>
      <c r="U434" s="31"/>
      <c r="V434" s="31"/>
      <c r="W434" s="31"/>
      <c r="X434" s="31"/>
      <c r="Y434" s="31"/>
      <c r="Z434" s="31"/>
      <c r="AA434" s="31"/>
      <c r="AB434" s="31"/>
      <c r="AC434" s="31"/>
    </row>
    <row r="435" spans="1:29" hidden="1">
      <c r="A435" s="58">
        <v>2010</v>
      </c>
      <c r="B435" s="59" t="s">
        <v>1583</v>
      </c>
      <c r="C435" s="59" t="s">
        <v>1584</v>
      </c>
      <c r="D435" s="59" t="s">
        <v>587</v>
      </c>
      <c r="E435" s="59" t="s">
        <v>1560</v>
      </c>
      <c r="F435" s="59" t="s">
        <v>1585</v>
      </c>
      <c r="G435" s="59">
        <v>273</v>
      </c>
      <c r="H435" s="31">
        <v>48</v>
      </c>
      <c r="I435" s="31">
        <v>94355</v>
      </c>
      <c r="J435" s="31">
        <v>206720</v>
      </c>
      <c r="K435" s="31">
        <v>199152</v>
      </c>
      <c r="L435" s="31">
        <v>203887</v>
      </c>
      <c r="M435" s="31">
        <v>203887</v>
      </c>
      <c r="N435" s="31">
        <v>203713</v>
      </c>
      <c r="O435" s="31">
        <v>209220</v>
      </c>
      <c r="P435" s="31">
        <v>216658</v>
      </c>
      <c r="Q435" s="31">
        <v>212580</v>
      </c>
      <c r="R435" s="31">
        <v>211845</v>
      </c>
      <c r="S435" s="31">
        <v>218164</v>
      </c>
      <c r="T435" s="31">
        <v>219491</v>
      </c>
      <c r="U435" s="31">
        <v>244522</v>
      </c>
      <c r="V435" s="31">
        <v>242740</v>
      </c>
      <c r="W435" s="31">
        <v>257590</v>
      </c>
      <c r="X435" s="31">
        <v>256927</v>
      </c>
      <c r="Y435" s="31">
        <v>258963</v>
      </c>
      <c r="Z435" s="31">
        <v>262754</v>
      </c>
      <c r="AA435" s="31">
        <v>262756</v>
      </c>
      <c r="AB435" s="31">
        <v>249692</v>
      </c>
      <c r="AC435" s="31">
        <v>250275</v>
      </c>
    </row>
    <row r="436" spans="1:29" hidden="1">
      <c r="A436" s="58">
        <v>2010</v>
      </c>
      <c r="B436" s="59" t="s">
        <v>1586</v>
      </c>
      <c r="C436" s="59" t="s">
        <v>1587</v>
      </c>
      <c r="D436" s="59" t="s">
        <v>519</v>
      </c>
      <c r="E436" s="59" t="s">
        <v>1560</v>
      </c>
      <c r="F436" s="59" t="s">
        <v>1588</v>
      </c>
      <c r="G436" s="59">
        <v>286</v>
      </c>
      <c r="H436" s="31">
        <v>44</v>
      </c>
      <c r="I436" s="31">
        <v>89684</v>
      </c>
      <c r="J436" s="31">
        <v>206756</v>
      </c>
      <c r="K436" s="31">
        <v>216240</v>
      </c>
      <c r="L436" s="31">
        <v>274241</v>
      </c>
      <c r="M436" s="31">
        <v>286766</v>
      </c>
      <c r="N436" s="31">
        <v>283107</v>
      </c>
      <c r="O436" s="31">
        <v>289680</v>
      </c>
      <c r="P436" s="31">
        <v>322453</v>
      </c>
      <c r="Q436" s="31">
        <v>339454</v>
      </c>
      <c r="R436" s="31">
        <v>331242</v>
      </c>
      <c r="S436" s="31">
        <v>335608</v>
      </c>
      <c r="T436" s="31">
        <v>336128</v>
      </c>
      <c r="U436" s="31">
        <v>351549</v>
      </c>
      <c r="V436" s="31">
        <v>337844</v>
      </c>
      <c r="W436" s="31">
        <v>331211</v>
      </c>
      <c r="X436" s="31">
        <v>259080</v>
      </c>
      <c r="Y436" s="31">
        <v>307136</v>
      </c>
      <c r="Z436" s="31">
        <v>271210</v>
      </c>
      <c r="AA436" s="31">
        <v>276650</v>
      </c>
      <c r="AB436" s="31">
        <v>272775</v>
      </c>
      <c r="AC436" s="31">
        <v>280665</v>
      </c>
    </row>
    <row r="437" spans="1:29" hidden="1">
      <c r="A437" s="58">
        <v>2010</v>
      </c>
      <c r="B437" s="59" t="s">
        <v>1589</v>
      </c>
      <c r="C437" s="59" t="s">
        <v>1590</v>
      </c>
      <c r="D437" s="59" t="s">
        <v>1591</v>
      </c>
      <c r="E437" s="59" t="s">
        <v>1560</v>
      </c>
      <c r="F437" s="59" t="s">
        <v>1561</v>
      </c>
      <c r="G437" s="59">
        <v>60</v>
      </c>
      <c r="H437" s="31">
        <v>308</v>
      </c>
      <c r="I437" s="31">
        <v>570215</v>
      </c>
      <c r="J437" s="31"/>
      <c r="K437" s="31"/>
      <c r="L437" s="31"/>
      <c r="M437" s="31"/>
      <c r="N437" s="31"/>
      <c r="O437" s="31">
        <v>449999</v>
      </c>
      <c r="P437" s="31"/>
      <c r="Q437" s="31">
        <v>448545</v>
      </c>
      <c r="R437" s="31">
        <v>596106</v>
      </c>
      <c r="S437" s="31">
        <v>575251</v>
      </c>
      <c r="T437" s="31">
        <v>624597</v>
      </c>
      <c r="U437" s="31">
        <v>795428</v>
      </c>
      <c r="V437" s="31">
        <v>896774</v>
      </c>
      <c r="W437" s="31">
        <v>1237453</v>
      </c>
      <c r="X437" s="31">
        <v>1527742</v>
      </c>
      <c r="Y437" s="31">
        <v>1579797</v>
      </c>
      <c r="Z437" s="31">
        <v>1581959</v>
      </c>
      <c r="AA437" s="31">
        <v>1620256</v>
      </c>
      <c r="AB437" s="31">
        <v>1576485</v>
      </c>
      <c r="AC437" s="31">
        <v>1571697</v>
      </c>
    </row>
    <row r="438" spans="1:29" hidden="1">
      <c r="A438" s="58">
        <v>2010</v>
      </c>
      <c r="B438" s="59" t="s">
        <v>1592</v>
      </c>
      <c r="C438" s="59" t="s">
        <v>1593</v>
      </c>
      <c r="D438" s="59" t="s">
        <v>1594</v>
      </c>
      <c r="E438" s="59" t="s">
        <v>1560</v>
      </c>
      <c r="F438" s="59" t="s">
        <v>1595</v>
      </c>
      <c r="G438" s="59">
        <v>71</v>
      </c>
      <c r="H438" s="31">
        <v>202</v>
      </c>
      <c r="I438" s="31">
        <v>503008</v>
      </c>
      <c r="J438" s="31">
        <v>5318614</v>
      </c>
      <c r="K438" s="31">
        <v>5124057</v>
      </c>
      <c r="L438" s="31">
        <v>4861100</v>
      </c>
      <c r="M438" s="31">
        <v>4705926</v>
      </c>
      <c r="N438" s="31">
        <v>4385059</v>
      </c>
      <c r="O438" s="31">
        <v>3871725</v>
      </c>
      <c r="P438" s="31">
        <v>3623587</v>
      </c>
      <c r="Q438" s="31">
        <v>3733964</v>
      </c>
      <c r="R438" s="31">
        <v>3905914</v>
      </c>
      <c r="S438" s="31">
        <v>4104569</v>
      </c>
      <c r="T438" s="31">
        <v>4326473</v>
      </c>
      <c r="U438" s="31">
        <v>4778848</v>
      </c>
      <c r="V438" s="31">
        <v>4790926</v>
      </c>
      <c r="W438" s="31">
        <v>5018760</v>
      </c>
      <c r="X438" s="31">
        <v>4718873</v>
      </c>
      <c r="Y438" s="31">
        <v>4733365</v>
      </c>
      <c r="Z438" s="31">
        <v>4728422</v>
      </c>
      <c r="AA438" s="31">
        <v>4746163</v>
      </c>
      <c r="AB438" s="31">
        <v>4677823</v>
      </c>
      <c r="AC438" s="31">
        <v>4079746</v>
      </c>
    </row>
    <row r="439" spans="1:29" hidden="1">
      <c r="A439" s="58">
        <v>2010</v>
      </c>
      <c r="B439" s="59" t="s">
        <v>1596</v>
      </c>
      <c r="C439" s="59" t="s">
        <v>1597</v>
      </c>
      <c r="D439" s="59" t="s">
        <v>1598</v>
      </c>
      <c r="E439" s="59" t="s">
        <v>1560</v>
      </c>
      <c r="F439" s="59" t="s">
        <v>951</v>
      </c>
      <c r="G439" s="59">
        <v>80</v>
      </c>
      <c r="H439" s="31">
        <v>228</v>
      </c>
      <c r="I439" s="31">
        <v>417437</v>
      </c>
      <c r="J439" s="31">
        <v>969764</v>
      </c>
      <c r="K439" s="31">
        <v>978432</v>
      </c>
      <c r="L439" s="31">
        <v>1048474</v>
      </c>
      <c r="M439" s="31">
        <v>1084730</v>
      </c>
      <c r="N439" s="31">
        <v>1061646</v>
      </c>
      <c r="O439" s="31">
        <v>1078433</v>
      </c>
      <c r="P439" s="31">
        <v>1088387</v>
      </c>
      <c r="Q439" s="31">
        <v>1071166</v>
      </c>
      <c r="R439" s="31">
        <v>1187628</v>
      </c>
      <c r="S439" s="31">
        <v>1468698</v>
      </c>
      <c r="T439" s="31">
        <v>1372495</v>
      </c>
      <c r="U439" s="31">
        <v>1356184</v>
      </c>
      <c r="V439" s="31">
        <v>1405326</v>
      </c>
      <c r="W439" s="31">
        <v>1483259</v>
      </c>
      <c r="X439" s="31">
        <v>1482148</v>
      </c>
      <c r="Y439" s="31">
        <v>1300355</v>
      </c>
      <c r="Z439" s="31">
        <v>974669</v>
      </c>
      <c r="AA439" s="31">
        <v>693840</v>
      </c>
      <c r="AB439" s="31">
        <v>1035503</v>
      </c>
      <c r="AC439" s="31">
        <v>1397943</v>
      </c>
    </row>
    <row r="440" spans="1:29" hidden="1">
      <c r="A440" s="58">
        <v>2010</v>
      </c>
      <c r="B440" s="59" t="s">
        <v>1599</v>
      </c>
      <c r="C440" s="59" t="s">
        <v>1600</v>
      </c>
      <c r="D440" s="59" t="s">
        <v>1601</v>
      </c>
      <c r="E440" s="59" t="s">
        <v>1602</v>
      </c>
      <c r="F440" s="59" t="s">
        <v>1603</v>
      </c>
      <c r="G440" s="59">
        <v>225</v>
      </c>
      <c r="H440" s="31">
        <v>66</v>
      </c>
      <c r="I440" s="31">
        <v>118265</v>
      </c>
      <c r="J440" s="31">
        <v>2053825</v>
      </c>
      <c r="K440" s="31">
        <v>2037690</v>
      </c>
      <c r="L440" s="31">
        <v>2057115</v>
      </c>
      <c r="M440" s="31">
        <v>2031392</v>
      </c>
      <c r="N440" s="31">
        <v>1949571</v>
      </c>
      <c r="O440" s="31">
        <v>2076256</v>
      </c>
      <c r="P440" s="31">
        <v>2061505</v>
      </c>
      <c r="Q440" s="31">
        <v>2096935</v>
      </c>
      <c r="R440" s="31">
        <v>2129363</v>
      </c>
      <c r="S440" s="31">
        <v>2113717</v>
      </c>
      <c r="T440" s="31">
        <v>2089298</v>
      </c>
      <c r="U440" s="31">
        <v>2078823</v>
      </c>
      <c r="V440" s="31">
        <v>2004451</v>
      </c>
      <c r="W440" s="31">
        <v>1874007</v>
      </c>
      <c r="X440" s="31">
        <v>1849006</v>
      </c>
      <c r="Y440" s="31">
        <v>1816294</v>
      </c>
      <c r="Z440" s="31">
        <v>1844981</v>
      </c>
      <c r="AA440" s="31">
        <v>1950119</v>
      </c>
      <c r="AB440" s="31">
        <v>1949575</v>
      </c>
      <c r="AC440" s="31">
        <v>1991599</v>
      </c>
    </row>
    <row r="441" spans="1:29" hidden="1">
      <c r="A441" s="58">
        <v>2010</v>
      </c>
      <c r="B441" s="59" t="s">
        <v>1604</v>
      </c>
      <c r="C441" s="59" t="s">
        <v>1605</v>
      </c>
      <c r="D441" s="59" t="s">
        <v>1606</v>
      </c>
      <c r="E441" s="59" t="s">
        <v>1602</v>
      </c>
      <c r="F441" s="59" t="s">
        <v>1607</v>
      </c>
      <c r="G441" s="59">
        <v>197</v>
      </c>
      <c r="H441" s="31">
        <v>46</v>
      </c>
      <c r="I441" s="31">
        <v>142477</v>
      </c>
      <c r="J441" s="31">
        <v>341915</v>
      </c>
      <c r="K441" s="31">
        <v>337739</v>
      </c>
      <c r="L441" s="31"/>
      <c r="M441" s="31">
        <v>346860</v>
      </c>
      <c r="N441" s="31">
        <v>353426</v>
      </c>
      <c r="O441" s="31">
        <v>338770</v>
      </c>
      <c r="P441" s="31">
        <v>328804</v>
      </c>
      <c r="Q441" s="31">
        <v>325703</v>
      </c>
      <c r="R441" s="31">
        <v>318357</v>
      </c>
      <c r="S441" s="31">
        <v>312575</v>
      </c>
      <c r="T441" s="31">
        <v>306773</v>
      </c>
      <c r="U441" s="31">
        <v>305066</v>
      </c>
      <c r="V441" s="31">
        <v>292921</v>
      </c>
      <c r="W441" s="31">
        <v>293760</v>
      </c>
      <c r="X441" s="31">
        <v>295172</v>
      </c>
      <c r="Y441" s="31">
        <v>298985</v>
      </c>
      <c r="Z441" s="31">
        <v>290580</v>
      </c>
      <c r="AA441" s="31"/>
      <c r="AB441" s="31">
        <v>312827</v>
      </c>
      <c r="AC441" s="31">
        <v>330447</v>
      </c>
    </row>
    <row r="442" spans="1:29" hidden="1">
      <c r="A442" s="58">
        <v>2010</v>
      </c>
      <c r="B442" s="59" t="s">
        <v>1608</v>
      </c>
      <c r="C442" s="59" t="s">
        <v>1609</v>
      </c>
      <c r="D442" s="59" t="s">
        <v>1610</v>
      </c>
      <c r="E442" s="59" t="s">
        <v>1602</v>
      </c>
      <c r="F442" s="59" t="s">
        <v>1611</v>
      </c>
      <c r="G442" s="59">
        <v>16</v>
      </c>
      <c r="H442" s="31">
        <v>894</v>
      </c>
      <c r="I442" s="31">
        <v>2388593</v>
      </c>
      <c r="J442" s="31">
        <v>21515006</v>
      </c>
      <c r="K442" s="31">
        <v>22831437</v>
      </c>
      <c r="L442" s="31">
        <v>24218627</v>
      </c>
      <c r="M442" s="31">
        <v>24544005</v>
      </c>
      <c r="N442" s="31">
        <v>22923834</v>
      </c>
      <c r="O442" s="31">
        <v>23311592</v>
      </c>
      <c r="P442" s="31">
        <v>22961362</v>
      </c>
      <c r="Q442" s="31">
        <v>23658284</v>
      </c>
      <c r="R442" s="31">
        <v>24834651</v>
      </c>
      <c r="S442" s="31">
        <v>25153334</v>
      </c>
      <c r="T442" s="31">
        <v>25147036</v>
      </c>
      <c r="U442" s="31">
        <v>25735999</v>
      </c>
      <c r="V442" s="31">
        <v>24748302</v>
      </c>
      <c r="W442" s="31">
        <v>22351695</v>
      </c>
      <c r="X442" s="31">
        <v>25884056</v>
      </c>
      <c r="Y442" s="31">
        <v>25409980</v>
      </c>
      <c r="Z442" s="31">
        <v>24970234</v>
      </c>
      <c r="AA442" s="31">
        <v>25249360</v>
      </c>
      <c r="AB442" s="31">
        <v>24849755</v>
      </c>
      <c r="AC442" s="31">
        <v>25431393</v>
      </c>
    </row>
    <row r="443" spans="1:29" hidden="1">
      <c r="A443" s="58">
        <v>2010</v>
      </c>
      <c r="B443" s="59" t="s">
        <v>1612</v>
      </c>
      <c r="C443" s="59" t="s">
        <v>1613</v>
      </c>
      <c r="D443" s="59" t="s">
        <v>1614</v>
      </c>
      <c r="E443" s="59" t="s">
        <v>1602</v>
      </c>
      <c r="F443" s="59" t="s">
        <v>1615</v>
      </c>
      <c r="G443" s="59">
        <v>280</v>
      </c>
      <c r="H443" s="31">
        <v>39</v>
      </c>
      <c r="I443" s="31">
        <v>91305</v>
      </c>
      <c r="J443" s="31">
        <v>810206</v>
      </c>
      <c r="K443" s="31">
        <v>902671</v>
      </c>
      <c r="L443" s="31">
        <v>922734</v>
      </c>
      <c r="M443" s="31">
        <v>961726</v>
      </c>
      <c r="N443" s="31">
        <v>1018586</v>
      </c>
      <c r="O443" s="31">
        <v>1021662</v>
      </c>
      <c r="P443" s="31">
        <v>1061139</v>
      </c>
      <c r="Q443" s="31">
        <v>1082654</v>
      </c>
      <c r="R443" s="31">
        <v>1112383</v>
      </c>
      <c r="S443" s="31">
        <v>1218584</v>
      </c>
      <c r="T443" s="31">
        <v>1253320</v>
      </c>
      <c r="U443" s="31">
        <v>1292481</v>
      </c>
      <c r="V443" s="31">
        <v>1366652</v>
      </c>
      <c r="W443" s="31">
        <v>1426421</v>
      </c>
      <c r="X443" s="31">
        <v>1418482</v>
      </c>
      <c r="Y443" s="31">
        <v>1478864</v>
      </c>
      <c r="Z443" s="31">
        <v>1493049</v>
      </c>
      <c r="AA443" s="31">
        <v>1562075</v>
      </c>
      <c r="AB443" s="31">
        <v>1616713</v>
      </c>
      <c r="AC443" s="31">
        <v>1745619</v>
      </c>
    </row>
    <row r="444" spans="1:29" hidden="1">
      <c r="A444" s="58">
        <v>2010</v>
      </c>
      <c r="B444" s="59" t="s">
        <v>1616</v>
      </c>
      <c r="C444" s="59" t="s">
        <v>1617</v>
      </c>
      <c r="D444" s="59" t="s">
        <v>1618</v>
      </c>
      <c r="E444" s="59" t="s">
        <v>1619</v>
      </c>
      <c r="F444" s="59" t="s">
        <v>1620</v>
      </c>
      <c r="G444" s="59">
        <v>326</v>
      </c>
      <c r="H444" s="31">
        <v>40</v>
      </c>
      <c r="I444" s="31">
        <v>74048</v>
      </c>
      <c r="J444" s="31">
        <v>1389019</v>
      </c>
      <c r="K444" s="31">
        <v>1393209</v>
      </c>
      <c r="L444" s="31">
        <v>1515240</v>
      </c>
      <c r="M444" s="31">
        <v>1402998</v>
      </c>
      <c r="N444" s="31">
        <v>1352827</v>
      </c>
      <c r="O444" s="31">
        <v>1188694</v>
      </c>
      <c r="P444" s="31">
        <v>1276197</v>
      </c>
      <c r="Q444" s="31">
        <v>1270200</v>
      </c>
      <c r="R444" s="31">
        <v>1431400</v>
      </c>
      <c r="S444" s="31">
        <v>1482400</v>
      </c>
      <c r="T444" s="31">
        <v>1512400</v>
      </c>
      <c r="U444" s="31">
        <v>1558600</v>
      </c>
      <c r="V444" s="31">
        <v>1570637</v>
      </c>
      <c r="W444" s="31">
        <v>1538548</v>
      </c>
      <c r="X444" s="31">
        <v>1635809</v>
      </c>
      <c r="Y444" s="31">
        <v>1513829</v>
      </c>
      <c r="Z444" s="31">
        <v>1506664</v>
      </c>
      <c r="AA444" s="31">
        <v>1517681</v>
      </c>
      <c r="AB444" s="31">
        <v>1408502</v>
      </c>
      <c r="AC444" s="31">
        <v>1544394</v>
      </c>
    </row>
    <row r="445" spans="1:29" hidden="1">
      <c r="A445" s="58">
        <v>2010</v>
      </c>
      <c r="B445" s="59" t="s">
        <v>1621</v>
      </c>
      <c r="C445" s="59" t="s">
        <v>1622</v>
      </c>
      <c r="D445" s="59" t="s">
        <v>1623</v>
      </c>
      <c r="E445" s="59" t="s">
        <v>1619</v>
      </c>
      <c r="F445" s="59" t="s">
        <v>1624</v>
      </c>
      <c r="G445" s="59">
        <v>313</v>
      </c>
      <c r="H445" s="31">
        <v>51</v>
      </c>
      <c r="I445" s="31">
        <v>79135</v>
      </c>
      <c r="J445" s="31">
        <v>602672</v>
      </c>
      <c r="K445" s="31">
        <v>631378</v>
      </c>
      <c r="L445" s="31">
        <v>631656</v>
      </c>
      <c r="M445" s="31">
        <v>630396</v>
      </c>
      <c r="N445" s="31">
        <v>628298</v>
      </c>
      <c r="O445" s="31">
        <v>593205</v>
      </c>
      <c r="P445" s="31">
        <v>610122</v>
      </c>
      <c r="Q445" s="31">
        <v>602884</v>
      </c>
      <c r="R445" s="31">
        <v>628107</v>
      </c>
      <c r="S445" s="31">
        <v>635680</v>
      </c>
      <c r="T445" s="31">
        <v>692778</v>
      </c>
      <c r="U445" s="31">
        <v>689884</v>
      </c>
      <c r="V445" s="31">
        <v>654931</v>
      </c>
      <c r="W445" s="31">
        <v>603060</v>
      </c>
      <c r="X445" s="31">
        <v>565220</v>
      </c>
      <c r="Y445" s="31">
        <v>620173</v>
      </c>
      <c r="Z445" s="31">
        <v>521529</v>
      </c>
      <c r="AA445" s="31">
        <v>503276</v>
      </c>
      <c r="AB445" s="31">
        <v>517899</v>
      </c>
      <c r="AC445" s="31">
        <v>536158</v>
      </c>
    </row>
    <row r="446" spans="1:29" hidden="1">
      <c r="A446" s="58">
        <v>2010</v>
      </c>
      <c r="B446" s="59" t="s">
        <v>1625</v>
      </c>
      <c r="C446" s="59" t="s">
        <v>1626</v>
      </c>
      <c r="D446" s="59" t="s">
        <v>1627</v>
      </c>
      <c r="E446" s="59" t="s">
        <v>1619</v>
      </c>
      <c r="F446" s="59" t="s">
        <v>1628</v>
      </c>
      <c r="G446" s="59">
        <v>9</v>
      </c>
      <c r="H446" s="31">
        <v>1262</v>
      </c>
      <c r="I446" s="31">
        <v>3903377</v>
      </c>
      <c r="J446" s="31">
        <v>11965854</v>
      </c>
      <c r="K446" s="31">
        <v>12579191</v>
      </c>
      <c r="L446" s="31">
        <v>12628278</v>
      </c>
      <c r="M446" s="31">
        <v>12626932</v>
      </c>
      <c r="N446" s="31">
        <v>11940060</v>
      </c>
      <c r="O446" s="31">
        <v>11897040</v>
      </c>
      <c r="P446" s="31">
        <v>12635880</v>
      </c>
      <c r="Q446" s="31">
        <v>13965663</v>
      </c>
      <c r="R446" s="31">
        <v>14619499</v>
      </c>
      <c r="S446" s="31">
        <v>15227811</v>
      </c>
      <c r="T446" s="31">
        <v>15221976</v>
      </c>
      <c r="U446" s="31">
        <v>15012152</v>
      </c>
      <c r="V446" s="31">
        <v>15006750</v>
      </c>
      <c r="W446" s="31">
        <v>14874067</v>
      </c>
      <c r="X446" s="31">
        <v>14763317</v>
      </c>
      <c r="Y446" s="31">
        <v>15328601</v>
      </c>
      <c r="Z446" s="31">
        <v>15013826</v>
      </c>
      <c r="AA446" s="31">
        <v>14739244</v>
      </c>
      <c r="AB446" s="31">
        <v>14699813</v>
      </c>
      <c r="AC446" s="31">
        <v>14547834</v>
      </c>
    </row>
    <row r="447" spans="1:29" hidden="1">
      <c r="A447" s="58">
        <v>2010</v>
      </c>
      <c r="B447" s="59" t="s">
        <v>1629</v>
      </c>
      <c r="C447" s="59" t="s">
        <v>1630</v>
      </c>
      <c r="D447" s="59" t="s">
        <v>1631</v>
      </c>
      <c r="E447" s="59" t="s">
        <v>1619</v>
      </c>
      <c r="F447" s="59" t="s">
        <v>1632</v>
      </c>
      <c r="G447" s="59">
        <v>86</v>
      </c>
      <c r="H447" s="31">
        <v>231</v>
      </c>
      <c r="I447" s="31">
        <v>365096</v>
      </c>
      <c r="J447" s="31">
        <v>2392663</v>
      </c>
      <c r="K447" s="31">
        <v>2956855</v>
      </c>
      <c r="L447" s="31">
        <v>4604551</v>
      </c>
      <c r="M447" s="31">
        <v>4244443</v>
      </c>
      <c r="N447" s="31">
        <v>3755487</v>
      </c>
      <c r="O447" s="31">
        <v>3684291</v>
      </c>
      <c r="P447" s="31">
        <v>4190791</v>
      </c>
      <c r="Q447" s="31">
        <v>6181207</v>
      </c>
      <c r="R447" s="31">
        <v>7112700</v>
      </c>
      <c r="S447" s="31">
        <v>7161345</v>
      </c>
      <c r="T447" s="31">
        <v>7251681</v>
      </c>
      <c r="U447" s="31">
        <v>7048027</v>
      </c>
      <c r="V447" s="31">
        <v>6105440</v>
      </c>
      <c r="W447" s="31">
        <v>6613276</v>
      </c>
      <c r="X447" s="31">
        <v>7261791</v>
      </c>
      <c r="Y447" s="31">
        <v>7540685</v>
      </c>
      <c r="Z447" s="31">
        <v>7060271</v>
      </c>
      <c r="AA447" s="31">
        <v>8684351</v>
      </c>
      <c r="AB447" s="31">
        <v>8615559</v>
      </c>
      <c r="AC447" s="31">
        <v>8042526</v>
      </c>
    </row>
    <row r="448" spans="1:29" hidden="1">
      <c r="A448" s="58">
        <v>2010</v>
      </c>
      <c r="B448" s="59" t="s">
        <v>1633</v>
      </c>
      <c r="C448" s="59" t="s">
        <v>1634</v>
      </c>
      <c r="D448" s="59" t="s">
        <v>1635</v>
      </c>
      <c r="E448" s="59" t="s">
        <v>1619</v>
      </c>
      <c r="F448" s="59" t="s">
        <v>1636</v>
      </c>
      <c r="G448" s="59">
        <v>67</v>
      </c>
      <c r="H448" s="31">
        <v>257</v>
      </c>
      <c r="I448" s="31">
        <v>539080</v>
      </c>
      <c r="J448" s="31">
        <v>2920350</v>
      </c>
      <c r="K448" s="31">
        <v>3114317</v>
      </c>
      <c r="L448" s="31">
        <v>3476743</v>
      </c>
      <c r="M448" s="31">
        <v>3276876</v>
      </c>
      <c r="N448" s="31">
        <v>3254569</v>
      </c>
      <c r="O448" s="31">
        <v>3389839</v>
      </c>
      <c r="P448" s="31">
        <v>3439400</v>
      </c>
      <c r="Q448" s="31">
        <v>3503896</v>
      </c>
      <c r="R448" s="31">
        <v>4565835</v>
      </c>
      <c r="S448" s="31">
        <v>5610187</v>
      </c>
      <c r="T448" s="31">
        <v>6356727</v>
      </c>
      <c r="U448" s="31">
        <v>6081319</v>
      </c>
      <c r="V448" s="31">
        <v>5742410</v>
      </c>
      <c r="W448" s="31">
        <v>5564623</v>
      </c>
      <c r="X448" s="31">
        <v>5832801</v>
      </c>
      <c r="Y448" s="31">
        <v>6294044</v>
      </c>
      <c r="Z448" s="31">
        <v>6965241</v>
      </c>
      <c r="AA448" s="31">
        <v>7081291</v>
      </c>
      <c r="AB448" s="31">
        <v>7466633</v>
      </c>
      <c r="AC448" s="31">
        <v>7477414</v>
      </c>
    </row>
    <row r="449" spans="1:29" hidden="1">
      <c r="A449" s="58">
        <v>2010</v>
      </c>
      <c r="B449" s="59" t="s">
        <v>1637</v>
      </c>
      <c r="C449" s="59" t="s">
        <v>1638</v>
      </c>
      <c r="D449" s="59" t="s">
        <v>1112</v>
      </c>
      <c r="E449" s="59" t="s">
        <v>1619</v>
      </c>
      <c r="F449" s="59" t="s">
        <v>1639</v>
      </c>
      <c r="G449" s="59">
        <v>292</v>
      </c>
      <c r="H449" s="31">
        <v>52</v>
      </c>
      <c r="I449" s="31">
        <v>88050</v>
      </c>
      <c r="J449" s="31">
        <v>793137</v>
      </c>
      <c r="K449" s="31">
        <v>784942</v>
      </c>
      <c r="L449" s="31">
        <v>797819</v>
      </c>
      <c r="M449" s="31">
        <v>933691</v>
      </c>
      <c r="N449" s="31">
        <v>965675</v>
      </c>
      <c r="O449" s="31">
        <v>918617</v>
      </c>
      <c r="P449" s="31">
        <v>844647</v>
      </c>
      <c r="Q449" s="31">
        <v>961888</v>
      </c>
      <c r="R449" s="31">
        <v>1034331</v>
      </c>
      <c r="S449" s="31">
        <v>1156458</v>
      </c>
      <c r="T449" s="31">
        <v>1258844</v>
      </c>
      <c r="U449" s="31">
        <v>1301096</v>
      </c>
      <c r="V449" s="31">
        <v>1328454</v>
      </c>
      <c r="W449" s="31">
        <v>1245771</v>
      </c>
      <c r="X449" s="31">
        <v>1274828</v>
      </c>
      <c r="Y449" s="31">
        <v>1048987</v>
      </c>
      <c r="Z449" s="31">
        <v>864717</v>
      </c>
      <c r="AA449" s="31">
        <v>729391</v>
      </c>
      <c r="AB449" s="31">
        <v>757442</v>
      </c>
      <c r="AC449" s="31">
        <v>728291</v>
      </c>
    </row>
    <row r="450" spans="1:29" hidden="1">
      <c r="A450" s="58">
        <v>2010</v>
      </c>
      <c r="B450" s="59" t="s">
        <v>1640</v>
      </c>
      <c r="C450" s="59" t="s">
        <v>1641</v>
      </c>
      <c r="D450" s="59" t="s">
        <v>1642</v>
      </c>
      <c r="E450" s="59" t="s">
        <v>1619</v>
      </c>
      <c r="F450" s="59" t="s">
        <v>1643</v>
      </c>
      <c r="G450" s="59">
        <v>161</v>
      </c>
      <c r="H450" s="31">
        <v>108</v>
      </c>
      <c r="I450" s="31">
        <v>187961</v>
      </c>
      <c r="J450" s="31">
        <v>1059502</v>
      </c>
      <c r="K450" s="31">
        <v>1069398</v>
      </c>
      <c r="L450" s="31">
        <v>1005122</v>
      </c>
      <c r="M450" s="31">
        <v>857559</v>
      </c>
      <c r="N450" s="31">
        <v>1115458</v>
      </c>
      <c r="O450" s="31">
        <v>1133712</v>
      </c>
      <c r="P450" s="31">
        <v>1077682</v>
      </c>
      <c r="Q450" s="31">
        <v>1542835</v>
      </c>
      <c r="R450" s="31">
        <v>1616148</v>
      </c>
      <c r="S450" s="31">
        <v>1617831</v>
      </c>
      <c r="T450" s="31">
        <v>1524176</v>
      </c>
      <c r="U450" s="31">
        <v>1623886</v>
      </c>
      <c r="V450" s="31">
        <v>1770191</v>
      </c>
      <c r="W450" s="31">
        <v>1803367</v>
      </c>
      <c r="X450" s="31">
        <v>2052309</v>
      </c>
      <c r="Y450" s="31">
        <v>2070671</v>
      </c>
      <c r="Z450" s="31">
        <v>2144579</v>
      </c>
      <c r="AA450" s="31">
        <v>2238322</v>
      </c>
      <c r="AB450" s="31">
        <v>2403459</v>
      </c>
      <c r="AC450" s="31">
        <v>2546675</v>
      </c>
    </row>
    <row r="451" spans="1:29" hidden="1">
      <c r="A451" s="58">
        <v>2010</v>
      </c>
      <c r="B451" s="59" t="s">
        <v>1644</v>
      </c>
      <c r="C451" s="59" t="s">
        <v>1645</v>
      </c>
      <c r="D451" s="59" t="s">
        <v>1646</v>
      </c>
      <c r="E451" s="59" t="s">
        <v>1619</v>
      </c>
      <c r="F451" s="59" t="s">
        <v>1647</v>
      </c>
      <c r="G451" s="59">
        <v>104</v>
      </c>
      <c r="H451" s="31">
        <v>137</v>
      </c>
      <c r="I451" s="31">
        <v>300032</v>
      </c>
      <c r="J451" s="31">
        <v>2845835</v>
      </c>
      <c r="K451" s="31">
        <v>2899135</v>
      </c>
      <c r="L451" s="31">
        <v>3177288</v>
      </c>
      <c r="M451" s="31">
        <v>3182184</v>
      </c>
      <c r="N451" s="31">
        <v>3277118</v>
      </c>
      <c r="O451" s="31">
        <v>3338532</v>
      </c>
      <c r="P451" s="31">
        <v>3441194</v>
      </c>
      <c r="Q451" s="31">
        <v>3599707</v>
      </c>
      <c r="R451" s="31">
        <v>3937479</v>
      </c>
      <c r="S451" s="31">
        <v>4611428</v>
      </c>
      <c r="T451" s="31">
        <v>5032308</v>
      </c>
      <c r="U451" s="31">
        <v>4988831</v>
      </c>
      <c r="V451" s="31">
        <v>5115171</v>
      </c>
      <c r="W451" s="31">
        <v>5199016</v>
      </c>
      <c r="X451" s="31">
        <v>5316206</v>
      </c>
      <c r="Y451" s="31">
        <v>5428183</v>
      </c>
      <c r="Z451" s="31">
        <v>5523799</v>
      </c>
      <c r="AA451" s="31">
        <v>5902859</v>
      </c>
      <c r="AB451" s="31">
        <v>5718882</v>
      </c>
      <c r="AC451" s="31">
        <v>5797545</v>
      </c>
    </row>
    <row r="452" spans="1:29" hidden="1">
      <c r="A452" s="58">
        <v>2010</v>
      </c>
      <c r="B452" s="59" t="s">
        <v>1648</v>
      </c>
      <c r="C452" s="59" t="s">
        <v>1649</v>
      </c>
      <c r="D452" s="59" t="s">
        <v>1650</v>
      </c>
      <c r="E452" s="59" t="s">
        <v>1619</v>
      </c>
      <c r="F452" s="59" t="s">
        <v>1651</v>
      </c>
      <c r="G452" s="59">
        <v>185</v>
      </c>
      <c r="H452" s="31">
        <v>100</v>
      </c>
      <c r="I452" s="31">
        <v>154729</v>
      </c>
      <c r="J452" s="31">
        <v>441440</v>
      </c>
      <c r="K452" s="31">
        <v>504486</v>
      </c>
      <c r="L452" s="31">
        <v>500644</v>
      </c>
      <c r="M452" s="31">
        <v>504956</v>
      </c>
      <c r="N452" s="31">
        <v>489489</v>
      </c>
      <c r="O452" s="31">
        <v>429232</v>
      </c>
      <c r="P452" s="31">
        <v>569994</v>
      </c>
      <c r="Q452" s="31">
        <v>631300</v>
      </c>
      <c r="R452" s="31">
        <v>695341</v>
      </c>
      <c r="S452" s="31">
        <v>533078</v>
      </c>
      <c r="T452" s="31">
        <v>482753</v>
      </c>
      <c r="U452" s="31">
        <v>578773</v>
      </c>
      <c r="V452" s="31">
        <v>556846</v>
      </c>
      <c r="W452" s="31">
        <v>532260</v>
      </c>
      <c r="X452" s="31">
        <v>553174</v>
      </c>
      <c r="Y452" s="31">
        <v>553740</v>
      </c>
      <c r="Z452" s="31">
        <v>554256</v>
      </c>
      <c r="AA452" s="31">
        <v>513873</v>
      </c>
      <c r="AB452" s="31">
        <v>530039</v>
      </c>
      <c r="AC452" s="31">
        <v>595217</v>
      </c>
    </row>
    <row r="453" spans="1:29" hidden="1">
      <c r="A453" s="58">
        <v>2010</v>
      </c>
      <c r="B453" s="59" t="s">
        <v>1652</v>
      </c>
      <c r="C453" s="59" t="s">
        <v>1653</v>
      </c>
      <c r="D453" s="59" t="s">
        <v>1654</v>
      </c>
      <c r="E453" s="59" t="s">
        <v>1619</v>
      </c>
      <c r="F453" s="59" t="s">
        <v>1655</v>
      </c>
      <c r="G453" s="59">
        <v>113</v>
      </c>
      <c r="H453" s="31">
        <v>156</v>
      </c>
      <c r="I453" s="31">
        <v>276498</v>
      </c>
      <c r="J453" s="31">
        <v>193806</v>
      </c>
      <c r="K453" s="31">
        <v>200868</v>
      </c>
      <c r="L453" s="31">
        <v>213560</v>
      </c>
      <c r="M453" s="31">
        <v>217943</v>
      </c>
      <c r="N453" s="31">
        <v>204486</v>
      </c>
      <c r="O453" s="31">
        <v>195818</v>
      </c>
      <c r="P453" s="31">
        <v>203742</v>
      </c>
      <c r="Q453" s="31">
        <v>211762</v>
      </c>
      <c r="R453" s="31">
        <v>180553</v>
      </c>
      <c r="S453" s="31">
        <v>239772</v>
      </c>
      <c r="T453" s="31">
        <v>218816</v>
      </c>
      <c r="U453" s="31">
        <v>199047</v>
      </c>
      <c r="V453" s="31">
        <v>219274</v>
      </c>
      <c r="W453" s="31">
        <v>250592</v>
      </c>
      <c r="X453" s="31">
        <v>247161</v>
      </c>
      <c r="Y453" s="31">
        <v>202924</v>
      </c>
      <c r="Z453" s="31">
        <v>206207</v>
      </c>
      <c r="AA453" s="31"/>
      <c r="AB453" s="31"/>
      <c r="AC453" s="31"/>
    </row>
    <row r="454" spans="1:29" hidden="1">
      <c r="A454" s="58">
        <v>2010</v>
      </c>
      <c r="B454" s="59" t="s">
        <v>1656</v>
      </c>
      <c r="C454" s="59" t="s">
        <v>1657</v>
      </c>
      <c r="D454" s="59" t="s">
        <v>1658</v>
      </c>
      <c r="E454" s="59" t="s">
        <v>1619</v>
      </c>
      <c r="F454" s="59" t="s">
        <v>1659</v>
      </c>
      <c r="G454" s="59">
        <v>200</v>
      </c>
      <c r="H454" s="31">
        <v>74</v>
      </c>
      <c r="I454" s="31">
        <v>140985</v>
      </c>
      <c r="J454" s="31">
        <v>1006071</v>
      </c>
      <c r="K454" s="31">
        <v>998453</v>
      </c>
      <c r="L454" s="31">
        <v>901333</v>
      </c>
      <c r="M454" s="31">
        <v>880317</v>
      </c>
      <c r="N454" s="31"/>
      <c r="O454" s="31">
        <v>870753</v>
      </c>
      <c r="P454" s="31">
        <v>856285</v>
      </c>
      <c r="Q454" s="31">
        <v>1048410</v>
      </c>
      <c r="R454" s="31">
        <v>1234997</v>
      </c>
      <c r="S454" s="31"/>
      <c r="T454" s="31">
        <v>1246322</v>
      </c>
      <c r="U454" s="31">
        <v>1391348</v>
      </c>
      <c r="V454" s="31">
        <v>1393828</v>
      </c>
      <c r="W454" s="31">
        <v>1052652</v>
      </c>
      <c r="X454" s="31">
        <v>597607</v>
      </c>
      <c r="Y454" s="31">
        <v>882304</v>
      </c>
      <c r="Z454" s="31">
        <v>865614</v>
      </c>
      <c r="AA454" s="31">
        <v>799411</v>
      </c>
      <c r="AB454" s="31">
        <v>807553</v>
      </c>
      <c r="AC454" s="31">
        <v>832597</v>
      </c>
    </row>
    <row r="455" spans="1:29" hidden="1">
      <c r="A455" s="58">
        <v>2010</v>
      </c>
      <c r="B455" s="59" t="s">
        <v>1660</v>
      </c>
      <c r="C455" s="59" t="s">
        <v>1661</v>
      </c>
      <c r="D455" s="59" t="s">
        <v>1662</v>
      </c>
      <c r="E455" s="59" t="s">
        <v>1619</v>
      </c>
      <c r="F455" s="59" t="s">
        <v>1663</v>
      </c>
      <c r="G455" s="59">
        <v>112</v>
      </c>
      <c r="H455" s="31">
        <v>129</v>
      </c>
      <c r="I455" s="31">
        <v>283904</v>
      </c>
      <c r="J455" s="31">
        <v>3907764</v>
      </c>
      <c r="K455" s="31">
        <v>4026507</v>
      </c>
      <c r="L455" s="31">
        <v>3970700</v>
      </c>
      <c r="M455" s="31">
        <v>3901449</v>
      </c>
      <c r="N455" s="31">
        <v>4159682</v>
      </c>
      <c r="O455" s="31">
        <v>4114748</v>
      </c>
      <c r="P455" s="31">
        <v>3942228</v>
      </c>
      <c r="Q455" s="31">
        <v>3810138</v>
      </c>
      <c r="R455" s="31">
        <v>3807408</v>
      </c>
      <c r="S455" s="31">
        <v>3831487</v>
      </c>
      <c r="T455" s="31">
        <v>3968590</v>
      </c>
      <c r="U455" s="31">
        <v>3949319</v>
      </c>
      <c r="V455" s="31">
        <v>3809802</v>
      </c>
      <c r="W455" s="31">
        <v>3843254</v>
      </c>
      <c r="X455" s="31">
        <v>3704991</v>
      </c>
      <c r="Y455" s="31">
        <v>3811078</v>
      </c>
      <c r="Z455" s="31">
        <v>3861155</v>
      </c>
      <c r="AA455" s="31">
        <v>3970999</v>
      </c>
      <c r="AB455" s="31">
        <v>4008541</v>
      </c>
      <c r="AC455" s="31">
        <v>3905844</v>
      </c>
    </row>
    <row r="456" spans="1:29" hidden="1">
      <c r="A456" s="58">
        <v>2010</v>
      </c>
      <c r="B456" s="59" t="s">
        <v>1664</v>
      </c>
      <c r="C456" s="59" t="s">
        <v>1665</v>
      </c>
      <c r="D456" s="59" t="s">
        <v>1666</v>
      </c>
      <c r="E456" s="59" t="s">
        <v>1667</v>
      </c>
      <c r="F456" s="59" t="s">
        <v>1668</v>
      </c>
      <c r="G456" s="59">
        <v>265</v>
      </c>
      <c r="H456" s="31">
        <v>63</v>
      </c>
      <c r="I456" s="31">
        <v>97038</v>
      </c>
      <c r="J456" s="31">
        <v>385754</v>
      </c>
      <c r="K456" s="31">
        <v>356325</v>
      </c>
      <c r="L456" s="31">
        <v>395618</v>
      </c>
      <c r="M456" s="31">
        <v>370056</v>
      </c>
      <c r="N456" s="31"/>
      <c r="O456" s="31">
        <v>359692</v>
      </c>
      <c r="P456" s="31">
        <v>392284</v>
      </c>
      <c r="Q456" s="31">
        <v>467117</v>
      </c>
      <c r="R456" s="31">
        <v>485649</v>
      </c>
      <c r="S456" s="31">
        <v>481309</v>
      </c>
      <c r="T456" s="31">
        <v>446230</v>
      </c>
      <c r="U456" s="31">
        <v>476188</v>
      </c>
      <c r="V456" s="31"/>
      <c r="W456" s="31">
        <v>482862</v>
      </c>
      <c r="X456" s="31">
        <v>458618</v>
      </c>
      <c r="Y456" s="31">
        <v>401890</v>
      </c>
      <c r="Z456" s="31">
        <v>389814</v>
      </c>
      <c r="AA456" s="31">
        <v>428837</v>
      </c>
      <c r="AB456" s="31">
        <v>407814</v>
      </c>
      <c r="AC456" s="31">
        <v>412115</v>
      </c>
    </row>
    <row r="457" spans="1:29" hidden="1">
      <c r="A457" s="58">
        <v>2010</v>
      </c>
      <c r="B457" s="59" t="s">
        <v>1669</v>
      </c>
      <c r="C457" s="59" t="s">
        <v>1670</v>
      </c>
      <c r="D457" s="59" t="s">
        <v>1671</v>
      </c>
      <c r="E457" s="59" t="s">
        <v>1667</v>
      </c>
      <c r="F457" s="59" t="s">
        <v>1672</v>
      </c>
      <c r="G457" s="59">
        <v>3</v>
      </c>
      <c r="H457" s="31">
        <v>2123</v>
      </c>
      <c r="I457" s="31">
        <v>8307904</v>
      </c>
      <c r="J457" s="31"/>
      <c r="K457" s="31">
        <v>90673</v>
      </c>
      <c r="L457" s="31">
        <v>85831</v>
      </c>
      <c r="M457" s="31">
        <v>80384</v>
      </c>
      <c r="N457" s="31">
        <v>94272</v>
      </c>
      <c r="O457" s="31">
        <v>97850</v>
      </c>
      <c r="P457" s="31">
        <v>162222</v>
      </c>
      <c r="Q457" s="31">
        <v>173725</v>
      </c>
      <c r="R457" s="31">
        <v>173446</v>
      </c>
      <c r="S457" s="31">
        <v>180941</v>
      </c>
      <c r="T457" s="31">
        <v>214259</v>
      </c>
      <c r="U457" s="31">
        <v>224451</v>
      </c>
      <c r="V457" s="31">
        <v>198224</v>
      </c>
      <c r="W457" s="31">
        <v>196491</v>
      </c>
      <c r="X457" s="31"/>
      <c r="Y457" s="31">
        <v>210763</v>
      </c>
      <c r="Z457" s="31">
        <v>209702</v>
      </c>
      <c r="AA457" s="31">
        <v>183294</v>
      </c>
      <c r="AB457" s="31">
        <v>194421</v>
      </c>
      <c r="AC457" s="31">
        <v>189260</v>
      </c>
    </row>
    <row r="458" spans="1:29" hidden="1">
      <c r="A458" s="58">
        <v>2010</v>
      </c>
      <c r="B458" s="59" t="s">
        <v>1673</v>
      </c>
      <c r="C458" s="59" t="s">
        <v>1674</v>
      </c>
      <c r="D458" s="59" t="s">
        <v>1675</v>
      </c>
      <c r="E458" s="59" t="s">
        <v>1667</v>
      </c>
      <c r="F458" s="59" t="s">
        <v>1676</v>
      </c>
      <c r="G458" s="59">
        <v>142</v>
      </c>
      <c r="H458" s="31">
        <v>106</v>
      </c>
      <c r="I458" s="31">
        <v>211989</v>
      </c>
      <c r="J458" s="31">
        <v>1157390</v>
      </c>
      <c r="K458" s="31">
        <v>1230768</v>
      </c>
      <c r="L458" s="31">
        <v>1169175</v>
      </c>
      <c r="M458" s="31">
        <v>1165040</v>
      </c>
      <c r="N458" s="31">
        <v>1165905</v>
      </c>
      <c r="O458" s="31">
        <v>1190296</v>
      </c>
      <c r="P458" s="31">
        <v>1183946</v>
      </c>
      <c r="Q458" s="31">
        <v>1160707</v>
      </c>
      <c r="R458" s="31">
        <v>1267892</v>
      </c>
      <c r="S458" s="31">
        <v>1403310</v>
      </c>
      <c r="T458" s="31">
        <v>1461903</v>
      </c>
      <c r="U458" s="31">
        <v>1268704</v>
      </c>
      <c r="V458" s="31">
        <v>1266660</v>
      </c>
      <c r="W458" s="31">
        <v>1272420</v>
      </c>
      <c r="X458" s="31">
        <v>1273252</v>
      </c>
      <c r="Y458" s="31">
        <v>1277716</v>
      </c>
      <c r="Z458" s="31">
        <v>1399238</v>
      </c>
      <c r="AA458" s="31">
        <v>1459415</v>
      </c>
      <c r="AB458" s="31">
        <v>1348892</v>
      </c>
      <c r="AC458" s="31">
        <v>1567768</v>
      </c>
    </row>
    <row r="459" spans="1:29" hidden="1">
      <c r="A459" s="58">
        <v>2010</v>
      </c>
      <c r="B459" s="59" t="s">
        <v>1677</v>
      </c>
      <c r="C459" s="59" t="s">
        <v>1678</v>
      </c>
      <c r="D459" s="59" t="s">
        <v>1679</v>
      </c>
      <c r="E459" s="59" t="s">
        <v>1667</v>
      </c>
      <c r="F459" s="59" t="s">
        <v>1680</v>
      </c>
      <c r="G459" s="59">
        <v>110</v>
      </c>
      <c r="H459" s="31">
        <v>135</v>
      </c>
      <c r="I459" s="31">
        <v>287759</v>
      </c>
      <c r="J459" s="31">
        <v>1475084</v>
      </c>
      <c r="K459" s="31">
        <v>1303485</v>
      </c>
      <c r="L459" s="31">
        <v>995086</v>
      </c>
      <c r="M459" s="31">
        <v>965236</v>
      </c>
      <c r="N459" s="31">
        <v>1007358</v>
      </c>
      <c r="O459" s="31">
        <v>1028793</v>
      </c>
      <c r="P459" s="31">
        <v>1041709</v>
      </c>
      <c r="Q459" s="31">
        <v>1060488</v>
      </c>
      <c r="R459" s="31">
        <v>1177304</v>
      </c>
      <c r="S459" s="31">
        <v>1375685</v>
      </c>
      <c r="T459" s="31">
        <v>1474013</v>
      </c>
      <c r="U459" s="31">
        <v>1575236</v>
      </c>
      <c r="V459" s="31">
        <v>1554980</v>
      </c>
      <c r="W459" s="31">
        <v>1632997</v>
      </c>
      <c r="X459" s="31">
        <v>1688288</v>
      </c>
      <c r="Y459" s="31">
        <v>1744869</v>
      </c>
      <c r="Z459" s="31">
        <v>1853459</v>
      </c>
      <c r="AA459" s="31">
        <v>1801984</v>
      </c>
      <c r="AB459" s="31">
        <v>1660550</v>
      </c>
      <c r="AC459" s="31">
        <v>1691045</v>
      </c>
    </row>
    <row r="460" spans="1:29" hidden="1">
      <c r="A460" s="58">
        <v>2010</v>
      </c>
      <c r="B460" s="59" t="s">
        <v>1681</v>
      </c>
      <c r="C460" s="59" t="s">
        <v>1682</v>
      </c>
      <c r="D460" s="59" t="s">
        <v>1683</v>
      </c>
      <c r="E460" s="59" t="s">
        <v>1667</v>
      </c>
      <c r="F460" s="59" t="s">
        <v>1672</v>
      </c>
      <c r="G460" s="59">
        <v>3</v>
      </c>
      <c r="H460" s="31">
        <v>2123</v>
      </c>
      <c r="I460" s="31">
        <v>8307904</v>
      </c>
      <c r="J460" s="31">
        <v>1066476</v>
      </c>
      <c r="K460" s="31">
        <v>1233894</v>
      </c>
      <c r="L460" s="31">
        <v>1235407</v>
      </c>
      <c r="M460" s="31">
        <v>1324726</v>
      </c>
      <c r="N460" s="31">
        <v>1340599</v>
      </c>
      <c r="O460" s="31">
        <v>1364254</v>
      </c>
      <c r="P460" s="31">
        <v>1577347</v>
      </c>
      <c r="Q460" s="31">
        <v>1639092</v>
      </c>
      <c r="R460" s="31">
        <v>1712925</v>
      </c>
      <c r="S460" s="31">
        <v>1422096</v>
      </c>
      <c r="T460" s="31">
        <v>1368358</v>
      </c>
      <c r="U460" s="31">
        <v>1039377</v>
      </c>
      <c r="V460" s="31">
        <v>977159</v>
      </c>
      <c r="W460" s="31">
        <v>942862</v>
      </c>
      <c r="X460" s="31">
        <v>997998</v>
      </c>
      <c r="Y460" s="31">
        <v>900900</v>
      </c>
      <c r="Z460" s="31">
        <v>837354</v>
      </c>
      <c r="AA460" s="31">
        <v>1004102</v>
      </c>
      <c r="AB460" s="31">
        <v>1056291</v>
      </c>
      <c r="AC460" s="31">
        <v>960811</v>
      </c>
    </row>
    <row r="461" spans="1:29" hidden="1">
      <c r="A461" s="58">
        <v>2010</v>
      </c>
      <c r="B461" s="59" t="s">
        <v>1684</v>
      </c>
      <c r="C461" s="59" t="s">
        <v>1685</v>
      </c>
      <c r="D461" s="59" t="s">
        <v>74</v>
      </c>
      <c r="E461" s="59" t="s">
        <v>1686</v>
      </c>
      <c r="F461" s="59" t="s">
        <v>1687</v>
      </c>
      <c r="G461" s="59">
        <v>237</v>
      </c>
      <c r="H461" s="31">
        <v>37</v>
      </c>
      <c r="I461" s="31">
        <v>112415</v>
      </c>
      <c r="J461" s="31">
        <v>720604</v>
      </c>
      <c r="K461" s="31">
        <v>725875</v>
      </c>
      <c r="L461" s="31">
        <v>723642</v>
      </c>
      <c r="M461" s="31">
        <v>720918</v>
      </c>
      <c r="N461" s="31">
        <v>681886</v>
      </c>
      <c r="O461" s="31">
        <v>715974</v>
      </c>
      <c r="P461" s="31">
        <v>729756</v>
      </c>
      <c r="Q461" s="31">
        <v>745479</v>
      </c>
      <c r="R461" s="31">
        <v>744576</v>
      </c>
      <c r="S461" s="31">
        <v>763499</v>
      </c>
      <c r="T461" s="31">
        <v>778779</v>
      </c>
      <c r="U461" s="31">
        <v>779968</v>
      </c>
      <c r="V461" s="31">
        <v>823178</v>
      </c>
      <c r="W461" s="31">
        <v>902376</v>
      </c>
      <c r="X461" s="31">
        <v>1306416</v>
      </c>
      <c r="Y461" s="31">
        <v>1110315</v>
      </c>
      <c r="Z461" s="31">
        <v>1143740</v>
      </c>
      <c r="AA461" s="31">
        <v>1214881</v>
      </c>
      <c r="AB461" s="31">
        <v>1478316</v>
      </c>
      <c r="AC461" s="31">
        <v>1559465</v>
      </c>
    </row>
    <row r="462" spans="1:29" hidden="1">
      <c r="A462" s="58">
        <v>2009</v>
      </c>
      <c r="B462" s="59" t="s">
        <v>1688</v>
      </c>
      <c r="C462" s="59" t="s">
        <v>1689</v>
      </c>
      <c r="D462" s="59" t="s">
        <v>1690</v>
      </c>
      <c r="E462" s="59" t="s">
        <v>1667</v>
      </c>
      <c r="F462" s="59" t="s">
        <v>1672</v>
      </c>
      <c r="G462" s="59">
        <v>3</v>
      </c>
      <c r="H462" s="31">
        <v>2123</v>
      </c>
      <c r="I462" s="31">
        <v>8307904</v>
      </c>
      <c r="J462" s="31">
        <v>624889</v>
      </c>
      <c r="K462" s="31">
        <v>681463</v>
      </c>
      <c r="L462" s="31">
        <v>712256</v>
      </c>
      <c r="M462" s="31">
        <v>714240</v>
      </c>
      <c r="N462" s="31">
        <v>713000</v>
      </c>
      <c r="O462" s="31"/>
      <c r="P462" s="31">
        <v>823000</v>
      </c>
      <c r="Q462" s="31">
        <v>826750</v>
      </c>
      <c r="R462" s="31">
        <v>731800</v>
      </c>
      <c r="S462" s="31">
        <v>674950</v>
      </c>
      <c r="T462" s="31">
        <v>708784</v>
      </c>
      <c r="U462" s="31">
        <v>598613</v>
      </c>
      <c r="V462" s="31">
        <v>816563</v>
      </c>
      <c r="W462" s="31">
        <v>724250</v>
      </c>
      <c r="X462" s="31">
        <v>919232</v>
      </c>
      <c r="Y462" s="31">
        <v>802280</v>
      </c>
      <c r="Z462" s="31">
        <v>793115</v>
      </c>
      <c r="AA462" s="31">
        <v>487839</v>
      </c>
      <c r="AB462" s="31">
        <v>22246</v>
      </c>
      <c r="AC462" s="31"/>
    </row>
    <row r="463" spans="1:29" hidden="1">
      <c r="A463" s="58">
        <v>2000</v>
      </c>
      <c r="B463" s="59" t="s">
        <v>1691</v>
      </c>
      <c r="C463" s="59" t="s">
        <v>1692</v>
      </c>
      <c r="D463" s="59" t="s">
        <v>1683</v>
      </c>
      <c r="E463" s="59" t="s">
        <v>1667</v>
      </c>
      <c r="F463" s="59" t="s">
        <v>1693</v>
      </c>
      <c r="G463" s="59">
        <v>3</v>
      </c>
      <c r="H463" s="31">
        <v>1585</v>
      </c>
      <c r="I463" s="31">
        <v>6792087</v>
      </c>
      <c r="J463" s="31">
        <v>1095198</v>
      </c>
      <c r="K463" s="31">
        <v>744952</v>
      </c>
      <c r="L463" s="31">
        <v>672092</v>
      </c>
      <c r="M463" s="31">
        <v>715500</v>
      </c>
      <c r="N463" s="31">
        <v>745844</v>
      </c>
      <c r="O463" s="31"/>
      <c r="P463" s="31"/>
      <c r="Q463" s="31">
        <v>715788</v>
      </c>
      <c r="R463" s="31">
        <v>631707</v>
      </c>
      <c r="S463" s="31">
        <v>651129</v>
      </c>
      <c r="T463" s="31"/>
      <c r="U463" s="31"/>
      <c r="V463" s="31"/>
      <c r="W463" s="31"/>
      <c r="X463" s="31"/>
      <c r="Y463" s="31"/>
      <c r="Z463" s="31"/>
      <c r="AA463" s="31"/>
      <c r="AB463" s="31"/>
      <c r="AC463" s="31"/>
    </row>
    <row r="464" spans="1:29" hidden="1">
      <c r="A464" s="58">
        <v>2010</v>
      </c>
      <c r="B464" s="59" t="s">
        <v>1694</v>
      </c>
      <c r="C464" s="59" t="s">
        <v>1695</v>
      </c>
      <c r="D464" s="59" t="s">
        <v>1696</v>
      </c>
      <c r="E464" s="59" t="s">
        <v>1667</v>
      </c>
      <c r="F464" s="59" t="s">
        <v>1697</v>
      </c>
      <c r="G464" s="59">
        <v>33</v>
      </c>
      <c r="H464" s="31">
        <v>553</v>
      </c>
      <c r="I464" s="31">
        <v>1218919</v>
      </c>
      <c r="J464" s="31">
        <v>6202482</v>
      </c>
      <c r="K464" s="31">
        <v>5624638</v>
      </c>
      <c r="L464" s="31">
        <v>5919842</v>
      </c>
      <c r="M464" s="31">
        <v>6198723</v>
      </c>
      <c r="N464" s="31">
        <v>7009449</v>
      </c>
      <c r="O464" s="31">
        <v>7589882</v>
      </c>
      <c r="P464" s="31">
        <v>7907413</v>
      </c>
      <c r="Q464" s="31">
        <v>8078015</v>
      </c>
      <c r="R464" s="31">
        <v>7902224</v>
      </c>
      <c r="S464" s="31">
        <v>8580104</v>
      </c>
      <c r="T464" s="31">
        <v>8806619</v>
      </c>
      <c r="U464" s="31">
        <v>8979215</v>
      </c>
      <c r="V464" s="31">
        <v>8764768</v>
      </c>
      <c r="W464" s="31">
        <v>8895697</v>
      </c>
      <c r="X464" s="31">
        <v>8590146</v>
      </c>
      <c r="Y464" s="31">
        <v>8935425</v>
      </c>
      <c r="Z464" s="31">
        <v>9380723</v>
      </c>
      <c r="AA464" s="31">
        <v>10027427</v>
      </c>
      <c r="AB464" s="31">
        <v>9690923</v>
      </c>
      <c r="AC464" s="31">
        <v>9371923</v>
      </c>
    </row>
    <row r="465" spans="1:29" hidden="1">
      <c r="A465" s="58">
        <v>2010</v>
      </c>
      <c r="B465" s="59" t="s">
        <v>1698</v>
      </c>
      <c r="C465" s="59" t="s">
        <v>1699</v>
      </c>
      <c r="D465" s="59" t="s">
        <v>1700</v>
      </c>
      <c r="E465" s="59" t="s">
        <v>1667</v>
      </c>
      <c r="F465" s="59" t="s">
        <v>1701</v>
      </c>
      <c r="G465" s="59">
        <v>212</v>
      </c>
      <c r="H465" s="31">
        <v>55</v>
      </c>
      <c r="I465" s="31">
        <v>125738</v>
      </c>
      <c r="J465" s="31">
        <v>1101682</v>
      </c>
      <c r="K465" s="31">
        <v>1102114</v>
      </c>
      <c r="L465" s="31">
        <v>1119022</v>
      </c>
      <c r="M465" s="31">
        <v>1159078</v>
      </c>
      <c r="N465" s="31">
        <v>1127179</v>
      </c>
      <c r="O465" s="31">
        <v>1084404</v>
      </c>
      <c r="P465" s="31">
        <v>1110000</v>
      </c>
      <c r="Q465" s="31">
        <v>1191740</v>
      </c>
      <c r="R465" s="31">
        <v>1266646</v>
      </c>
      <c r="S465" s="31">
        <v>1329115</v>
      </c>
      <c r="T465" s="31">
        <v>1367036</v>
      </c>
      <c r="U465" s="31">
        <v>1394539</v>
      </c>
      <c r="V465" s="31">
        <v>1420888</v>
      </c>
      <c r="W465" s="31">
        <v>1485273</v>
      </c>
      <c r="X465" s="31">
        <v>1486322</v>
      </c>
      <c r="Y465" s="31">
        <v>1476082</v>
      </c>
      <c r="Z465" s="31">
        <v>1471327</v>
      </c>
      <c r="AA465" s="31">
        <v>1571685</v>
      </c>
      <c r="AB465" s="31">
        <v>1591587</v>
      </c>
      <c r="AC465" s="31">
        <v>1655381</v>
      </c>
    </row>
    <row r="466" spans="1:29" hidden="1">
      <c r="A466" s="58">
        <v>2010</v>
      </c>
      <c r="B466" s="59" t="s">
        <v>1702</v>
      </c>
      <c r="C466" s="59" t="s">
        <v>1703</v>
      </c>
      <c r="D466" s="59" t="s">
        <v>1704</v>
      </c>
      <c r="E466" s="59" t="s">
        <v>1667</v>
      </c>
      <c r="F466" s="59" t="s">
        <v>1655</v>
      </c>
      <c r="G466" s="59">
        <v>113</v>
      </c>
      <c r="H466" s="31">
        <v>156</v>
      </c>
      <c r="I466" s="31">
        <v>276498</v>
      </c>
      <c r="J466" s="31">
        <v>1681444</v>
      </c>
      <c r="K466" s="31">
        <v>1698139</v>
      </c>
      <c r="L466" s="31">
        <v>1692773</v>
      </c>
      <c r="M466" s="31">
        <v>1720324</v>
      </c>
      <c r="N466" s="31">
        <v>1659045</v>
      </c>
      <c r="O466" s="31">
        <v>1661784</v>
      </c>
      <c r="P466" s="31">
        <v>1669126</v>
      </c>
      <c r="Q466" s="31">
        <v>1659006</v>
      </c>
      <c r="R466" s="31">
        <v>1677824</v>
      </c>
      <c r="S466" s="31">
        <v>1707018</v>
      </c>
      <c r="T466" s="31">
        <v>1804934</v>
      </c>
      <c r="U466" s="31">
        <v>1803191</v>
      </c>
      <c r="V466" s="31">
        <v>1697882</v>
      </c>
      <c r="W466" s="31">
        <v>1715035</v>
      </c>
      <c r="X466" s="31">
        <v>1885384</v>
      </c>
      <c r="Y466" s="31">
        <v>1891718</v>
      </c>
      <c r="Z466" s="31">
        <v>1960586</v>
      </c>
      <c r="AA466" s="31">
        <v>1965481</v>
      </c>
      <c r="AB466" s="31">
        <v>1979390</v>
      </c>
      <c r="AC466" s="31">
        <v>1853377</v>
      </c>
    </row>
    <row r="467" spans="1:29" hidden="1">
      <c r="A467" s="58">
        <v>2010</v>
      </c>
      <c r="B467" s="59" t="s">
        <v>1705</v>
      </c>
      <c r="C467" s="59" t="s">
        <v>1706</v>
      </c>
      <c r="D467" s="59" t="s">
        <v>1707</v>
      </c>
      <c r="E467" s="59" t="s">
        <v>1667</v>
      </c>
      <c r="F467" s="59" t="s">
        <v>1708</v>
      </c>
      <c r="G467" s="59">
        <v>312</v>
      </c>
      <c r="H467" s="31">
        <v>43</v>
      </c>
      <c r="I467" s="31">
        <v>79376</v>
      </c>
      <c r="J467" s="31">
        <v>439948</v>
      </c>
      <c r="K467" s="31">
        <v>442395</v>
      </c>
      <c r="L467" s="31">
        <v>420804</v>
      </c>
      <c r="M467" s="31">
        <v>369062</v>
      </c>
      <c r="N467" s="31">
        <v>360172</v>
      </c>
      <c r="O467" s="31">
        <v>363474</v>
      </c>
      <c r="P467" s="31">
        <v>309166</v>
      </c>
      <c r="Q467" s="31">
        <v>263879</v>
      </c>
      <c r="R467" s="31">
        <v>262614</v>
      </c>
      <c r="S467" s="31">
        <v>270070</v>
      </c>
      <c r="T467" s="31">
        <v>287408</v>
      </c>
      <c r="U467" s="31">
        <v>288500</v>
      </c>
      <c r="V467" s="31">
        <v>300949</v>
      </c>
      <c r="W467" s="31">
        <v>336924</v>
      </c>
      <c r="X467" s="31">
        <v>348890</v>
      </c>
      <c r="Y467" s="31">
        <v>351399</v>
      </c>
      <c r="Z467" s="31">
        <v>385672</v>
      </c>
      <c r="AA467" s="31">
        <v>450236</v>
      </c>
      <c r="AB467" s="31">
        <v>387596</v>
      </c>
      <c r="AC467" s="31">
        <v>459150</v>
      </c>
    </row>
    <row r="468" spans="1:29" hidden="1">
      <c r="A468" s="58">
        <v>2010</v>
      </c>
      <c r="B468" s="59" t="s">
        <v>1709</v>
      </c>
      <c r="C468" s="59" t="s">
        <v>1710</v>
      </c>
      <c r="D468" s="59" t="s">
        <v>1711</v>
      </c>
      <c r="E468" s="59" t="s">
        <v>1667</v>
      </c>
      <c r="F468" s="59" t="s">
        <v>1712</v>
      </c>
      <c r="G468" s="59">
        <v>283</v>
      </c>
      <c r="H468" s="31">
        <v>43</v>
      </c>
      <c r="I468" s="31">
        <v>90673</v>
      </c>
      <c r="J468" s="31">
        <v>1058263</v>
      </c>
      <c r="K468" s="31">
        <v>1015701</v>
      </c>
      <c r="L468" s="31">
        <v>1045287</v>
      </c>
      <c r="M468" s="31">
        <v>1022610</v>
      </c>
      <c r="N468" s="31">
        <v>981698</v>
      </c>
      <c r="O468" s="31">
        <v>975558</v>
      </c>
      <c r="P468" s="31">
        <v>1007770</v>
      </c>
      <c r="Q468" s="31">
        <v>1024928</v>
      </c>
      <c r="R468" s="31">
        <v>1070327</v>
      </c>
      <c r="S468" s="31">
        <v>1119283</v>
      </c>
      <c r="T468" s="31">
        <v>1134252</v>
      </c>
      <c r="U468" s="31">
        <v>1125551</v>
      </c>
      <c r="V468" s="31">
        <v>1135362</v>
      </c>
      <c r="W468" s="31">
        <v>1161629</v>
      </c>
      <c r="X468" s="31">
        <v>1160004</v>
      </c>
      <c r="Y468" s="31">
        <v>1213038</v>
      </c>
      <c r="Z468" s="31">
        <v>1205650</v>
      </c>
      <c r="AA468" s="31">
        <v>1124755</v>
      </c>
      <c r="AB468" s="31">
        <v>1059479</v>
      </c>
      <c r="AC468" s="31">
        <v>1050651</v>
      </c>
    </row>
    <row r="469" spans="1:29" hidden="1">
      <c r="A469" s="58">
        <v>2000</v>
      </c>
      <c r="B469" s="59" t="s">
        <v>1713</v>
      </c>
      <c r="C469" s="59" t="s">
        <v>1714</v>
      </c>
      <c r="D469" s="59" t="s">
        <v>1715</v>
      </c>
      <c r="E469" s="59" t="s">
        <v>1686</v>
      </c>
      <c r="F469" s="59" t="s">
        <v>1716</v>
      </c>
      <c r="G469" s="59">
        <v>123</v>
      </c>
      <c r="H469" s="31">
        <v>91</v>
      </c>
      <c r="I469" s="31">
        <v>207826</v>
      </c>
      <c r="J469" s="31">
        <v>125545</v>
      </c>
      <c r="K469" s="31">
        <v>123541</v>
      </c>
      <c r="L469" s="31">
        <v>127951</v>
      </c>
      <c r="M469" s="31">
        <v>141520</v>
      </c>
      <c r="N469" s="31"/>
      <c r="O469" s="31"/>
      <c r="P469" s="31">
        <v>170048</v>
      </c>
      <c r="Q469" s="31">
        <v>164254</v>
      </c>
      <c r="R469" s="31">
        <v>166585</v>
      </c>
      <c r="S469" s="31">
        <v>166585</v>
      </c>
      <c r="T469" s="31"/>
      <c r="U469" s="31"/>
      <c r="V469" s="31"/>
      <c r="W469" s="31"/>
      <c r="X469" s="31"/>
      <c r="Y469" s="31"/>
      <c r="Z469" s="31"/>
      <c r="AA469" s="31"/>
      <c r="AB469" s="31"/>
      <c r="AC469" s="31"/>
    </row>
    <row r="470" spans="1:29" hidden="1">
      <c r="A470" s="58">
        <v>2010</v>
      </c>
      <c r="B470" s="59" t="s">
        <v>1717</v>
      </c>
      <c r="C470" s="59" t="s">
        <v>1718</v>
      </c>
      <c r="D470" s="59" t="s">
        <v>1719</v>
      </c>
      <c r="E470" s="59" t="s">
        <v>1686</v>
      </c>
      <c r="F470" s="59" t="s">
        <v>1720</v>
      </c>
      <c r="G470" s="59">
        <v>127</v>
      </c>
      <c r="H470" s="31">
        <v>123</v>
      </c>
      <c r="I470" s="31">
        <v>247172</v>
      </c>
      <c r="J470" s="31">
        <v>1722624</v>
      </c>
      <c r="K470" s="31">
        <v>1752859</v>
      </c>
      <c r="L470" s="31">
        <v>1730974</v>
      </c>
      <c r="M470" s="31">
        <v>1734020</v>
      </c>
      <c r="N470" s="31">
        <v>1105169</v>
      </c>
      <c r="O470" s="31">
        <v>1140468</v>
      </c>
      <c r="P470" s="31">
        <v>1543661</v>
      </c>
      <c r="Q470" s="31">
        <v>1625915</v>
      </c>
      <c r="R470" s="31">
        <v>1656150</v>
      </c>
      <c r="S470" s="31">
        <v>1672351</v>
      </c>
      <c r="T470" s="31">
        <v>1736370</v>
      </c>
      <c r="U470" s="31">
        <v>1939661</v>
      </c>
      <c r="V470" s="31">
        <v>2209960</v>
      </c>
      <c r="W470" s="31">
        <v>2272849</v>
      </c>
      <c r="X470" s="31">
        <v>2258534</v>
      </c>
      <c r="Y470" s="31">
        <v>2350446</v>
      </c>
      <c r="Z470" s="31">
        <v>2467018</v>
      </c>
      <c r="AA470" s="31">
        <v>2479620</v>
      </c>
      <c r="AB470" s="31">
        <v>2420323</v>
      </c>
      <c r="AC470" s="31">
        <v>2526088</v>
      </c>
    </row>
    <row r="471" spans="1:29" hidden="1">
      <c r="A471" s="58">
        <v>2010</v>
      </c>
      <c r="B471" s="59" t="s">
        <v>1721</v>
      </c>
      <c r="C471" s="59" t="s">
        <v>1722</v>
      </c>
      <c r="D471" s="59" t="s">
        <v>1723</v>
      </c>
      <c r="E471" s="59" t="s">
        <v>1686</v>
      </c>
      <c r="F471" s="59" t="s">
        <v>1724</v>
      </c>
      <c r="G471" s="59">
        <v>118</v>
      </c>
      <c r="H471" s="31">
        <v>124</v>
      </c>
      <c r="I471" s="31">
        <v>270626</v>
      </c>
      <c r="J471" s="31">
        <v>1628938</v>
      </c>
      <c r="K471" s="31">
        <v>1869266</v>
      </c>
      <c r="L471" s="31">
        <v>1839749</v>
      </c>
      <c r="M471" s="31">
        <v>1849195</v>
      </c>
      <c r="N471" s="31">
        <v>1781824</v>
      </c>
      <c r="O471" s="31">
        <v>1863630</v>
      </c>
      <c r="P471" s="31">
        <v>1714243</v>
      </c>
      <c r="Q471" s="31">
        <v>1726661</v>
      </c>
      <c r="R471" s="31">
        <v>1900530</v>
      </c>
      <c r="S471" s="31">
        <v>2068339</v>
      </c>
      <c r="T471" s="31">
        <v>2059901</v>
      </c>
      <c r="U471" s="31">
        <v>2509506</v>
      </c>
      <c r="V471" s="31">
        <v>2384450</v>
      </c>
      <c r="W471" s="31">
        <v>2264155</v>
      </c>
      <c r="X471" s="31">
        <v>2100938</v>
      </c>
      <c r="Y471" s="31">
        <v>2131355</v>
      </c>
      <c r="Z471" s="31">
        <v>2326310</v>
      </c>
      <c r="AA471" s="31">
        <v>2357633</v>
      </c>
      <c r="AB471" s="31">
        <v>2332226</v>
      </c>
      <c r="AC471" s="31">
        <v>2382681</v>
      </c>
    </row>
    <row r="472" spans="1:29" hidden="1">
      <c r="A472" s="58">
        <v>2010</v>
      </c>
      <c r="B472" s="59" t="s">
        <v>1725</v>
      </c>
      <c r="C472" s="59" t="s">
        <v>1726</v>
      </c>
      <c r="D472" s="59" t="s">
        <v>1727</v>
      </c>
      <c r="E472" s="59" t="s">
        <v>1686</v>
      </c>
      <c r="F472" s="59" t="s">
        <v>1716</v>
      </c>
      <c r="G472" s="59">
        <v>119</v>
      </c>
      <c r="H472" s="31">
        <v>139</v>
      </c>
      <c r="I472" s="31">
        <v>270414</v>
      </c>
      <c r="J472" s="31">
        <v>1110063</v>
      </c>
      <c r="K472" s="31">
        <v>1139622</v>
      </c>
      <c r="L472" s="31">
        <v>1145876</v>
      </c>
      <c r="M472" s="31">
        <v>1237895</v>
      </c>
      <c r="N472" s="31">
        <v>1405217</v>
      </c>
      <c r="O472" s="31">
        <v>1207597</v>
      </c>
      <c r="P472" s="31">
        <v>1171701</v>
      </c>
      <c r="Q472" s="31">
        <v>1210937</v>
      </c>
      <c r="R472" s="31">
        <v>1209739</v>
      </c>
      <c r="S472" s="31">
        <v>1240139</v>
      </c>
      <c r="T472" s="31">
        <v>1477417</v>
      </c>
      <c r="U472" s="31">
        <v>1532634</v>
      </c>
      <c r="V472" s="31">
        <v>1591682</v>
      </c>
      <c r="W472" s="31">
        <v>1603214</v>
      </c>
      <c r="X472" s="31">
        <v>1658702</v>
      </c>
      <c r="Y472" s="31">
        <v>1668061</v>
      </c>
      <c r="Z472" s="31">
        <v>1675161</v>
      </c>
      <c r="AA472" s="31">
        <v>1813156</v>
      </c>
      <c r="AB472" s="31">
        <v>1912594</v>
      </c>
      <c r="AC472" s="31">
        <v>1850445</v>
      </c>
    </row>
    <row r="473" spans="1:29" hidden="1">
      <c r="A473" s="58">
        <v>2010</v>
      </c>
      <c r="B473" s="59" t="s">
        <v>1728</v>
      </c>
      <c r="C473" s="59" t="s">
        <v>1729</v>
      </c>
      <c r="D473" s="59" t="s">
        <v>519</v>
      </c>
      <c r="E473" s="59" t="s">
        <v>1686</v>
      </c>
      <c r="F473" s="59" t="s">
        <v>1730</v>
      </c>
      <c r="G473" s="59">
        <v>189</v>
      </c>
      <c r="H473" s="31">
        <v>87</v>
      </c>
      <c r="I473" s="31">
        <v>153516</v>
      </c>
      <c r="J473" s="31">
        <v>1064976</v>
      </c>
      <c r="K473" s="31">
        <v>1110224</v>
      </c>
      <c r="L473" s="31">
        <v>1154898</v>
      </c>
      <c r="M473" s="31">
        <v>1335990</v>
      </c>
      <c r="N473" s="31">
        <v>1446456</v>
      </c>
      <c r="O473" s="31">
        <v>1372021</v>
      </c>
      <c r="P473" s="31">
        <v>1317480</v>
      </c>
      <c r="Q473" s="31">
        <v>1275040</v>
      </c>
      <c r="R473" s="31">
        <v>1275085</v>
      </c>
      <c r="S473" s="31">
        <v>1403066</v>
      </c>
      <c r="T473" s="31">
        <v>1400028</v>
      </c>
      <c r="U473" s="31">
        <v>1433372</v>
      </c>
      <c r="V473" s="31">
        <v>1444256</v>
      </c>
      <c r="W473" s="31">
        <v>1434800</v>
      </c>
      <c r="X473" s="31">
        <v>1449435</v>
      </c>
      <c r="Y473" s="31">
        <v>1479259</v>
      </c>
      <c r="Z473" s="31">
        <v>1457216</v>
      </c>
      <c r="AA473" s="31">
        <v>1503763</v>
      </c>
      <c r="AB473" s="31">
        <v>1567492</v>
      </c>
      <c r="AC473" s="31">
        <v>1614293</v>
      </c>
    </row>
    <row r="474" spans="1:29" hidden="1">
      <c r="A474" s="58">
        <v>2010</v>
      </c>
      <c r="B474" s="59" t="s">
        <v>1731</v>
      </c>
      <c r="C474" s="59" t="s">
        <v>1732</v>
      </c>
      <c r="D474" s="59" t="s">
        <v>1733</v>
      </c>
      <c r="E474" s="59" t="s">
        <v>1686</v>
      </c>
      <c r="F474" s="59" t="s">
        <v>1734</v>
      </c>
      <c r="G474" s="59">
        <v>215</v>
      </c>
      <c r="H474" s="31">
        <v>41</v>
      </c>
      <c r="I474" s="31">
        <v>123938</v>
      </c>
      <c r="J474" s="31">
        <v>2002554</v>
      </c>
      <c r="K474" s="31">
        <v>2054254</v>
      </c>
      <c r="L474" s="31">
        <v>2087715</v>
      </c>
      <c r="M474" s="31">
        <v>2286048</v>
      </c>
      <c r="N474" s="31">
        <v>2293976</v>
      </c>
      <c r="O474" s="31">
        <v>2276017</v>
      </c>
      <c r="P474" s="31">
        <v>2376564</v>
      </c>
      <c r="Q474" s="31">
        <v>2565801</v>
      </c>
      <c r="R474" s="31">
        <v>2676820</v>
      </c>
      <c r="S474" s="31">
        <v>2775520</v>
      </c>
      <c r="T474" s="31">
        <v>2676487</v>
      </c>
      <c r="U474" s="31">
        <v>2799469</v>
      </c>
      <c r="V474" s="31">
        <v>2771105</v>
      </c>
      <c r="W474" s="31">
        <v>2819095</v>
      </c>
      <c r="X474" s="31">
        <v>2795672</v>
      </c>
      <c r="Y474" s="31">
        <v>2795346</v>
      </c>
      <c r="Z474" s="31">
        <v>2886520</v>
      </c>
      <c r="AA474" s="31">
        <v>3009587</v>
      </c>
      <c r="AB474" s="31">
        <v>3080289</v>
      </c>
      <c r="AC474" s="31">
        <v>3362940</v>
      </c>
    </row>
    <row r="475" spans="1:29" hidden="1">
      <c r="A475" s="58">
        <v>2010</v>
      </c>
      <c r="B475" s="59" t="s">
        <v>1735</v>
      </c>
      <c r="C475" s="59" t="s">
        <v>1736</v>
      </c>
      <c r="D475" s="59" t="s">
        <v>1397</v>
      </c>
      <c r="E475" s="59" t="s">
        <v>1686</v>
      </c>
      <c r="F475" s="59" t="s">
        <v>1737</v>
      </c>
      <c r="G475" s="59">
        <v>266</v>
      </c>
      <c r="H475" s="31">
        <v>50</v>
      </c>
      <c r="I475" s="31">
        <v>96454</v>
      </c>
      <c r="J475" s="31">
        <v>702665</v>
      </c>
      <c r="K475" s="31">
        <v>760715</v>
      </c>
      <c r="L475" s="31">
        <v>861791</v>
      </c>
      <c r="M475" s="31">
        <v>880582</v>
      </c>
      <c r="N475" s="31">
        <v>914223</v>
      </c>
      <c r="O475" s="31">
        <v>893229</v>
      </c>
      <c r="P475" s="31">
        <v>837871</v>
      </c>
      <c r="Q475" s="31">
        <v>847538</v>
      </c>
      <c r="R475" s="31">
        <v>836408</v>
      </c>
      <c r="S475" s="31">
        <v>745173</v>
      </c>
      <c r="T475" s="31">
        <v>678180</v>
      </c>
      <c r="U475" s="31">
        <v>961803</v>
      </c>
      <c r="V475" s="31">
        <v>1201896</v>
      </c>
      <c r="W475" s="31">
        <v>1187559</v>
      </c>
      <c r="X475" s="31">
        <v>1076466</v>
      </c>
      <c r="Y475" s="31">
        <v>1092293</v>
      </c>
      <c r="Z475" s="31">
        <v>1078364</v>
      </c>
      <c r="AA475" s="31">
        <v>1106541</v>
      </c>
      <c r="AB475" s="31">
        <v>1119891</v>
      </c>
      <c r="AC475" s="31">
        <v>1123983</v>
      </c>
    </row>
    <row r="476" spans="1:29" hidden="1">
      <c r="A476" s="58">
        <v>2008</v>
      </c>
      <c r="B476" s="59" t="s">
        <v>1738</v>
      </c>
      <c r="C476" s="59" t="s">
        <v>1739</v>
      </c>
      <c r="D476" s="59" t="s">
        <v>1740</v>
      </c>
      <c r="E476" s="59" t="s">
        <v>1686</v>
      </c>
      <c r="F476" s="59" t="s">
        <v>1720</v>
      </c>
      <c r="G476" s="59">
        <v>127</v>
      </c>
      <c r="H476" s="31">
        <v>123</v>
      </c>
      <c r="I476" s="31">
        <v>247172</v>
      </c>
      <c r="J476" s="31">
        <v>89878</v>
      </c>
      <c r="K476" s="31">
        <v>90196</v>
      </c>
      <c r="L476" s="31">
        <v>89878</v>
      </c>
      <c r="M476" s="31">
        <v>89540</v>
      </c>
      <c r="N476" s="31">
        <v>89128</v>
      </c>
      <c r="O476" s="31">
        <v>73973</v>
      </c>
      <c r="P476" s="31">
        <v>73730</v>
      </c>
      <c r="Q476" s="31">
        <v>66111</v>
      </c>
      <c r="R476" s="31">
        <v>67579</v>
      </c>
      <c r="S476" s="31">
        <v>67468</v>
      </c>
      <c r="T476" s="31">
        <v>73836</v>
      </c>
      <c r="U476" s="31"/>
      <c r="V476" s="31"/>
      <c r="W476" s="31"/>
      <c r="X476" s="31"/>
      <c r="Y476" s="31"/>
      <c r="Z476" s="31"/>
      <c r="AA476" s="31"/>
      <c r="AB476" s="31"/>
      <c r="AC476" s="31"/>
    </row>
    <row r="477" spans="1:29" hidden="1">
      <c r="A477" s="58">
        <v>2010</v>
      </c>
      <c r="B477" s="59" t="s">
        <v>1741</v>
      </c>
      <c r="C477" s="59" t="s">
        <v>1742</v>
      </c>
      <c r="D477" s="59" t="s">
        <v>103</v>
      </c>
      <c r="E477" s="59" t="s">
        <v>1686</v>
      </c>
      <c r="F477" s="59" t="s">
        <v>1672</v>
      </c>
      <c r="G477" s="59">
        <v>3</v>
      </c>
      <c r="H477" s="31">
        <v>2123</v>
      </c>
      <c r="I477" s="31">
        <v>8307904</v>
      </c>
      <c r="J477" s="31">
        <v>134068517</v>
      </c>
      <c r="K477" s="31">
        <v>127102640</v>
      </c>
      <c r="L477" s="31">
        <v>121822888</v>
      </c>
      <c r="M477" s="31">
        <v>121783963</v>
      </c>
      <c r="N477" s="31">
        <v>119602408</v>
      </c>
      <c r="O477" s="31">
        <v>120399366</v>
      </c>
      <c r="P477" s="31">
        <v>119045512</v>
      </c>
      <c r="Q477" s="31">
        <v>121979654</v>
      </c>
      <c r="R477" s="31">
        <v>124290517</v>
      </c>
      <c r="S477" s="31">
        <v>125134554</v>
      </c>
      <c r="T477" s="31">
        <v>129935959</v>
      </c>
      <c r="U477" s="31">
        <v>136400343</v>
      </c>
      <c r="V477" s="31">
        <v>140576265</v>
      </c>
      <c r="W477" s="31">
        <v>142483216</v>
      </c>
      <c r="X477" s="31">
        <v>150249330</v>
      </c>
      <c r="Y477" s="31">
        <v>140119465</v>
      </c>
      <c r="Z477" s="31">
        <v>135243493</v>
      </c>
      <c r="AA477" s="31">
        <v>136190305</v>
      </c>
      <c r="AB477" s="31">
        <v>136034447</v>
      </c>
      <c r="AC477" s="31">
        <v>121854875</v>
      </c>
    </row>
    <row r="478" spans="1:29" hidden="1">
      <c r="A478" s="58">
        <v>1991</v>
      </c>
      <c r="B478" s="59" t="s">
        <v>1743</v>
      </c>
      <c r="C478" s="59" t="s">
        <v>1744</v>
      </c>
      <c r="D478" s="59" t="s">
        <v>1745</v>
      </c>
      <c r="E478" s="59" t="s">
        <v>1686</v>
      </c>
      <c r="F478" s="59" t="s">
        <v>1693</v>
      </c>
      <c r="G478" s="59">
        <v>3</v>
      </c>
      <c r="H478" s="31">
        <v>1585</v>
      </c>
      <c r="I478" s="31">
        <v>6792087</v>
      </c>
      <c r="J478" s="31">
        <v>222969</v>
      </c>
      <c r="K478" s="31"/>
      <c r="L478" s="31"/>
      <c r="M478" s="31"/>
      <c r="N478" s="31"/>
      <c r="O478" s="31"/>
      <c r="P478" s="31"/>
      <c r="Q478" s="31"/>
      <c r="R478" s="31"/>
      <c r="S478" s="31"/>
      <c r="T478" s="31"/>
      <c r="U478" s="31"/>
      <c r="V478" s="31"/>
      <c r="W478" s="31"/>
      <c r="X478" s="31"/>
      <c r="Y478" s="31"/>
      <c r="Z478" s="31"/>
      <c r="AA478" s="31"/>
      <c r="AB478" s="31"/>
      <c r="AC478" s="31"/>
    </row>
    <row r="479" spans="1:29" hidden="1">
      <c r="A479" s="58">
        <v>2010</v>
      </c>
      <c r="B479" s="59" t="s">
        <v>1746</v>
      </c>
      <c r="C479" s="59" t="s">
        <v>1747</v>
      </c>
      <c r="D479" s="59" t="s">
        <v>1748</v>
      </c>
      <c r="E479" s="59" t="s">
        <v>1527</v>
      </c>
      <c r="F479" s="59" t="s">
        <v>1749</v>
      </c>
      <c r="G479" s="59">
        <v>344</v>
      </c>
      <c r="H479" s="31">
        <v>26</v>
      </c>
      <c r="I479" s="31">
        <v>68600</v>
      </c>
      <c r="J479" s="31">
        <v>858312</v>
      </c>
      <c r="K479" s="31">
        <v>809982</v>
      </c>
      <c r="L479" s="31">
        <v>795646</v>
      </c>
      <c r="M479" s="31">
        <v>836559</v>
      </c>
      <c r="N479" s="31">
        <v>910389</v>
      </c>
      <c r="O479" s="31">
        <v>882017</v>
      </c>
      <c r="P479" s="31">
        <v>779558</v>
      </c>
      <c r="Q479" s="31">
        <v>782136</v>
      </c>
      <c r="R479" s="31">
        <v>869929</v>
      </c>
      <c r="S479" s="31">
        <v>906177</v>
      </c>
      <c r="T479" s="31">
        <v>889494</v>
      </c>
      <c r="U479" s="31">
        <v>819465</v>
      </c>
      <c r="V479" s="31">
        <v>808161</v>
      </c>
      <c r="W479" s="31">
        <v>697512</v>
      </c>
      <c r="X479" s="31">
        <v>716854</v>
      </c>
      <c r="Y479" s="31">
        <v>783598</v>
      </c>
      <c r="Z479" s="31">
        <v>895952</v>
      </c>
      <c r="AA479" s="31">
        <v>829430</v>
      </c>
      <c r="AB479" s="31">
        <v>780248</v>
      </c>
      <c r="AC479" s="31">
        <v>803349</v>
      </c>
    </row>
    <row r="480" spans="1:29" hidden="1">
      <c r="A480" s="58">
        <v>2010</v>
      </c>
      <c r="B480" s="59" t="s">
        <v>1750</v>
      </c>
      <c r="C480" s="59" t="s">
        <v>1751</v>
      </c>
      <c r="D480" s="59" t="s">
        <v>1752</v>
      </c>
      <c r="E480" s="59" t="s">
        <v>1560</v>
      </c>
      <c r="F480" s="59" t="s">
        <v>1753</v>
      </c>
      <c r="G480" s="59">
        <v>310</v>
      </c>
      <c r="H480" s="31">
        <v>51</v>
      </c>
      <c r="I480" s="31">
        <v>79698</v>
      </c>
      <c r="J480" s="31">
        <v>274012</v>
      </c>
      <c r="K480" s="31">
        <v>274204</v>
      </c>
      <c r="L480" s="31">
        <v>286542</v>
      </c>
      <c r="M480" s="31">
        <v>286648</v>
      </c>
      <c r="N480" s="31">
        <v>284986</v>
      </c>
      <c r="O480" s="31">
        <v>273966</v>
      </c>
      <c r="P480" s="31">
        <v>291980</v>
      </c>
      <c r="Q480" s="31">
        <v>299033</v>
      </c>
      <c r="R480" s="31">
        <v>346867</v>
      </c>
      <c r="S480" s="31">
        <v>352324</v>
      </c>
      <c r="T480" s="31">
        <v>439330</v>
      </c>
      <c r="U480" s="31">
        <v>445856</v>
      </c>
      <c r="V480" s="31">
        <v>378593</v>
      </c>
      <c r="W480" s="31">
        <v>303340</v>
      </c>
      <c r="X480" s="31">
        <v>308323</v>
      </c>
      <c r="Y480" s="31">
        <v>327073</v>
      </c>
      <c r="Z480" s="31">
        <v>329497</v>
      </c>
      <c r="AA480" s="31">
        <v>324078</v>
      </c>
      <c r="AB480" s="31">
        <v>318329</v>
      </c>
      <c r="AC480" s="31">
        <v>333043</v>
      </c>
    </row>
    <row r="481" spans="1:29" hidden="1">
      <c r="A481" s="58">
        <v>2010</v>
      </c>
      <c r="B481" s="59" t="s">
        <v>1754</v>
      </c>
      <c r="C481" s="59" t="s">
        <v>1755</v>
      </c>
      <c r="D481" s="59" t="s">
        <v>1756</v>
      </c>
      <c r="E481" s="59" t="s">
        <v>1527</v>
      </c>
      <c r="F481" s="59" t="s">
        <v>1757</v>
      </c>
      <c r="G481" s="59">
        <v>345</v>
      </c>
      <c r="H481" s="31">
        <v>37</v>
      </c>
      <c r="I481" s="31">
        <v>68221</v>
      </c>
      <c r="J481" s="31">
        <v>520316</v>
      </c>
      <c r="K481" s="31">
        <v>567371</v>
      </c>
      <c r="L481" s="31">
        <v>617825</v>
      </c>
      <c r="M481" s="31">
        <v>587436</v>
      </c>
      <c r="N481" s="31">
        <v>599534</v>
      </c>
      <c r="O481" s="31">
        <v>630794</v>
      </c>
      <c r="P481" s="31">
        <v>641554</v>
      </c>
      <c r="Q481" s="31">
        <v>631388</v>
      </c>
      <c r="R481" s="31">
        <v>645122</v>
      </c>
      <c r="S481" s="31">
        <v>644145</v>
      </c>
      <c r="T481" s="31">
        <v>633723</v>
      </c>
      <c r="U481" s="31">
        <v>634457</v>
      </c>
      <c r="V481" s="31">
        <v>623334</v>
      </c>
      <c r="W481" s="31">
        <v>598155</v>
      </c>
      <c r="X481" s="31">
        <v>770781</v>
      </c>
      <c r="Y481" s="31">
        <v>784337</v>
      </c>
      <c r="Z481" s="31">
        <v>848726</v>
      </c>
      <c r="AA481" s="31">
        <v>858596</v>
      </c>
      <c r="AB481" s="31">
        <v>791579</v>
      </c>
      <c r="AC481" s="31">
        <v>869901</v>
      </c>
    </row>
    <row r="482" spans="1:29" hidden="1">
      <c r="A482" s="58">
        <v>2010</v>
      </c>
      <c r="B482" s="59" t="s">
        <v>1758</v>
      </c>
      <c r="C482" s="59" t="s">
        <v>1759</v>
      </c>
      <c r="D482" s="59" t="s">
        <v>714</v>
      </c>
      <c r="E482" s="59" t="s">
        <v>1602</v>
      </c>
      <c r="F482" s="59" t="s">
        <v>1760</v>
      </c>
      <c r="G482" s="59">
        <v>281</v>
      </c>
      <c r="H482" s="31">
        <v>40</v>
      </c>
      <c r="I482" s="31">
        <v>91271</v>
      </c>
      <c r="J482" s="31">
        <v>600058</v>
      </c>
      <c r="K482" s="31">
        <v>610668</v>
      </c>
      <c r="L482" s="31">
        <v>683637</v>
      </c>
      <c r="M482" s="31">
        <v>713673</v>
      </c>
      <c r="N482" s="31">
        <v>696863</v>
      </c>
      <c r="O482" s="31">
        <v>681330</v>
      </c>
      <c r="P482" s="31">
        <v>699303</v>
      </c>
      <c r="Q482" s="31">
        <v>757755</v>
      </c>
      <c r="R482" s="31">
        <v>824443</v>
      </c>
      <c r="S482" s="31">
        <v>840774</v>
      </c>
      <c r="T482" s="31">
        <v>919708</v>
      </c>
      <c r="U482" s="31">
        <v>931042</v>
      </c>
      <c r="V482" s="31">
        <v>958067</v>
      </c>
      <c r="W482" s="31">
        <v>1038083</v>
      </c>
      <c r="X482" s="31">
        <v>1038387</v>
      </c>
      <c r="Y482" s="31">
        <v>1088797</v>
      </c>
      <c r="Z482" s="31">
        <v>1092643</v>
      </c>
      <c r="AA482" s="31">
        <v>1163634</v>
      </c>
      <c r="AB482" s="31">
        <v>1161957</v>
      </c>
      <c r="AC482" s="31">
        <v>1157989</v>
      </c>
    </row>
    <row r="483" spans="1:29" hidden="1">
      <c r="A483" s="58">
        <v>2010</v>
      </c>
      <c r="B483" s="59" t="s">
        <v>1761</v>
      </c>
      <c r="C483" s="59" t="s">
        <v>1762</v>
      </c>
      <c r="D483" s="59" t="s">
        <v>1763</v>
      </c>
      <c r="E483" s="59" t="s">
        <v>1560</v>
      </c>
      <c r="F483" s="59" t="s">
        <v>1764</v>
      </c>
      <c r="G483" s="59">
        <v>325</v>
      </c>
      <c r="H483" s="31">
        <v>46</v>
      </c>
      <c r="I483" s="31">
        <v>74071</v>
      </c>
      <c r="J483" s="31">
        <v>252425</v>
      </c>
      <c r="K483" s="31">
        <v>419000</v>
      </c>
      <c r="L483" s="31">
        <v>294501</v>
      </c>
      <c r="M483" s="31">
        <v>281734</v>
      </c>
      <c r="N483" s="31"/>
      <c r="O483" s="31"/>
      <c r="P483" s="31"/>
      <c r="Q483" s="31"/>
      <c r="R483" s="31"/>
      <c r="S483" s="31"/>
      <c r="T483" s="31"/>
      <c r="U483" s="31"/>
      <c r="V483" s="31"/>
      <c r="W483" s="31"/>
      <c r="X483" s="31"/>
      <c r="Y483" s="31"/>
      <c r="Z483" s="31"/>
      <c r="AA483" s="31"/>
      <c r="AB483" s="31"/>
      <c r="AC483" s="31"/>
    </row>
    <row r="484" spans="1:29" hidden="1">
      <c r="A484" s="58">
        <v>2002</v>
      </c>
      <c r="B484" s="59" t="s">
        <v>1765</v>
      </c>
      <c r="C484" s="59" t="s">
        <v>1766</v>
      </c>
      <c r="D484" s="59" t="s">
        <v>1767</v>
      </c>
      <c r="E484" s="59" t="s">
        <v>1527</v>
      </c>
      <c r="F484" s="59" t="s">
        <v>1552</v>
      </c>
      <c r="G484" s="59">
        <v>32</v>
      </c>
      <c r="H484" s="31">
        <v>487</v>
      </c>
      <c r="I484" s="31">
        <v>1308913</v>
      </c>
      <c r="J484" s="31">
        <v>375227</v>
      </c>
      <c r="K484" s="31">
        <v>412462</v>
      </c>
      <c r="L484" s="31">
        <v>485242</v>
      </c>
      <c r="M484" s="31">
        <v>529584</v>
      </c>
      <c r="N484" s="31">
        <v>601107</v>
      </c>
      <c r="O484" s="31">
        <v>634449</v>
      </c>
      <c r="P484" s="31">
        <v>687233</v>
      </c>
      <c r="Q484" s="31">
        <v>497488</v>
      </c>
      <c r="R484" s="31">
        <v>864102</v>
      </c>
      <c r="S484" s="31">
        <v>1419879</v>
      </c>
      <c r="T484" s="31">
        <v>1350215</v>
      </c>
      <c r="U484" s="31">
        <v>1044299</v>
      </c>
      <c r="V484" s="31"/>
      <c r="W484" s="31"/>
      <c r="X484" s="31"/>
      <c r="Y484" s="31"/>
      <c r="Z484" s="31"/>
      <c r="AA484" s="31"/>
      <c r="AB484" s="31"/>
      <c r="AC484" s="31"/>
    </row>
    <row r="485" spans="1:29" hidden="1">
      <c r="A485" s="58">
        <v>2010</v>
      </c>
      <c r="B485" s="59" t="s">
        <v>1768</v>
      </c>
      <c r="C485" s="59" t="s">
        <v>1769</v>
      </c>
      <c r="D485" s="59" t="s">
        <v>1770</v>
      </c>
      <c r="E485" s="59" t="s">
        <v>1560</v>
      </c>
      <c r="F485" s="59" t="s">
        <v>1771</v>
      </c>
      <c r="G485" s="59">
        <v>157</v>
      </c>
      <c r="H485" s="31">
        <v>88</v>
      </c>
      <c r="I485" s="31">
        <v>193586</v>
      </c>
      <c r="J485" s="31">
        <v>755474</v>
      </c>
      <c r="K485" s="31">
        <v>740756</v>
      </c>
      <c r="L485" s="31">
        <v>528383</v>
      </c>
      <c r="M485" s="31">
        <v>526512</v>
      </c>
      <c r="N485" s="31">
        <v>528297</v>
      </c>
      <c r="O485" s="31">
        <v>638320</v>
      </c>
      <c r="P485" s="31">
        <v>641654</v>
      </c>
      <c r="Q485" s="31">
        <v>822154</v>
      </c>
      <c r="R485" s="31">
        <v>925486</v>
      </c>
      <c r="S485" s="31">
        <v>1220872</v>
      </c>
      <c r="T485" s="31">
        <v>1708589</v>
      </c>
      <c r="U485" s="31">
        <v>1709134</v>
      </c>
      <c r="V485" s="31">
        <v>1757259</v>
      </c>
      <c r="W485" s="31">
        <v>1704420</v>
      </c>
      <c r="X485" s="31">
        <v>1643068</v>
      </c>
      <c r="Y485" s="31">
        <v>1593282</v>
      </c>
      <c r="Z485" s="31">
        <v>1583064</v>
      </c>
      <c r="AA485" s="31">
        <v>1613752</v>
      </c>
      <c r="AB485" s="31">
        <v>1159218</v>
      </c>
      <c r="AC485" s="31">
        <v>164557</v>
      </c>
    </row>
    <row r="486" spans="1:29" hidden="1">
      <c r="A486" s="58">
        <v>2010</v>
      </c>
      <c r="B486" s="59" t="s">
        <v>1772</v>
      </c>
      <c r="C486" s="59" t="s">
        <v>1773</v>
      </c>
      <c r="D486" s="59" t="s">
        <v>1767</v>
      </c>
      <c r="E486" s="59" t="s">
        <v>1527</v>
      </c>
      <c r="F486" s="59" t="s">
        <v>1552</v>
      </c>
      <c r="G486" s="59">
        <v>32</v>
      </c>
      <c r="H486" s="31">
        <v>487</v>
      </c>
      <c r="I486" s="31">
        <v>1308913</v>
      </c>
      <c r="J486" s="31">
        <v>519396</v>
      </c>
      <c r="K486" s="31">
        <v>546996</v>
      </c>
      <c r="L486" s="31">
        <v>593353</v>
      </c>
      <c r="M486" s="31">
        <v>603847</v>
      </c>
      <c r="N486" s="31">
        <v>601936</v>
      </c>
      <c r="O486" s="31">
        <v>669357</v>
      </c>
      <c r="P486" s="31">
        <v>781659</v>
      </c>
      <c r="Q486" s="31">
        <v>807790</v>
      </c>
      <c r="R486" s="31">
        <v>843599</v>
      </c>
      <c r="S486" s="31">
        <v>817727</v>
      </c>
      <c r="T486" s="31">
        <v>860975</v>
      </c>
      <c r="U486" s="31">
        <v>894938</v>
      </c>
      <c r="V486" s="31">
        <v>1733484</v>
      </c>
      <c r="W486" s="31">
        <v>1635642</v>
      </c>
      <c r="X486" s="31">
        <v>1639502</v>
      </c>
      <c r="Y486" s="31">
        <v>1571571</v>
      </c>
      <c r="Z486" s="31">
        <v>1520941</v>
      </c>
      <c r="AA486" s="31">
        <v>1467875</v>
      </c>
      <c r="AB486" s="31">
        <v>1442557</v>
      </c>
      <c r="AC486" s="31">
        <v>1427191</v>
      </c>
    </row>
    <row r="487" spans="1:29" hidden="1">
      <c r="A487" s="58">
        <v>2004</v>
      </c>
      <c r="B487" s="59" t="s">
        <v>1774</v>
      </c>
      <c r="C487" s="59" t="s">
        <v>1775</v>
      </c>
      <c r="D487" s="59" t="s">
        <v>1591</v>
      </c>
      <c r="E487" s="59" t="s">
        <v>1560</v>
      </c>
      <c r="F487" s="59" t="s">
        <v>1561</v>
      </c>
      <c r="G487" s="59">
        <v>60</v>
      </c>
      <c r="H487" s="31">
        <v>308</v>
      </c>
      <c r="I487" s="31">
        <v>570215</v>
      </c>
      <c r="J487" s="31">
        <v>520486</v>
      </c>
      <c r="K487" s="31">
        <v>602328</v>
      </c>
      <c r="L487" s="31">
        <v>518784</v>
      </c>
      <c r="M487" s="31">
        <v>461787</v>
      </c>
      <c r="N487" s="31">
        <v>460645</v>
      </c>
      <c r="O487" s="31">
        <v>474075</v>
      </c>
      <c r="P487" s="31">
        <v>490662</v>
      </c>
      <c r="Q487" s="31">
        <v>465712</v>
      </c>
      <c r="R487" s="31">
        <v>464897</v>
      </c>
      <c r="S487" s="31">
        <v>450637</v>
      </c>
      <c r="T487" s="31">
        <v>461879</v>
      </c>
      <c r="U487" s="31">
        <v>465328</v>
      </c>
      <c r="V487" s="31">
        <v>440660</v>
      </c>
      <c r="W487" s="31">
        <v>234362</v>
      </c>
      <c r="X487" s="31"/>
      <c r="Y487" s="31"/>
      <c r="Z487" s="31"/>
      <c r="AA487" s="31"/>
      <c r="AB487" s="31"/>
      <c r="AC487" s="31"/>
    </row>
    <row r="488" spans="1:29" hidden="1">
      <c r="A488" s="58">
        <v>2010</v>
      </c>
      <c r="B488" s="59" t="s">
        <v>1776</v>
      </c>
      <c r="C488" s="59" t="s">
        <v>1777</v>
      </c>
      <c r="D488" s="59" t="s">
        <v>1778</v>
      </c>
      <c r="E488" s="59" t="s">
        <v>1527</v>
      </c>
      <c r="F488" s="59" t="s">
        <v>1779</v>
      </c>
      <c r="G488" s="59">
        <v>279</v>
      </c>
      <c r="H488" s="31">
        <v>57</v>
      </c>
      <c r="I488" s="31">
        <v>91393</v>
      </c>
      <c r="J488" s="31">
        <v>606051</v>
      </c>
      <c r="K488" s="31">
        <v>612250</v>
      </c>
      <c r="L488" s="31">
        <v>615514</v>
      </c>
      <c r="M488" s="31">
        <v>642243</v>
      </c>
      <c r="N488" s="31">
        <v>642271</v>
      </c>
      <c r="O488" s="31">
        <v>654051</v>
      </c>
      <c r="P488" s="31">
        <v>734570</v>
      </c>
      <c r="Q488" s="31">
        <v>843558</v>
      </c>
      <c r="R488" s="31">
        <v>947125</v>
      </c>
      <c r="S488" s="31">
        <v>1060323</v>
      </c>
      <c r="T488" s="31">
        <v>1051485</v>
      </c>
      <c r="U488" s="31">
        <v>1140502</v>
      </c>
      <c r="V488" s="31">
        <v>1272670</v>
      </c>
      <c r="W488" s="31">
        <v>1224524</v>
      </c>
      <c r="X488" s="31">
        <v>1318340</v>
      </c>
      <c r="Y488" s="31">
        <v>1374092</v>
      </c>
      <c r="Z488" s="31">
        <v>1233755</v>
      </c>
      <c r="AA488" s="31">
        <v>1176672</v>
      </c>
      <c r="AB488" s="31">
        <v>1151886</v>
      </c>
      <c r="AC488" s="31">
        <v>1170442</v>
      </c>
    </row>
    <row r="489" spans="1:29" hidden="1">
      <c r="A489" s="58">
        <v>2009</v>
      </c>
      <c r="B489" s="59" t="s">
        <v>1780</v>
      </c>
      <c r="C489" s="59" t="s">
        <v>1781</v>
      </c>
      <c r="D489" s="59" t="s">
        <v>1782</v>
      </c>
      <c r="E489" s="59" t="s">
        <v>1667</v>
      </c>
      <c r="F489" s="59" t="s">
        <v>1672</v>
      </c>
      <c r="G489" s="59">
        <v>3</v>
      </c>
      <c r="H489" s="31">
        <v>2123</v>
      </c>
      <c r="I489" s="31">
        <v>8307904</v>
      </c>
      <c r="J489" s="31">
        <v>430076</v>
      </c>
      <c r="K489" s="31">
        <v>423830</v>
      </c>
      <c r="L489" s="31">
        <v>405658</v>
      </c>
      <c r="M489" s="31">
        <v>417954</v>
      </c>
      <c r="N489" s="31">
        <v>403740</v>
      </c>
      <c r="O489" s="31">
        <v>416167</v>
      </c>
      <c r="P489" s="31">
        <v>415510</v>
      </c>
      <c r="Q489" s="31">
        <v>422558</v>
      </c>
      <c r="R489" s="31">
        <v>444805</v>
      </c>
      <c r="S489" s="31">
        <v>446591</v>
      </c>
      <c r="T489" s="31">
        <v>454840</v>
      </c>
      <c r="U489" s="31">
        <v>449986</v>
      </c>
      <c r="V489" s="31">
        <v>482455</v>
      </c>
      <c r="W489" s="31">
        <v>482458</v>
      </c>
      <c r="X489" s="31">
        <v>468187</v>
      </c>
      <c r="Y489" s="31">
        <v>466975</v>
      </c>
      <c r="Z489" s="31">
        <v>472475</v>
      </c>
      <c r="AA489" s="31">
        <v>466486</v>
      </c>
      <c r="AB489" s="31">
        <v>375521</v>
      </c>
      <c r="AC489" s="31"/>
    </row>
    <row r="490" spans="1:29" hidden="1">
      <c r="A490" s="58">
        <v>2010</v>
      </c>
      <c r="B490" s="59" t="s">
        <v>1783</v>
      </c>
      <c r="C490" s="59" t="s">
        <v>1784</v>
      </c>
      <c r="D490" s="59" t="s">
        <v>1782</v>
      </c>
      <c r="E490" s="59" t="s">
        <v>1667</v>
      </c>
      <c r="F490" s="59" t="s">
        <v>1672</v>
      </c>
      <c r="G490" s="59">
        <v>3</v>
      </c>
      <c r="H490" s="31">
        <v>2123</v>
      </c>
      <c r="I490" s="31">
        <v>8307904</v>
      </c>
      <c r="J490" s="31">
        <v>9415</v>
      </c>
      <c r="K490" s="31">
        <v>24068</v>
      </c>
      <c r="L490" s="31">
        <v>26153</v>
      </c>
      <c r="M490" s="31">
        <v>24696</v>
      </c>
      <c r="N490" s="31">
        <v>41368</v>
      </c>
      <c r="O490" s="31">
        <v>41405</v>
      </c>
      <c r="P490" s="31">
        <v>42495</v>
      </c>
      <c r="Q490" s="31">
        <v>47838</v>
      </c>
      <c r="R490" s="31">
        <v>52185</v>
      </c>
      <c r="S490" s="31">
        <v>50787</v>
      </c>
      <c r="T490" s="31">
        <v>49800</v>
      </c>
      <c r="U490" s="31"/>
      <c r="V490" s="31">
        <v>48401</v>
      </c>
      <c r="W490" s="31">
        <v>48111</v>
      </c>
      <c r="X490" s="31">
        <v>38264</v>
      </c>
      <c r="Y490" s="31">
        <v>40930</v>
      </c>
      <c r="Z490" s="31">
        <v>43888</v>
      </c>
      <c r="AA490" s="31">
        <v>40905</v>
      </c>
      <c r="AB490" s="31">
        <v>36353</v>
      </c>
      <c r="AC490" s="31">
        <v>52857</v>
      </c>
    </row>
    <row r="491" spans="1:29" hidden="1">
      <c r="A491" s="58">
        <v>2010</v>
      </c>
      <c r="B491" s="59" t="s">
        <v>1785</v>
      </c>
      <c r="C491" s="59" t="s">
        <v>1786</v>
      </c>
      <c r="D491" s="59" t="s">
        <v>1787</v>
      </c>
      <c r="E491" s="59" t="s">
        <v>1667</v>
      </c>
      <c r="F491" s="59" t="s">
        <v>1672</v>
      </c>
      <c r="G491" s="59">
        <v>3</v>
      </c>
      <c r="H491" s="31">
        <v>2123</v>
      </c>
      <c r="I491" s="31">
        <v>8307904</v>
      </c>
      <c r="J491" s="31">
        <v>1938650</v>
      </c>
      <c r="K491" s="31">
        <v>1946240</v>
      </c>
      <c r="L491" s="31">
        <v>2011140</v>
      </c>
      <c r="M491" s="31">
        <v>2038210</v>
      </c>
      <c r="N491" s="31">
        <v>2075658</v>
      </c>
      <c r="O491" s="31">
        <v>2681730</v>
      </c>
      <c r="P491" s="31">
        <v>2731135</v>
      </c>
      <c r="Q491" s="31">
        <v>2664675</v>
      </c>
      <c r="R491" s="31">
        <v>2755269</v>
      </c>
      <c r="S491" s="31">
        <v>2806470</v>
      </c>
      <c r="T491" s="31">
        <v>2962872</v>
      </c>
      <c r="U491" s="31">
        <v>2988199</v>
      </c>
      <c r="V491" s="31">
        <v>3066166</v>
      </c>
      <c r="W491" s="31">
        <v>3059215</v>
      </c>
      <c r="X491" s="31">
        <v>3240952</v>
      </c>
      <c r="Y491" s="31">
        <v>3300681</v>
      </c>
      <c r="Z491" s="31">
        <v>3391250</v>
      </c>
      <c r="AA491" s="31">
        <v>3510998</v>
      </c>
      <c r="AB491" s="31">
        <v>3560893</v>
      </c>
      <c r="AC491" s="31">
        <v>3387037</v>
      </c>
    </row>
    <row r="492" spans="1:29" hidden="1">
      <c r="A492" s="58">
        <v>1997</v>
      </c>
      <c r="B492" s="59" t="s">
        <v>1788</v>
      </c>
      <c r="C492" s="59" t="s">
        <v>1789</v>
      </c>
      <c r="D492" s="59" t="s">
        <v>1790</v>
      </c>
      <c r="E492" s="59" t="s">
        <v>1667</v>
      </c>
      <c r="F492" s="59" t="s">
        <v>1693</v>
      </c>
      <c r="G492" s="59">
        <v>3</v>
      </c>
      <c r="H492" s="31">
        <v>1585</v>
      </c>
      <c r="I492" s="31">
        <v>6792087</v>
      </c>
      <c r="J492" s="31">
        <v>26391</v>
      </c>
      <c r="K492" s="31">
        <v>23536</v>
      </c>
      <c r="L492" s="31">
        <v>22551</v>
      </c>
      <c r="M492" s="31">
        <v>20853</v>
      </c>
      <c r="N492" s="31">
        <v>21413</v>
      </c>
      <c r="O492" s="31">
        <v>22421</v>
      </c>
      <c r="P492" s="31"/>
      <c r="Q492" s="31"/>
      <c r="R492" s="31"/>
      <c r="S492" s="31"/>
      <c r="T492" s="31"/>
      <c r="U492" s="31"/>
      <c r="V492" s="31"/>
      <c r="W492" s="31"/>
      <c r="X492" s="31"/>
      <c r="Y492" s="31"/>
      <c r="Z492" s="31"/>
      <c r="AA492" s="31"/>
      <c r="AB492" s="31"/>
      <c r="AC492" s="31"/>
    </row>
    <row r="493" spans="1:29" hidden="1">
      <c r="A493" s="58">
        <v>2010</v>
      </c>
      <c r="B493" s="59" t="s">
        <v>1791</v>
      </c>
      <c r="C493" s="59" t="s">
        <v>1792</v>
      </c>
      <c r="D493" s="59" t="s">
        <v>1793</v>
      </c>
      <c r="E493" s="59" t="s">
        <v>1116</v>
      </c>
      <c r="F493" s="59" t="s">
        <v>1676</v>
      </c>
      <c r="G493" s="59">
        <v>142</v>
      </c>
      <c r="H493" s="31">
        <v>106</v>
      </c>
      <c r="I493" s="31">
        <v>211989</v>
      </c>
      <c r="J493" s="31">
        <v>114420</v>
      </c>
      <c r="K493" s="31"/>
      <c r="L493" s="31"/>
      <c r="M493" s="31"/>
      <c r="N493" s="31"/>
      <c r="O493" s="31"/>
      <c r="P493" s="31"/>
      <c r="Q493" s="31"/>
      <c r="R493" s="31"/>
      <c r="S493" s="31"/>
      <c r="T493" s="31"/>
      <c r="U493" s="31"/>
      <c r="V493" s="31"/>
      <c r="W493" s="31"/>
      <c r="X493" s="31"/>
      <c r="Y493" s="31"/>
      <c r="Z493" s="31"/>
      <c r="AA493" s="31"/>
      <c r="AB493" s="31"/>
      <c r="AC493" s="31"/>
    </row>
    <row r="494" spans="1:29" hidden="1">
      <c r="A494" s="58">
        <v>2010</v>
      </c>
      <c r="B494" s="59" t="s">
        <v>1794</v>
      </c>
      <c r="C494" s="59" t="s">
        <v>1795</v>
      </c>
      <c r="D494" s="59" t="s">
        <v>1796</v>
      </c>
      <c r="E494" s="59" t="s">
        <v>1527</v>
      </c>
      <c r="F494" s="59" t="s">
        <v>1797</v>
      </c>
      <c r="G494" s="59">
        <v>355</v>
      </c>
      <c r="H494" s="31">
        <v>29</v>
      </c>
      <c r="I494" s="31">
        <v>66034</v>
      </c>
      <c r="J494" s="31">
        <v>368112</v>
      </c>
      <c r="K494" s="31">
        <v>369808</v>
      </c>
      <c r="L494" s="31">
        <v>385872</v>
      </c>
      <c r="M494" s="31">
        <v>414620</v>
      </c>
      <c r="N494" s="31">
        <v>445666</v>
      </c>
      <c r="O494" s="31">
        <v>448384</v>
      </c>
      <c r="P494" s="31">
        <v>435560</v>
      </c>
      <c r="Q494" s="31">
        <v>434688</v>
      </c>
      <c r="R494" s="31">
        <v>445487</v>
      </c>
      <c r="S494" s="31">
        <v>449671</v>
      </c>
      <c r="T494" s="31">
        <v>469225</v>
      </c>
      <c r="U494" s="31">
        <v>466624</v>
      </c>
      <c r="V494" s="31">
        <v>464167</v>
      </c>
      <c r="W494" s="31">
        <v>464602</v>
      </c>
      <c r="X494" s="31">
        <v>472277</v>
      </c>
      <c r="Y494" s="31">
        <v>475244</v>
      </c>
      <c r="Z494" s="31">
        <v>478125</v>
      </c>
      <c r="AA494" s="31">
        <v>480436</v>
      </c>
      <c r="AB494" s="31">
        <v>485817</v>
      </c>
      <c r="AC494" s="31">
        <v>482814</v>
      </c>
    </row>
    <row r="495" spans="1:29" hidden="1">
      <c r="A495" s="58">
        <v>2010</v>
      </c>
      <c r="B495" s="59" t="s">
        <v>1798</v>
      </c>
      <c r="C495" s="59" t="s">
        <v>1799</v>
      </c>
      <c r="D495" s="59" t="s">
        <v>1800</v>
      </c>
      <c r="E495" s="59" t="s">
        <v>1527</v>
      </c>
      <c r="F495" s="59" t="s">
        <v>1801</v>
      </c>
      <c r="G495" s="59">
        <v>406</v>
      </c>
      <c r="H495" s="31">
        <v>28</v>
      </c>
      <c r="I495" s="31">
        <v>56462</v>
      </c>
      <c r="J495" s="31">
        <v>252994</v>
      </c>
      <c r="K495" s="31">
        <v>259513</v>
      </c>
      <c r="L495" s="31">
        <v>240108</v>
      </c>
      <c r="M495" s="31">
        <v>234443</v>
      </c>
      <c r="N495" s="31">
        <v>238344</v>
      </c>
      <c r="O495" s="31">
        <v>230397</v>
      </c>
      <c r="P495" s="31">
        <v>252314</v>
      </c>
      <c r="Q495" s="31">
        <v>273449</v>
      </c>
      <c r="R495" s="31">
        <v>295902</v>
      </c>
      <c r="S495" s="31">
        <v>267376</v>
      </c>
      <c r="T495" s="31">
        <v>291655</v>
      </c>
      <c r="U495" s="31">
        <v>294394</v>
      </c>
      <c r="V495" s="31">
        <v>298288</v>
      </c>
      <c r="W495" s="31">
        <v>302114</v>
      </c>
      <c r="X495" s="31">
        <v>352932</v>
      </c>
      <c r="Y495" s="31">
        <v>342481</v>
      </c>
      <c r="Z495" s="31">
        <v>342719</v>
      </c>
      <c r="AA495" s="31">
        <v>334388</v>
      </c>
      <c r="AB495" s="31">
        <v>341723</v>
      </c>
      <c r="AC495" s="31">
        <v>344513</v>
      </c>
    </row>
    <row r="496" spans="1:29" hidden="1">
      <c r="A496" s="58">
        <v>2010</v>
      </c>
      <c r="B496" s="59" t="s">
        <v>1802</v>
      </c>
      <c r="C496" s="59" t="s">
        <v>1803</v>
      </c>
      <c r="D496" s="59" t="s">
        <v>1804</v>
      </c>
      <c r="E496" s="59" t="s">
        <v>1667</v>
      </c>
      <c r="F496" s="59" t="s">
        <v>1805</v>
      </c>
      <c r="G496" s="59">
        <v>276</v>
      </c>
      <c r="H496" s="31">
        <v>43</v>
      </c>
      <c r="I496" s="31">
        <v>92456</v>
      </c>
      <c r="J496" s="31">
        <v>609275</v>
      </c>
      <c r="K496" s="31">
        <v>647288</v>
      </c>
      <c r="L496" s="31">
        <v>668043</v>
      </c>
      <c r="M496" s="31">
        <v>658350</v>
      </c>
      <c r="N496" s="31">
        <v>664609</v>
      </c>
      <c r="O496" s="31">
        <v>670711</v>
      </c>
      <c r="P496" s="31">
        <v>675748</v>
      </c>
      <c r="Q496" s="31">
        <v>710662</v>
      </c>
      <c r="R496" s="31">
        <v>674630</v>
      </c>
      <c r="S496" s="31">
        <v>754371</v>
      </c>
      <c r="T496" s="31">
        <v>860250</v>
      </c>
      <c r="U496" s="31">
        <v>891710</v>
      </c>
      <c r="V496" s="31">
        <v>932653</v>
      </c>
      <c r="W496" s="31">
        <v>947901</v>
      </c>
      <c r="X496" s="31">
        <v>970681</v>
      </c>
      <c r="Y496" s="31">
        <v>1119034</v>
      </c>
      <c r="Z496" s="31">
        <v>1113876</v>
      </c>
      <c r="AA496" s="31">
        <v>1143633</v>
      </c>
      <c r="AB496" s="31">
        <v>1132076</v>
      </c>
      <c r="AC496" s="31">
        <v>1102436</v>
      </c>
    </row>
    <row r="497" spans="1:29" hidden="1">
      <c r="A497" s="58">
        <v>1999</v>
      </c>
      <c r="B497" s="59" t="s">
        <v>1806</v>
      </c>
      <c r="C497" s="59" t="s">
        <v>1807</v>
      </c>
      <c r="D497" s="59" t="s">
        <v>1551</v>
      </c>
      <c r="E497" s="59" t="s">
        <v>1527</v>
      </c>
      <c r="F497" s="59" t="s">
        <v>1552</v>
      </c>
      <c r="G497" s="59">
        <v>27</v>
      </c>
      <c r="H497" s="31">
        <v>512</v>
      </c>
      <c r="I497" s="31">
        <v>1226293</v>
      </c>
      <c r="J497" s="31">
        <v>4275419</v>
      </c>
      <c r="K497" s="31">
        <v>4330499</v>
      </c>
      <c r="L497" s="31">
        <v>4709672</v>
      </c>
      <c r="M497" s="31">
        <v>4961543</v>
      </c>
      <c r="N497" s="31">
        <v>5477865</v>
      </c>
      <c r="O497" s="31">
        <v>5648119</v>
      </c>
      <c r="P497" s="31">
        <v>7126143</v>
      </c>
      <c r="Q497" s="31">
        <v>7384208</v>
      </c>
      <c r="R497" s="31">
        <v>7461196</v>
      </c>
      <c r="S497" s="31"/>
      <c r="T497" s="31"/>
      <c r="U497" s="31"/>
      <c r="V497" s="31"/>
      <c r="W497" s="31"/>
      <c r="X497" s="31"/>
      <c r="Y497" s="31"/>
      <c r="Z497" s="31"/>
      <c r="AA497" s="31"/>
      <c r="AB497" s="31"/>
      <c r="AC497" s="31"/>
    </row>
    <row r="498" spans="1:29" hidden="1">
      <c r="A498" s="58">
        <v>2010</v>
      </c>
      <c r="B498" s="59" t="s">
        <v>1808</v>
      </c>
      <c r="C498" s="59" t="s">
        <v>1809</v>
      </c>
      <c r="D498" s="59" t="s">
        <v>1810</v>
      </c>
      <c r="E498" s="59" t="s">
        <v>1686</v>
      </c>
      <c r="F498" s="59" t="s">
        <v>1672</v>
      </c>
      <c r="G498" s="59">
        <v>3</v>
      </c>
      <c r="H498" s="31">
        <v>2123</v>
      </c>
      <c r="I498" s="31">
        <v>8307904</v>
      </c>
      <c r="J498" s="31">
        <v>24010694</v>
      </c>
      <c r="K498" s="31">
        <v>26410277</v>
      </c>
      <c r="L498" s="31">
        <v>27947681</v>
      </c>
      <c r="M498" s="31">
        <v>26064958</v>
      </c>
      <c r="N498" s="31">
        <v>27640286</v>
      </c>
      <c r="O498" s="31">
        <v>29145980</v>
      </c>
      <c r="P498" s="31">
        <v>31653206</v>
      </c>
      <c r="Q498" s="31">
        <v>32580974</v>
      </c>
      <c r="R498" s="31">
        <v>29840060</v>
      </c>
      <c r="S498" s="31">
        <v>29879376</v>
      </c>
      <c r="T498" s="31">
        <v>31316796</v>
      </c>
      <c r="U498" s="31">
        <v>34357921</v>
      </c>
      <c r="V498" s="31">
        <v>35056705</v>
      </c>
      <c r="W498" s="31">
        <v>35394422</v>
      </c>
      <c r="X498" s="31">
        <v>36918305</v>
      </c>
      <c r="Y498" s="31">
        <v>46566293</v>
      </c>
      <c r="Z498" s="31">
        <v>34081043</v>
      </c>
      <c r="AA498" s="31">
        <v>34910333</v>
      </c>
      <c r="AB498" s="31">
        <v>35209503</v>
      </c>
      <c r="AC498" s="31">
        <v>35040308</v>
      </c>
    </row>
    <row r="499" spans="1:29" hidden="1">
      <c r="A499" s="58">
        <v>1993</v>
      </c>
      <c r="B499" s="59" t="s">
        <v>1811</v>
      </c>
      <c r="C499" s="59" t="s">
        <v>1812</v>
      </c>
      <c r="D499" s="59" t="s">
        <v>1704</v>
      </c>
      <c r="E499" s="59" t="s">
        <v>1667</v>
      </c>
      <c r="F499" s="59" t="s">
        <v>1813</v>
      </c>
      <c r="G499" s="59">
        <v>228</v>
      </c>
      <c r="H499" s="31">
        <v>52</v>
      </c>
      <c r="I499" s="31">
        <v>98787</v>
      </c>
      <c r="J499" s="31">
        <v>85304</v>
      </c>
      <c r="K499" s="31">
        <v>41612</v>
      </c>
      <c r="L499" s="31">
        <v>36692</v>
      </c>
      <c r="M499" s="31"/>
      <c r="N499" s="31"/>
      <c r="O499" s="31"/>
      <c r="P499" s="31"/>
      <c r="Q499" s="31"/>
      <c r="R499" s="31"/>
      <c r="S499" s="31"/>
      <c r="T499" s="31"/>
      <c r="U499" s="31"/>
      <c r="V499" s="31"/>
      <c r="W499" s="31"/>
      <c r="X499" s="31"/>
      <c r="Y499" s="31"/>
      <c r="Z499" s="31"/>
      <c r="AA499" s="31"/>
      <c r="AB499" s="31"/>
      <c r="AC499" s="31"/>
    </row>
    <row r="500" spans="1:29" hidden="1">
      <c r="A500" s="58">
        <v>2010</v>
      </c>
      <c r="B500" s="59" t="s">
        <v>1814</v>
      </c>
      <c r="C500" s="59" t="s">
        <v>1815</v>
      </c>
      <c r="D500" s="59" t="s">
        <v>1816</v>
      </c>
      <c r="E500" s="59" t="s">
        <v>1560</v>
      </c>
      <c r="F500" s="59" t="s">
        <v>1571</v>
      </c>
      <c r="G500" s="59">
        <v>21</v>
      </c>
      <c r="H500" s="31">
        <v>647</v>
      </c>
      <c r="I500" s="31">
        <v>1786647</v>
      </c>
      <c r="J500" s="31">
        <v>1848205</v>
      </c>
      <c r="K500" s="31">
        <v>1759203</v>
      </c>
      <c r="L500" s="31">
        <v>1909128</v>
      </c>
      <c r="M500" s="31">
        <v>2062668</v>
      </c>
      <c r="N500" s="31">
        <v>2182498</v>
      </c>
      <c r="O500" s="31">
        <v>2500228</v>
      </c>
      <c r="P500" s="31">
        <v>2557017</v>
      </c>
      <c r="Q500" s="31">
        <v>2791262</v>
      </c>
      <c r="R500" s="31">
        <v>3033391</v>
      </c>
      <c r="S500" s="31">
        <v>3185924</v>
      </c>
      <c r="T500" s="31">
        <v>3285089</v>
      </c>
      <c r="U500" s="31">
        <v>3244168</v>
      </c>
      <c r="V500" s="31">
        <v>3233806</v>
      </c>
      <c r="W500" s="31">
        <v>3377111</v>
      </c>
      <c r="X500" s="31">
        <v>3352743</v>
      </c>
      <c r="Y500" s="31">
        <v>3173595</v>
      </c>
      <c r="Z500" s="31">
        <v>3390937</v>
      </c>
      <c r="AA500" s="31">
        <v>3330527</v>
      </c>
      <c r="AB500" s="31">
        <v>2842314</v>
      </c>
      <c r="AC500" s="31">
        <v>2472039</v>
      </c>
    </row>
    <row r="501" spans="1:29" hidden="1">
      <c r="A501" s="58">
        <v>2010</v>
      </c>
      <c r="B501" s="59" t="s">
        <v>1817</v>
      </c>
      <c r="C501" s="59" t="s">
        <v>1818</v>
      </c>
      <c r="D501" s="59" t="s">
        <v>103</v>
      </c>
      <c r="E501" s="59" t="s">
        <v>1686</v>
      </c>
      <c r="F501" s="59" t="s">
        <v>1672</v>
      </c>
      <c r="G501" s="59">
        <v>3</v>
      </c>
      <c r="H501" s="31">
        <v>2123</v>
      </c>
      <c r="I501" s="31">
        <v>8307904</v>
      </c>
      <c r="J501" s="31">
        <v>13957252</v>
      </c>
      <c r="K501" s="31">
        <v>15008939</v>
      </c>
      <c r="L501" s="31">
        <v>15043106</v>
      </c>
      <c r="M501" s="31">
        <v>15016102</v>
      </c>
      <c r="N501" s="31">
        <v>32269490</v>
      </c>
      <c r="O501" s="31">
        <v>33465813</v>
      </c>
      <c r="P501" s="31">
        <v>34426978</v>
      </c>
      <c r="Q501" s="31">
        <v>34968218</v>
      </c>
      <c r="R501" s="31">
        <v>34985235</v>
      </c>
      <c r="S501" s="31">
        <v>35946350</v>
      </c>
      <c r="T501" s="31">
        <v>36939820</v>
      </c>
      <c r="U501" s="31">
        <v>37604841</v>
      </c>
      <c r="V501" s="31">
        <v>38023249</v>
      </c>
      <c r="W501" s="31">
        <v>38467693</v>
      </c>
      <c r="X501" s="31">
        <v>38260317</v>
      </c>
      <c r="Y501" s="31">
        <v>41028000</v>
      </c>
      <c r="Z501" s="31">
        <v>42031064</v>
      </c>
      <c r="AA501" s="31">
        <v>42591511</v>
      </c>
      <c r="AB501" s="31">
        <v>42930292</v>
      </c>
      <c r="AC501" s="31">
        <v>43143575</v>
      </c>
    </row>
    <row r="502" spans="1:29" hidden="1">
      <c r="A502" s="58">
        <v>2010</v>
      </c>
      <c r="B502" s="59" t="s">
        <v>1819</v>
      </c>
      <c r="C502" s="59" t="s">
        <v>1820</v>
      </c>
      <c r="D502" s="59" t="s">
        <v>1627</v>
      </c>
      <c r="E502" s="59" t="s">
        <v>1619</v>
      </c>
      <c r="F502" s="59" t="s">
        <v>1628</v>
      </c>
      <c r="G502" s="59">
        <v>9</v>
      </c>
      <c r="H502" s="31">
        <v>1262</v>
      </c>
      <c r="I502" s="31">
        <v>3903377</v>
      </c>
      <c r="J502" s="31">
        <v>19290183</v>
      </c>
      <c r="K502" s="31">
        <v>18888044</v>
      </c>
      <c r="L502" s="31">
        <v>17310145</v>
      </c>
      <c r="M502" s="31">
        <v>17153241</v>
      </c>
      <c r="N502" s="31">
        <v>16307166</v>
      </c>
      <c r="O502" s="31">
        <v>15843440</v>
      </c>
      <c r="P502" s="31">
        <v>18016977</v>
      </c>
      <c r="Q502" s="31">
        <v>20881023</v>
      </c>
      <c r="R502" s="31">
        <v>18866742</v>
      </c>
      <c r="S502" s="31">
        <v>18191555</v>
      </c>
      <c r="T502" s="31">
        <v>18637596</v>
      </c>
      <c r="U502" s="31">
        <v>19413723</v>
      </c>
      <c r="V502" s="31">
        <v>19256028</v>
      </c>
      <c r="W502" s="31">
        <v>19419103</v>
      </c>
      <c r="X502" s="31">
        <v>17800727</v>
      </c>
      <c r="Y502" s="31">
        <v>16481974</v>
      </c>
      <c r="Z502" s="31">
        <v>16435020</v>
      </c>
      <c r="AA502" s="31">
        <v>16960460</v>
      </c>
      <c r="AB502" s="31">
        <v>16621304</v>
      </c>
      <c r="AC502" s="31">
        <v>14724001</v>
      </c>
    </row>
    <row r="503" spans="1:29" hidden="1">
      <c r="A503" s="58">
        <v>1994</v>
      </c>
      <c r="B503" s="59" t="s">
        <v>1821</v>
      </c>
      <c r="C503" s="59" t="s">
        <v>1822</v>
      </c>
      <c r="D503" s="59" t="s">
        <v>103</v>
      </c>
      <c r="E503" s="59" t="s">
        <v>1686</v>
      </c>
      <c r="F503" s="59" t="s">
        <v>1693</v>
      </c>
      <c r="G503" s="59">
        <v>3</v>
      </c>
      <c r="H503" s="31">
        <v>1585</v>
      </c>
      <c r="I503" s="31">
        <v>6792087</v>
      </c>
      <c r="J503" s="31">
        <v>11725300</v>
      </c>
      <c r="K503" s="31">
        <v>11989700</v>
      </c>
      <c r="L503" s="31">
        <v>11948100</v>
      </c>
      <c r="M503" s="31">
        <v>12105500</v>
      </c>
      <c r="N503" s="31"/>
      <c r="O503" s="31"/>
      <c r="P503" s="31"/>
      <c r="Q503" s="31"/>
      <c r="R503" s="31"/>
      <c r="S503" s="31"/>
      <c r="T503" s="31"/>
      <c r="U503" s="31"/>
      <c r="V503" s="31"/>
      <c r="W503" s="31"/>
      <c r="X503" s="31"/>
      <c r="Y503" s="31"/>
      <c r="Z503" s="31"/>
      <c r="AA503" s="31"/>
      <c r="AB503" s="31"/>
      <c r="AC503" s="31"/>
    </row>
    <row r="504" spans="1:29" hidden="1">
      <c r="A504" s="58">
        <v>1994</v>
      </c>
      <c r="B504" s="59" t="s">
        <v>1823</v>
      </c>
      <c r="C504" s="59" t="s">
        <v>1824</v>
      </c>
      <c r="D504" s="59" t="s">
        <v>103</v>
      </c>
      <c r="E504" s="59" t="s">
        <v>1686</v>
      </c>
      <c r="F504" s="59" t="s">
        <v>1693</v>
      </c>
      <c r="G504" s="59">
        <v>3</v>
      </c>
      <c r="H504" s="31">
        <v>1585</v>
      </c>
      <c r="I504" s="31">
        <v>6792087</v>
      </c>
      <c r="J504" s="31">
        <v>4154420</v>
      </c>
      <c r="K504" s="31">
        <v>4228130</v>
      </c>
      <c r="L504" s="31">
        <v>4256850</v>
      </c>
      <c r="M504" s="31">
        <v>4368550</v>
      </c>
      <c r="N504" s="31"/>
      <c r="O504" s="31"/>
      <c r="P504" s="31"/>
      <c r="Q504" s="31"/>
      <c r="R504" s="31"/>
      <c r="S504" s="31"/>
      <c r="T504" s="31"/>
      <c r="U504" s="31"/>
      <c r="V504" s="31"/>
      <c r="W504" s="31"/>
      <c r="X504" s="31"/>
      <c r="Y504" s="31"/>
      <c r="Z504" s="31"/>
      <c r="AA504" s="31"/>
      <c r="AB504" s="31"/>
      <c r="AC504" s="31"/>
    </row>
    <row r="505" spans="1:29" hidden="1">
      <c r="A505" s="58">
        <v>1993</v>
      </c>
      <c r="B505" s="59" t="s">
        <v>1825</v>
      </c>
      <c r="C505" s="59" t="s">
        <v>1826</v>
      </c>
      <c r="D505" s="59" t="s">
        <v>1704</v>
      </c>
      <c r="E505" s="59" t="s">
        <v>1667</v>
      </c>
      <c r="F505" s="59" t="s">
        <v>1813</v>
      </c>
      <c r="G505" s="59">
        <v>228</v>
      </c>
      <c r="H505" s="31">
        <v>52</v>
      </c>
      <c r="I505" s="31">
        <v>98787</v>
      </c>
      <c r="J505" s="31">
        <v>170450</v>
      </c>
      <c r="K505" s="31">
        <v>240859</v>
      </c>
      <c r="L505" s="31">
        <v>312610</v>
      </c>
      <c r="M505" s="31"/>
      <c r="N505" s="31"/>
      <c r="O505" s="31"/>
      <c r="P505" s="31"/>
      <c r="Q505" s="31"/>
      <c r="R505" s="31"/>
      <c r="S505" s="31"/>
      <c r="T505" s="31"/>
      <c r="U505" s="31"/>
      <c r="V505" s="31"/>
      <c r="W505" s="31"/>
      <c r="X505" s="31"/>
      <c r="Y505" s="31"/>
      <c r="Z505" s="31"/>
      <c r="AA505" s="31"/>
      <c r="AB505" s="31"/>
      <c r="AC505" s="31"/>
    </row>
    <row r="506" spans="1:29" hidden="1">
      <c r="A506" s="58">
        <v>1995</v>
      </c>
      <c r="B506" s="59" t="s">
        <v>1827</v>
      </c>
      <c r="C506" s="59" t="s">
        <v>1828</v>
      </c>
      <c r="D506" s="59" t="s">
        <v>1683</v>
      </c>
      <c r="E506" s="59" t="s">
        <v>1667</v>
      </c>
      <c r="F506" s="59" t="s">
        <v>1693</v>
      </c>
      <c r="G506" s="59">
        <v>3</v>
      </c>
      <c r="H506" s="31">
        <v>1585</v>
      </c>
      <c r="I506" s="31">
        <v>6792087</v>
      </c>
      <c r="J506" s="31">
        <v>557343</v>
      </c>
      <c r="K506" s="31">
        <v>574827</v>
      </c>
      <c r="L506" s="31">
        <v>854841</v>
      </c>
      <c r="M506" s="31">
        <v>638493</v>
      </c>
      <c r="N506" s="31">
        <v>675956</v>
      </c>
      <c r="O506" s="31"/>
      <c r="P506" s="31"/>
      <c r="Q506" s="31"/>
      <c r="R506" s="31"/>
      <c r="S506" s="31"/>
      <c r="T506" s="31"/>
      <c r="U506" s="31"/>
      <c r="V506" s="31"/>
      <c r="W506" s="31"/>
      <c r="X506" s="31"/>
      <c r="Y506" s="31"/>
      <c r="Z506" s="31"/>
      <c r="AA506" s="31"/>
      <c r="AB506" s="31"/>
      <c r="AC506" s="31"/>
    </row>
    <row r="507" spans="1:29" hidden="1">
      <c r="A507" s="58">
        <v>1995</v>
      </c>
      <c r="B507" s="59" t="s">
        <v>1829</v>
      </c>
      <c r="C507" s="59" t="s">
        <v>1830</v>
      </c>
      <c r="D507" s="59" t="s">
        <v>1831</v>
      </c>
      <c r="E507" s="59" t="s">
        <v>1667</v>
      </c>
      <c r="F507" s="59" t="s">
        <v>1693</v>
      </c>
      <c r="G507" s="59">
        <v>3</v>
      </c>
      <c r="H507" s="31">
        <v>1585</v>
      </c>
      <c r="I507" s="31">
        <v>6792087</v>
      </c>
      <c r="J507" s="31">
        <v>75765</v>
      </c>
      <c r="K507" s="31">
        <v>67454</v>
      </c>
      <c r="L507" s="31">
        <v>106858</v>
      </c>
      <c r="M507" s="31">
        <v>83093</v>
      </c>
      <c r="N507" s="31">
        <v>67290</v>
      </c>
      <c r="O507" s="31"/>
      <c r="P507" s="31"/>
      <c r="Q507" s="31"/>
      <c r="R507" s="31"/>
      <c r="S507" s="31"/>
      <c r="T507" s="31"/>
      <c r="U507" s="31"/>
      <c r="V507" s="31"/>
      <c r="W507" s="31"/>
      <c r="X507" s="31"/>
      <c r="Y507" s="31"/>
      <c r="Z507" s="31"/>
      <c r="AA507" s="31"/>
      <c r="AB507" s="31"/>
      <c r="AC507" s="31"/>
    </row>
    <row r="508" spans="1:29" hidden="1">
      <c r="A508" s="58">
        <v>1994</v>
      </c>
      <c r="B508" s="59" t="s">
        <v>1832</v>
      </c>
      <c r="C508" s="59" t="s">
        <v>1833</v>
      </c>
      <c r="D508" s="59" t="s">
        <v>1683</v>
      </c>
      <c r="E508" s="59" t="s">
        <v>1667</v>
      </c>
      <c r="F508" s="59" t="s">
        <v>1693</v>
      </c>
      <c r="G508" s="59">
        <v>3</v>
      </c>
      <c r="H508" s="31">
        <v>1585</v>
      </c>
      <c r="I508" s="31">
        <v>6792087</v>
      </c>
      <c r="J508" s="31">
        <v>40160</v>
      </c>
      <c r="K508" s="31">
        <v>28578</v>
      </c>
      <c r="L508" s="31">
        <v>45741</v>
      </c>
      <c r="M508" s="31"/>
      <c r="N508" s="31"/>
      <c r="O508" s="31"/>
      <c r="P508" s="31"/>
      <c r="Q508" s="31"/>
      <c r="R508" s="31"/>
      <c r="S508" s="31"/>
      <c r="T508" s="31"/>
      <c r="U508" s="31"/>
      <c r="V508" s="31"/>
      <c r="W508" s="31"/>
      <c r="X508" s="31"/>
      <c r="Y508" s="31"/>
      <c r="Z508" s="31"/>
      <c r="AA508" s="31"/>
      <c r="AB508" s="31"/>
      <c r="AC508" s="31"/>
    </row>
    <row r="509" spans="1:29" hidden="1">
      <c r="A509" s="58">
        <v>1994</v>
      </c>
      <c r="B509" s="59" t="s">
        <v>1834</v>
      </c>
      <c r="C509" s="59" t="s">
        <v>1835</v>
      </c>
      <c r="D509" s="59" t="s">
        <v>1782</v>
      </c>
      <c r="E509" s="59" t="s">
        <v>1667</v>
      </c>
      <c r="F509" s="59" t="s">
        <v>1693</v>
      </c>
      <c r="G509" s="59">
        <v>3</v>
      </c>
      <c r="H509" s="31">
        <v>1585</v>
      </c>
      <c r="I509" s="31">
        <v>6792087</v>
      </c>
      <c r="J509" s="31">
        <v>0</v>
      </c>
      <c r="K509" s="31"/>
      <c r="L509" s="31">
        <v>345550</v>
      </c>
      <c r="M509" s="31">
        <v>89250</v>
      </c>
      <c r="N509" s="31"/>
      <c r="O509" s="31"/>
      <c r="P509" s="31"/>
      <c r="Q509" s="31"/>
      <c r="R509" s="31"/>
      <c r="S509" s="31"/>
      <c r="T509" s="31"/>
      <c r="U509" s="31"/>
      <c r="V509" s="31"/>
      <c r="W509" s="31"/>
      <c r="X509" s="31"/>
      <c r="Y509" s="31"/>
      <c r="Z509" s="31"/>
      <c r="AA509" s="31"/>
      <c r="AB509" s="31"/>
      <c r="AC509" s="31"/>
    </row>
    <row r="510" spans="1:29" hidden="1">
      <c r="A510" s="58">
        <v>2010</v>
      </c>
      <c r="B510" s="59" t="s">
        <v>1836</v>
      </c>
      <c r="C510" s="59" t="s">
        <v>1837</v>
      </c>
      <c r="D510" s="59" t="s">
        <v>1838</v>
      </c>
      <c r="E510" s="59" t="s">
        <v>1667</v>
      </c>
      <c r="F510" s="59" t="s">
        <v>1672</v>
      </c>
      <c r="G510" s="59">
        <v>3</v>
      </c>
      <c r="H510" s="31">
        <v>2123</v>
      </c>
      <c r="I510" s="31">
        <v>8307904</v>
      </c>
      <c r="J510" s="31">
        <v>269930</v>
      </c>
      <c r="K510" s="31">
        <v>245417</v>
      </c>
      <c r="L510" s="31">
        <v>194191</v>
      </c>
      <c r="M510" s="31">
        <v>220588</v>
      </c>
      <c r="N510" s="31">
        <v>234082</v>
      </c>
      <c r="O510" s="31"/>
      <c r="P510" s="31"/>
      <c r="Q510" s="31">
        <v>356311</v>
      </c>
      <c r="R510" s="31">
        <v>362000</v>
      </c>
      <c r="S510" s="31">
        <v>356657</v>
      </c>
      <c r="T510" s="31">
        <v>323808</v>
      </c>
      <c r="U510" s="31">
        <v>357262</v>
      </c>
      <c r="V510" s="31">
        <v>344395</v>
      </c>
      <c r="W510" s="31">
        <v>426472</v>
      </c>
      <c r="X510" s="31">
        <v>394843</v>
      </c>
      <c r="Y510" s="31">
        <v>293098</v>
      </c>
      <c r="Z510" s="31">
        <v>252911</v>
      </c>
      <c r="AA510" s="31">
        <v>263968</v>
      </c>
      <c r="AB510" s="31">
        <v>311462</v>
      </c>
      <c r="AC510" s="31">
        <v>281107</v>
      </c>
    </row>
    <row r="511" spans="1:29" hidden="1">
      <c r="A511" s="58">
        <v>2010</v>
      </c>
      <c r="B511" s="59" t="s">
        <v>1839</v>
      </c>
      <c r="C511" s="59" t="s">
        <v>1840</v>
      </c>
      <c r="D511" s="59" t="s">
        <v>1841</v>
      </c>
      <c r="E511" s="59" t="s">
        <v>1619</v>
      </c>
      <c r="F511" s="59" t="s">
        <v>1842</v>
      </c>
      <c r="G511" s="59">
        <v>372</v>
      </c>
      <c r="H511" s="31">
        <v>45</v>
      </c>
      <c r="I511" s="31">
        <v>61745</v>
      </c>
      <c r="J511" s="31">
        <v>331329</v>
      </c>
      <c r="K511" s="31">
        <v>0</v>
      </c>
      <c r="L511" s="31">
        <v>446468</v>
      </c>
      <c r="M511" s="31">
        <v>424716</v>
      </c>
      <c r="N511" s="31">
        <v>320038</v>
      </c>
      <c r="O511" s="31">
        <v>338800</v>
      </c>
      <c r="P511" s="31">
        <v>315207</v>
      </c>
      <c r="Q511" s="31">
        <v>383696</v>
      </c>
      <c r="R511" s="31">
        <v>401639</v>
      </c>
      <c r="S511" s="31">
        <v>402177</v>
      </c>
      <c r="T511" s="31">
        <v>327222</v>
      </c>
      <c r="U511" s="31">
        <v>345502</v>
      </c>
      <c r="V511" s="31">
        <v>360697</v>
      </c>
      <c r="W511" s="31">
        <v>383911</v>
      </c>
      <c r="X511" s="31">
        <v>397811</v>
      </c>
      <c r="Y511" s="31">
        <v>417680</v>
      </c>
      <c r="Z511" s="31">
        <v>440722</v>
      </c>
      <c r="AA511" s="31">
        <v>464892</v>
      </c>
      <c r="AB511" s="31">
        <v>440656</v>
      </c>
      <c r="AC511" s="31">
        <v>570795</v>
      </c>
    </row>
    <row r="512" spans="1:29" hidden="1">
      <c r="A512" s="58">
        <v>2010</v>
      </c>
      <c r="B512" s="59" t="s">
        <v>1843</v>
      </c>
      <c r="C512" s="59" t="s">
        <v>1844</v>
      </c>
      <c r="D512" s="59" t="s">
        <v>1845</v>
      </c>
      <c r="E512" s="59" t="s">
        <v>1527</v>
      </c>
      <c r="F512" s="59" t="s">
        <v>1779</v>
      </c>
      <c r="G512" s="59">
        <v>279</v>
      </c>
      <c r="H512" s="31">
        <v>57</v>
      </c>
      <c r="I512" s="31">
        <v>91393</v>
      </c>
      <c r="J512" s="31">
        <v>181132</v>
      </c>
      <c r="K512" s="31">
        <v>196179</v>
      </c>
      <c r="L512" s="31">
        <v>197296</v>
      </c>
      <c r="M512" s="31">
        <v>193141</v>
      </c>
      <c r="N512" s="31">
        <v>181860</v>
      </c>
      <c r="O512" s="31">
        <v>111592</v>
      </c>
      <c r="P512" s="31">
        <v>123138</v>
      </c>
      <c r="Q512" s="31">
        <v>135886</v>
      </c>
      <c r="R512" s="31">
        <v>145101</v>
      </c>
      <c r="S512" s="31">
        <v>146380</v>
      </c>
      <c r="T512" s="31">
        <v>156709</v>
      </c>
      <c r="U512" s="31">
        <v>175644</v>
      </c>
      <c r="V512" s="31">
        <v>172461</v>
      </c>
      <c r="W512" s="31">
        <v>173699</v>
      </c>
      <c r="X512" s="31">
        <v>173090</v>
      </c>
      <c r="Y512" s="31">
        <v>173969</v>
      </c>
      <c r="Z512" s="31">
        <v>176455</v>
      </c>
      <c r="AA512" s="31">
        <v>172687</v>
      </c>
      <c r="AB512" s="31"/>
      <c r="AC512" s="31"/>
    </row>
    <row r="513" spans="1:29" hidden="1">
      <c r="A513" s="58">
        <v>1997</v>
      </c>
      <c r="B513" s="59" t="s">
        <v>1846</v>
      </c>
      <c r="C513" s="59" t="s">
        <v>1847</v>
      </c>
      <c r="D513" s="59" t="s">
        <v>103</v>
      </c>
      <c r="E513" s="59" t="s">
        <v>1686</v>
      </c>
      <c r="F513" s="59" t="s">
        <v>1693</v>
      </c>
      <c r="G513" s="59">
        <v>3</v>
      </c>
      <c r="H513" s="31">
        <v>1585</v>
      </c>
      <c r="I513" s="31">
        <v>6792087</v>
      </c>
      <c r="J513" s="31"/>
      <c r="K513" s="31"/>
      <c r="L513" s="31"/>
      <c r="M513" s="31">
        <v>3366623</v>
      </c>
      <c r="N513" s="31">
        <v>3354864</v>
      </c>
      <c r="O513" s="31">
        <v>3368972</v>
      </c>
      <c r="P513" s="31">
        <v>3514761</v>
      </c>
      <c r="Q513" s="31"/>
      <c r="R513" s="31"/>
      <c r="S513" s="31"/>
      <c r="T513" s="31"/>
      <c r="U513" s="31"/>
      <c r="V513" s="31"/>
      <c r="W513" s="31"/>
      <c r="X513" s="31"/>
      <c r="Y513" s="31"/>
      <c r="Z513" s="31"/>
      <c r="AA513" s="31"/>
      <c r="AB513" s="31"/>
      <c r="AC513" s="31"/>
    </row>
    <row r="514" spans="1:29" hidden="1">
      <c r="A514" s="58">
        <v>1999</v>
      </c>
      <c r="B514" s="59" t="s">
        <v>1848</v>
      </c>
      <c r="C514" s="59" t="s">
        <v>1849</v>
      </c>
      <c r="D514" s="59" t="s">
        <v>1850</v>
      </c>
      <c r="E514" s="59" t="s">
        <v>1686</v>
      </c>
      <c r="F514" s="59" t="s">
        <v>1851</v>
      </c>
      <c r="G514" s="59">
        <v>337</v>
      </c>
      <c r="H514" s="31">
        <v>24</v>
      </c>
      <c r="I514" s="31">
        <v>59695</v>
      </c>
      <c r="J514" s="31">
        <v>0</v>
      </c>
      <c r="K514" s="31">
        <v>0</v>
      </c>
      <c r="L514" s="31">
        <v>30996</v>
      </c>
      <c r="M514" s="31">
        <v>23307</v>
      </c>
      <c r="N514" s="31">
        <v>7293</v>
      </c>
      <c r="O514" s="31"/>
      <c r="P514" s="31"/>
      <c r="Q514" s="31"/>
      <c r="R514" s="31"/>
      <c r="S514" s="31"/>
      <c r="T514" s="31"/>
      <c r="U514" s="31"/>
      <c r="V514" s="31"/>
      <c r="W514" s="31"/>
      <c r="X514" s="31"/>
      <c r="Y514" s="31"/>
      <c r="Z514" s="31"/>
      <c r="AA514" s="31"/>
      <c r="AB514" s="31"/>
      <c r="AC514" s="31"/>
    </row>
    <row r="515" spans="1:29" hidden="1">
      <c r="A515" s="58">
        <v>1997</v>
      </c>
      <c r="B515" s="59" t="s">
        <v>1852</v>
      </c>
      <c r="C515" s="59" t="s">
        <v>1853</v>
      </c>
      <c r="D515" s="59" t="s">
        <v>1790</v>
      </c>
      <c r="E515" s="59" t="s">
        <v>1667</v>
      </c>
      <c r="F515" s="59" t="s">
        <v>1693</v>
      </c>
      <c r="G515" s="59">
        <v>3</v>
      </c>
      <c r="H515" s="31">
        <v>1585</v>
      </c>
      <c r="I515" s="31">
        <v>6792087</v>
      </c>
      <c r="J515" s="31"/>
      <c r="K515" s="31"/>
      <c r="L515" s="31"/>
      <c r="M515" s="31"/>
      <c r="N515" s="31"/>
      <c r="O515" s="31">
        <v>477101</v>
      </c>
      <c r="P515" s="31">
        <v>503302</v>
      </c>
      <c r="Q515" s="31"/>
      <c r="R515" s="31"/>
      <c r="S515" s="31"/>
      <c r="T515" s="31"/>
      <c r="U515" s="31"/>
      <c r="V515" s="31"/>
      <c r="W515" s="31"/>
      <c r="X515" s="31"/>
      <c r="Y515" s="31"/>
      <c r="Z515" s="31"/>
      <c r="AA515" s="31"/>
      <c r="AB515" s="31"/>
      <c r="AC515" s="31"/>
    </row>
    <row r="516" spans="1:29" hidden="1">
      <c r="A516" s="58">
        <v>2010</v>
      </c>
      <c r="B516" s="59" t="s">
        <v>1854</v>
      </c>
      <c r="C516" s="59" t="s">
        <v>1855</v>
      </c>
      <c r="D516" s="59" t="s">
        <v>244</v>
      </c>
      <c r="E516" s="59" t="s">
        <v>1560</v>
      </c>
      <c r="F516" s="59" t="s">
        <v>1856</v>
      </c>
      <c r="G516" s="59">
        <v>339</v>
      </c>
      <c r="H516" s="31">
        <v>35</v>
      </c>
      <c r="I516" s="31">
        <v>70001</v>
      </c>
      <c r="J516" s="31">
        <v>939168</v>
      </c>
      <c r="K516" s="31">
        <v>924534</v>
      </c>
      <c r="L516" s="31">
        <v>906211</v>
      </c>
      <c r="M516" s="31">
        <v>839873</v>
      </c>
      <c r="N516" s="31">
        <v>933027</v>
      </c>
      <c r="O516" s="31">
        <v>1017800</v>
      </c>
      <c r="P516" s="31">
        <v>1244984</v>
      </c>
      <c r="Q516" s="31">
        <v>1274390</v>
      </c>
      <c r="R516" s="31">
        <v>1248635</v>
      </c>
      <c r="S516" s="31">
        <v>1289423</v>
      </c>
      <c r="T516" s="31">
        <v>1152243</v>
      </c>
      <c r="U516" s="31">
        <v>953420</v>
      </c>
      <c r="V516" s="31">
        <v>758339</v>
      </c>
      <c r="W516" s="31">
        <v>779585</v>
      </c>
      <c r="X516" s="31">
        <v>683051</v>
      </c>
      <c r="Y516" s="31">
        <v>830701</v>
      </c>
      <c r="Z516" s="31">
        <v>1054344</v>
      </c>
      <c r="AA516" s="31">
        <v>936767</v>
      </c>
      <c r="AB516" s="31">
        <v>334289</v>
      </c>
      <c r="AC516" s="31">
        <v>213157</v>
      </c>
    </row>
    <row r="517" spans="1:29" hidden="1">
      <c r="A517" s="58">
        <v>1995</v>
      </c>
      <c r="B517" s="59" t="s">
        <v>1857</v>
      </c>
      <c r="C517" s="59" t="s">
        <v>1858</v>
      </c>
      <c r="D517" s="59" t="s">
        <v>1671</v>
      </c>
      <c r="E517" s="59" t="s">
        <v>1667</v>
      </c>
      <c r="F517" s="59" t="s">
        <v>1693</v>
      </c>
      <c r="G517" s="59">
        <v>3</v>
      </c>
      <c r="H517" s="31">
        <v>1585</v>
      </c>
      <c r="I517" s="31">
        <v>6792087</v>
      </c>
      <c r="J517" s="31">
        <v>66427</v>
      </c>
      <c r="K517" s="31">
        <v>51659</v>
      </c>
      <c r="L517" s="31">
        <v>52589</v>
      </c>
      <c r="M517" s="31">
        <v>61769</v>
      </c>
      <c r="N517" s="31">
        <v>41562</v>
      </c>
      <c r="O517" s="31"/>
      <c r="P517" s="31"/>
      <c r="Q517" s="31"/>
      <c r="R517" s="31"/>
      <c r="S517" s="31"/>
      <c r="T517" s="31"/>
      <c r="U517" s="31"/>
      <c r="V517" s="31"/>
      <c r="W517" s="31"/>
      <c r="X517" s="31"/>
      <c r="Y517" s="31"/>
      <c r="Z517" s="31"/>
      <c r="AA517" s="31"/>
      <c r="AB517" s="31"/>
      <c r="AC517" s="31"/>
    </row>
    <row r="518" spans="1:29" hidden="1">
      <c r="A518" s="58">
        <v>2010</v>
      </c>
      <c r="B518" s="59" t="s">
        <v>1859</v>
      </c>
      <c r="C518" s="59" t="s">
        <v>1860</v>
      </c>
      <c r="D518" s="59" t="s">
        <v>1627</v>
      </c>
      <c r="E518" s="59" t="s">
        <v>1619</v>
      </c>
      <c r="F518" s="59" t="s">
        <v>1628</v>
      </c>
      <c r="G518" s="59">
        <v>9</v>
      </c>
      <c r="H518" s="31">
        <v>1262</v>
      </c>
      <c r="I518" s="31">
        <v>3903377</v>
      </c>
      <c r="J518" s="31">
        <v>497995</v>
      </c>
      <c r="K518" s="31">
        <v>497995</v>
      </c>
      <c r="L518" s="31">
        <v>495583</v>
      </c>
      <c r="M518" s="31">
        <v>494098</v>
      </c>
      <c r="N518" s="31">
        <v>335923</v>
      </c>
      <c r="O518" s="31">
        <v>497068</v>
      </c>
      <c r="P518" s="31">
        <v>449273</v>
      </c>
      <c r="Q518" s="31">
        <v>495583</v>
      </c>
      <c r="R518" s="31">
        <v>228693</v>
      </c>
      <c r="S518" s="31">
        <v>380940</v>
      </c>
      <c r="T518" s="31">
        <v>500134</v>
      </c>
      <c r="U518" s="31">
        <v>497350</v>
      </c>
      <c r="V518" s="31">
        <v>170828</v>
      </c>
      <c r="W518" s="31">
        <v>149915</v>
      </c>
      <c r="X518" s="31">
        <v>459328</v>
      </c>
      <c r="Y518" s="31">
        <v>608222</v>
      </c>
      <c r="Z518" s="31">
        <v>552640</v>
      </c>
      <c r="AA518" s="31">
        <v>573339</v>
      </c>
      <c r="AB518" s="31">
        <v>528542</v>
      </c>
      <c r="AC518" s="31">
        <v>545314</v>
      </c>
    </row>
    <row r="519" spans="1:29" hidden="1">
      <c r="A519" s="58">
        <v>2010</v>
      </c>
      <c r="B519" s="59" t="s">
        <v>1861</v>
      </c>
      <c r="C519" s="59" t="s">
        <v>1862</v>
      </c>
      <c r="D519" s="59" t="s">
        <v>1863</v>
      </c>
      <c r="E519" s="59" t="s">
        <v>1560</v>
      </c>
      <c r="F519" s="59" t="s">
        <v>1864</v>
      </c>
      <c r="G519" s="59">
        <v>327</v>
      </c>
      <c r="H519" s="31">
        <v>51</v>
      </c>
      <c r="I519" s="31">
        <v>73710</v>
      </c>
      <c r="J519" s="31">
        <v>146475</v>
      </c>
      <c r="K519" s="31">
        <v>145922</v>
      </c>
      <c r="L519" s="31">
        <v>147540</v>
      </c>
      <c r="M519" s="31">
        <v>147192</v>
      </c>
      <c r="N519" s="31"/>
      <c r="O519" s="31">
        <v>168460</v>
      </c>
      <c r="P519" s="31"/>
      <c r="Q519" s="31"/>
      <c r="R519" s="31"/>
      <c r="S519" s="31"/>
      <c r="T519" s="31"/>
      <c r="U519" s="31"/>
      <c r="V519" s="31"/>
      <c r="W519" s="31"/>
      <c r="X519" s="31"/>
      <c r="Y519" s="31"/>
      <c r="Z519" s="31"/>
      <c r="AA519" s="31"/>
      <c r="AB519" s="31"/>
      <c r="AC519" s="31"/>
    </row>
    <row r="520" spans="1:29" hidden="1">
      <c r="A520" s="58">
        <v>2010</v>
      </c>
      <c r="B520" s="59" t="s">
        <v>1865</v>
      </c>
      <c r="C520" s="59" t="s">
        <v>1866</v>
      </c>
      <c r="D520" s="59" t="s">
        <v>1867</v>
      </c>
      <c r="E520" s="59" t="s">
        <v>1560</v>
      </c>
      <c r="F520" s="59" t="s">
        <v>1571</v>
      </c>
      <c r="G520" s="59">
        <v>21</v>
      </c>
      <c r="H520" s="31">
        <v>647</v>
      </c>
      <c r="I520" s="31">
        <v>1786647</v>
      </c>
      <c r="J520" s="31"/>
      <c r="K520" s="31">
        <v>129703</v>
      </c>
      <c r="L520" s="31">
        <v>131541</v>
      </c>
      <c r="M520" s="31">
        <v>135002</v>
      </c>
      <c r="N520" s="31">
        <v>137578</v>
      </c>
      <c r="O520" s="31">
        <v>138440</v>
      </c>
      <c r="P520" s="31">
        <v>138119</v>
      </c>
      <c r="Q520" s="31">
        <v>144581</v>
      </c>
      <c r="R520" s="31">
        <v>177635</v>
      </c>
      <c r="S520" s="31">
        <v>136009</v>
      </c>
      <c r="T520" s="31">
        <v>135531</v>
      </c>
      <c r="U520" s="31">
        <v>132300</v>
      </c>
      <c r="V520" s="31">
        <v>132228</v>
      </c>
      <c r="W520" s="31">
        <v>131700</v>
      </c>
      <c r="X520" s="31">
        <v>129758</v>
      </c>
      <c r="Y520" s="31">
        <v>130213</v>
      </c>
      <c r="Z520" s="31">
        <v>126842</v>
      </c>
      <c r="AA520" s="31">
        <v>126473</v>
      </c>
      <c r="AB520" s="31">
        <v>119744</v>
      </c>
      <c r="AC520" s="31">
        <v>114351</v>
      </c>
    </row>
    <row r="521" spans="1:29" hidden="1">
      <c r="A521" s="58">
        <v>1991</v>
      </c>
      <c r="B521" s="59" t="s">
        <v>1868</v>
      </c>
      <c r="C521" s="59" t="s">
        <v>1869</v>
      </c>
      <c r="D521" s="59" t="s">
        <v>1683</v>
      </c>
      <c r="E521" s="59" t="s">
        <v>1667</v>
      </c>
      <c r="F521" s="59" t="s">
        <v>1693</v>
      </c>
      <c r="G521" s="59">
        <v>3</v>
      </c>
      <c r="H521" s="31">
        <v>1585</v>
      </c>
      <c r="I521" s="31">
        <v>6792087</v>
      </c>
      <c r="J521" s="31">
        <v>57000</v>
      </c>
      <c r="K521" s="31"/>
      <c r="L521" s="31"/>
      <c r="M521" s="31"/>
      <c r="N521" s="31"/>
      <c r="O521" s="31"/>
      <c r="P521" s="31"/>
      <c r="Q521" s="31"/>
      <c r="R521" s="31"/>
      <c r="S521" s="31"/>
      <c r="T521" s="31"/>
      <c r="U521" s="31"/>
      <c r="V521" s="31"/>
      <c r="W521" s="31"/>
      <c r="X521" s="31"/>
      <c r="Y521" s="31"/>
      <c r="Z521" s="31"/>
      <c r="AA521" s="31"/>
      <c r="AB521" s="31"/>
      <c r="AC521" s="31"/>
    </row>
    <row r="522" spans="1:29" hidden="1">
      <c r="A522" s="58">
        <v>2010</v>
      </c>
      <c r="B522" s="59" t="s">
        <v>1870</v>
      </c>
      <c r="C522" s="59" t="s">
        <v>1871</v>
      </c>
      <c r="D522" s="59" t="s">
        <v>1872</v>
      </c>
      <c r="E522" s="59" t="s">
        <v>1667</v>
      </c>
      <c r="F522" s="59" t="s">
        <v>1873</v>
      </c>
      <c r="G522" s="59">
        <v>365</v>
      </c>
      <c r="H522" s="31">
        <v>35</v>
      </c>
      <c r="I522" s="31">
        <v>63739</v>
      </c>
      <c r="J522" s="31"/>
      <c r="K522" s="31">
        <v>241669</v>
      </c>
      <c r="L522" s="31">
        <v>255357</v>
      </c>
      <c r="M522" s="31">
        <v>251787</v>
      </c>
      <c r="N522" s="31"/>
      <c r="O522" s="31">
        <v>248368</v>
      </c>
      <c r="P522" s="31">
        <v>279732</v>
      </c>
      <c r="Q522" s="31">
        <v>253834</v>
      </c>
      <c r="R522" s="31">
        <v>260264</v>
      </c>
      <c r="S522" s="31">
        <v>291041</v>
      </c>
      <c r="T522" s="31">
        <v>356753</v>
      </c>
      <c r="U522" s="31">
        <v>311852</v>
      </c>
      <c r="V522" s="31">
        <v>274425</v>
      </c>
      <c r="W522" s="31">
        <v>0</v>
      </c>
      <c r="X522" s="31">
        <v>690539</v>
      </c>
      <c r="Y522" s="31">
        <v>692022</v>
      </c>
      <c r="Z522" s="31">
        <v>720771</v>
      </c>
      <c r="AA522" s="31">
        <v>711570</v>
      </c>
      <c r="AB522" s="31">
        <v>679918</v>
      </c>
      <c r="AC522" s="31">
        <v>946784</v>
      </c>
    </row>
    <row r="523" spans="1:29" hidden="1">
      <c r="A523" s="58">
        <v>2010</v>
      </c>
      <c r="B523" s="59" t="s">
        <v>1874</v>
      </c>
      <c r="C523" s="59" t="s">
        <v>1875</v>
      </c>
      <c r="D523" s="59" t="s">
        <v>1876</v>
      </c>
      <c r="E523" s="59" t="s">
        <v>1686</v>
      </c>
      <c r="F523" s="59" t="s">
        <v>1877</v>
      </c>
      <c r="G523" s="59">
        <v>17</v>
      </c>
      <c r="H523" s="31">
        <v>829</v>
      </c>
      <c r="I523" s="31">
        <v>2077662</v>
      </c>
      <c r="J523" s="31"/>
      <c r="K523" s="31"/>
      <c r="L523" s="31">
        <v>2420195</v>
      </c>
      <c r="M523" s="31">
        <v>2787801</v>
      </c>
      <c r="N523" s="31">
        <v>2987665</v>
      </c>
      <c r="O523" s="31">
        <v>3066913</v>
      </c>
      <c r="P523" s="31">
        <v>3209096</v>
      </c>
      <c r="Q523" s="31">
        <v>3566818</v>
      </c>
      <c r="R523" s="31">
        <v>4362494</v>
      </c>
      <c r="S523" s="31">
        <v>4443318</v>
      </c>
      <c r="T523" s="31">
        <v>4451337</v>
      </c>
      <c r="U523" s="31">
        <v>4800861</v>
      </c>
      <c r="V523" s="31">
        <v>4661437</v>
      </c>
      <c r="W523" s="31">
        <v>6384707</v>
      </c>
      <c r="X523" s="31">
        <v>6812176</v>
      </c>
      <c r="Y523" s="31">
        <v>6670189</v>
      </c>
      <c r="Z523" s="31">
        <v>6055738</v>
      </c>
      <c r="AA523" s="31">
        <v>6062465</v>
      </c>
      <c r="AB523" s="31">
        <v>6359301</v>
      </c>
      <c r="AC523" s="31">
        <v>6042593</v>
      </c>
    </row>
    <row r="524" spans="1:29" hidden="1">
      <c r="A524" s="58">
        <v>2007</v>
      </c>
      <c r="B524" s="59" t="s">
        <v>1878</v>
      </c>
      <c r="C524" s="59" t="s">
        <v>1879</v>
      </c>
      <c r="D524" s="59" t="s">
        <v>1880</v>
      </c>
      <c r="E524" s="59" t="s">
        <v>1619</v>
      </c>
      <c r="F524" s="59" t="s">
        <v>1881</v>
      </c>
      <c r="G524" s="59">
        <v>278</v>
      </c>
      <c r="H524" s="31">
        <v>48</v>
      </c>
      <c r="I524" s="31">
        <v>91921</v>
      </c>
      <c r="J524" s="31"/>
      <c r="K524" s="31"/>
      <c r="L524" s="31"/>
      <c r="M524" s="31">
        <v>350792</v>
      </c>
      <c r="N524" s="31">
        <v>350403</v>
      </c>
      <c r="O524" s="31"/>
      <c r="P524" s="31"/>
      <c r="Q524" s="31">
        <v>319184</v>
      </c>
      <c r="R524" s="31">
        <v>334269</v>
      </c>
      <c r="S524" s="31">
        <v>439315</v>
      </c>
      <c r="T524" s="31">
        <v>590260</v>
      </c>
      <c r="U524" s="31">
        <v>639826</v>
      </c>
      <c r="V524" s="31">
        <v>561695</v>
      </c>
      <c r="W524" s="31">
        <v>572224</v>
      </c>
      <c r="X524" s="31">
        <v>630111</v>
      </c>
      <c r="Y524" s="31">
        <v>718395</v>
      </c>
      <c r="Z524" s="31">
        <v>793177</v>
      </c>
      <c r="AA524" s="31"/>
      <c r="AB524" s="31"/>
      <c r="AC524" s="31"/>
    </row>
    <row r="525" spans="1:29" hidden="1">
      <c r="A525" s="58">
        <v>2010</v>
      </c>
      <c r="B525" s="59" t="s">
        <v>1882</v>
      </c>
      <c r="C525" s="59" t="s">
        <v>1883</v>
      </c>
      <c r="D525" s="59" t="s">
        <v>1884</v>
      </c>
      <c r="E525" s="59" t="s">
        <v>1619</v>
      </c>
      <c r="F525" s="59" t="s">
        <v>1885</v>
      </c>
      <c r="G525" s="59">
        <v>295</v>
      </c>
      <c r="H525" s="31">
        <v>56</v>
      </c>
      <c r="I525" s="31">
        <v>86486</v>
      </c>
      <c r="J525" s="31"/>
      <c r="K525" s="31"/>
      <c r="L525" s="31"/>
      <c r="M525" s="31"/>
      <c r="N525" s="31">
        <v>518226</v>
      </c>
      <c r="O525" s="31">
        <v>568810</v>
      </c>
      <c r="P525" s="31">
        <v>634507</v>
      </c>
      <c r="Q525" s="31">
        <v>1682513</v>
      </c>
      <c r="R525" s="31">
        <v>1544951</v>
      </c>
      <c r="S525" s="31">
        <v>1613550</v>
      </c>
      <c r="T525" s="31">
        <v>1549294</v>
      </c>
      <c r="U525" s="31">
        <v>1386819</v>
      </c>
      <c r="V525" s="31">
        <v>1580441</v>
      </c>
      <c r="W525" s="31">
        <v>1841051</v>
      </c>
      <c r="X525" s="31">
        <v>1897150</v>
      </c>
      <c r="Y525" s="31">
        <v>1959096</v>
      </c>
      <c r="Z525" s="31">
        <v>2081729</v>
      </c>
      <c r="AA525" s="31">
        <v>2458204</v>
      </c>
      <c r="AB525" s="31">
        <v>2688440</v>
      </c>
      <c r="AC525" s="31">
        <v>2891391</v>
      </c>
    </row>
    <row r="526" spans="1:29" hidden="1">
      <c r="A526" s="58">
        <v>2010</v>
      </c>
      <c r="B526" s="59" t="s">
        <v>1886</v>
      </c>
      <c r="C526" s="59" t="s">
        <v>1887</v>
      </c>
      <c r="D526" s="59" t="s">
        <v>1704</v>
      </c>
      <c r="E526" s="59" t="s">
        <v>1667</v>
      </c>
      <c r="F526" s="59" t="s">
        <v>1888</v>
      </c>
      <c r="G526" s="59">
        <v>208</v>
      </c>
      <c r="H526" s="31">
        <v>78</v>
      </c>
      <c r="I526" s="31">
        <v>131226</v>
      </c>
      <c r="J526" s="31"/>
      <c r="K526" s="31"/>
      <c r="L526" s="31"/>
      <c r="M526" s="31">
        <v>347931</v>
      </c>
      <c r="N526" s="31">
        <v>349908</v>
      </c>
      <c r="O526" s="31">
        <v>367818</v>
      </c>
      <c r="P526" s="31">
        <v>420931</v>
      </c>
      <c r="Q526" s="31">
        <v>401195</v>
      </c>
      <c r="R526" s="31">
        <v>451497</v>
      </c>
      <c r="S526" s="31">
        <v>722938</v>
      </c>
      <c r="T526" s="31">
        <v>753911</v>
      </c>
      <c r="U526" s="31">
        <v>788703</v>
      </c>
      <c r="V526" s="31">
        <v>845560</v>
      </c>
      <c r="W526" s="31">
        <v>833916</v>
      </c>
      <c r="X526" s="31">
        <v>815131</v>
      </c>
      <c r="Y526" s="31">
        <v>760030</v>
      </c>
      <c r="Z526" s="31">
        <v>743707</v>
      </c>
      <c r="AA526" s="31">
        <v>749271</v>
      </c>
      <c r="AB526" s="31">
        <v>729953</v>
      </c>
      <c r="AC526" s="31">
        <v>795666</v>
      </c>
    </row>
    <row r="527" spans="1:29" hidden="1">
      <c r="A527" s="58">
        <v>1995</v>
      </c>
      <c r="B527" s="59" t="s">
        <v>1889</v>
      </c>
      <c r="C527" s="59" t="s">
        <v>1890</v>
      </c>
      <c r="D527" s="59" t="s">
        <v>1891</v>
      </c>
      <c r="E527" s="59" t="s">
        <v>1686</v>
      </c>
      <c r="F527" s="59" t="s">
        <v>1693</v>
      </c>
      <c r="G527" s="59">
        <v>3</v>
      </c>
      <c r="H527" s="31">
        <v>1585</v>
      </c>
      <c r="I527" s="31">
        <v>6792087</v>
      </c>
      <c r="J527" s="31"/>
      <c r="K527" s="31"/>
      <c r="L527" s="31"/>
      <c r="M527" s="31">
        <v>2811671</v>
      </c>
      <c r="N527" s="31">
        <v>2834569</v>
      </c>
      <c r="O527" s="31"/>
      <c r="P527" s="31"/>
      <c r="Q527" s="31"/>
      <c r="R527" s="31"/>
      <c r="S527" s="31"/>
      <c r="T527" s="31"/>
      <c r="U527" s="31"/>
      <c r="V527" s="31"/>
      <c r="W527" s="31"/>
      <c r="X527" s="31"/>
      <c r="Y527" s="31"/>
      <c r="Z527" s="31"/>
      <c r="AA527" s="31"/>
      <c r="AB527" s="31"/>
      <c r="AC527" s="31"/>
    </row>
    <row r="528" spans="1:29" hidden="1">
      <c r="A528" s="58">
        <v>1995</v>
      </c>
      <c r="B528" s="59" t="s">
        <v>1892</v>
      </c>
      <c r="C528" s="59" t="s">
        <v>1893</v>
      </c>
      <c r="D528" s="59" t="s">
        <v>1690</v>
      </c>
      <c r="E528" s="59" t="s">
        <v>1667</v>
      </c>
      <c r="F528" s="59" t="s">
        <v>1693</v>
      </c>
      <c r="G528" s="59">
        <v>3</v>
      </c>
      <c r="H528" s="31">
        <v>1585</v>
      </c>
      <c r="I528" s="31">
        <v>6792087</v>
      </c>
      <c r="J528" s="31"/>
      <c r="K528" s="31"/>
      <c r="L528" s="31"/>
      <c r="M528" s="31"/>
      <c r="N528" s="31">
        <v>109348</v>
      </c>
      <c r="O528" s="31"/>
      <c r="P528" s="31"/>
      <c r="Q528" s="31"/>
      <c r="R528" s="31"/>
      <c r="S528" s="31"/>
      <c r="T528" s="31"/>
      <c r="U528" s="31"/>
      <c r="V528" s="31"/>
      <c r="W528" s="31"/>
      <c r="X528" s="31"/>
      <c r="Y528" s="31"/>
      <c r="Z528" s="31"/>
      <c r="AA528" s="31"/>
      <c r="AB528" s="31"/>
      <c r="AC528" s="31"/>
    </row>
    <row r="529" spans="1:29" hidden="1">
      <c r="A529" s="58">
        <v>2001</v>
      </c>
      <c r="B529" s="59" t="s">
        <v>1894</v>
      </c>
      <c r="C529" s="59" t="s">
        <v>1895</v>
      </c>
      <c r="D529" s="59" t="s">
        <v>1896</v>
      </c>
      <c r="E529" s="59" t="s">
        <v>1686</v>
      </c>
      <c r="F529" s="59" t="s">
        <v>1693</v>
      </c>
      <c r="G529" s="59">
        <v>3</v>
      </c>
      <c r="H529" s="31">
        <v>1585</v>
      </c>
      <c r="I529" s="31">
        <v>6792087</v>
      </c>
      <c r="J529" s="31"/>
      <c r="K529" s="31"/>
      <c r="L529" s="31"/>
      <c r="M529" s="31"/>
      <c r="N529" s="31"/>
      <c r="O529" s="31"/>
      <c r="P529" s="31"/>
      <c r="Q529" s="31"/>
      <c r="R529" s="31">
        <v>2460939</v>
      </c>
      <c r="S529" s="31">
        <v>2982826</v>
      </c>
      <c r="T529" s="31">
        <v>2607524</v>
      </c>
      <c r="U529" s="31"/>
      <c r="V529" s="31"/>
      <c r="W529" s="31"/>
      <c r="X529" s="31"/>
      <c r="Y529" s="31"/>
      <c r="Z529" s="31"/>
      <c r="AA529" s="31"/>
      <c r="AB529" s="31"/>
      <c r="AC529" s="31"/>
    </row>
    <row r="530" spans="1:29" hidden="1">
      <c r="A530" s="58">
        <v>2010</v>
      </c>
      <c r="B530" s="59" t="s">
        <v>1897</v>
      </c>
      <c r="C530" s="59" t="s">
        <v>1898</v>
      </c>
      <c r="D530" s="59" t="s">
        <v>1899</v>
      </c>
      <c r="E530" s="59" t="s">
        <v>1602</v>
      </c>
      <c r="F530" s="59" t="s">
        <v>1611</v>
      </c>
      <c r="G530" s="59">
        <v>16</v>
      </c>
      <c r="H530" s="31">
        <v>894</v>
      </c>
      <c r="I530" s="31">
        <v>2388593</v>
      </c>
      <c r="J530" s="31"/>
      <c r="K530" s="31"/>
      <c r="L530" s="31"/>
      <c r="M530" s="31"/>
      <c r="N530" s="31"/>
      <c r="O530" s="31"/>
      <c r="P530" s="31"/>
      <c r="Q530" s="31"/>
      <c r="R530" s="31">
        <v>7397980</v>
      </c>
      <c r="S530" s="31">
        <v>7506532</v>
      </c>
      <c r="T530" s="31">
        <v>7599406</v>
      </c>
      <c r="U530" s="31">
        <v>7964644</v>
      </c>
      <c r="V530" s="31">
        <v>9040051</v>
      </c>
      <c r="W530" s="31">
        <v>9984508</v>
      </c>
      <c r="X530" s="31">
        <v>10846114</v>
      </c>
      <c r="Y530" s="31">
        <v>10030471</v>
      </c>
      <c r="Z530" s="31">
        <v>11416214</v>
      </c>
      <c r="AA530" s="31">
        <v>12408593</v>
      </c>
      <c r="AB530" s="31">
        <v>11977901</v>
      </c>
      <c r="AC530" s="31">
        <v>11461069</v>
      </c>
    </row>
    <row r="531" spans="1:29" hidden="1">
      <c r="A531" s="58">
        <v>2010</v>
      </c>
      <c r="B531" s="59" t="s">
        <v>1900</v>
      </c>
      <c r="C531" s="59" t="s">
        <v>1901</v>
      </c>
      <c r="D531" s="59" t="s">
        <v>1899</v>
      </c>
      <c r="E531" s="59" t="s">
        <v>1602</v>
      </c>
      <c r="F531" s="59" t="s">
        <v>1611</v>
      </c>
      <c r="G531" s="59">
        <v>16</v>
      </c>
      <c r="H531" s="31">
        <v>894</v>
      </c>
      <c r="I531" s="31">
        <v>2388593</v>
      </c>
      <c r="J531" s="31"/>
      <c r="K531" s="31"/>
      <c r="L531" s="31"/>
      <c r="M531" s="31"/>
      <c r="N531" s="31"/>
      <c r="O531" s="31"/>
      <c r="P531" s="31"/>
      <c r="Q531" s="31"/>
      <c r="R531" s="31">
        <v>7718682</v>
      </c>
      <c r="S531" s="31">
        <v>7592571</v>
      </c>
      <c r="T531" s="31">
        <v>7647442</v>
      </c>
      <c r="U531" s="31">
        <v>8742342</v>
      </c>
      <c r="V531" s="31">
        <v>8977365</v>
      </c>
      <c r="W531" s="31">
        <v>9031250</v>
      </c>
      <c r="X531" s="31">
        <v>8922869</v>
      </c>
      <c r="Y531" s="31">
        <v>9779529</v>
      </c>
      <c r="Z531" s="31">
        <v>9563097</v>
      </c>
      <c r="AA531" s="31">
        <v>9932876</v>
      </c>
      <c r="AB531" s="31">
        <v>9920942</v>
      </c>
      <c r="AC531" s="31">
        <v>11214403</v>
      </c>
    </row>
    <row r="532" spans="1:29" hidden="1">
      <c r="A532" s="58">
        <v>2010</v>
      </c>
      <c r="B532" s="59" t="s">
        <v>1902</v>
      </c>
      <c r="C532" s="59" t="s">
        <v>1903</v>
      </c>
      <c r="D532" s="59" t="s">
        <v>1581</v>
      </c>
      <c r="E532" s="59" t="s">
        <v>1560</v>
      </c>
      <c r="F532" s="59" t="s">
        <v>1128</v>
      </c>
      <c r="G532" s="59">
        <v>26</v>
      </c>
      <c r="H532" s="31">
        <v>672</v>
      </c>
      <c r="I532" s="31">
        <v>1503262</v>
      </c>
      <c r="J532" s="31"/>
      <c r="K532" s="31"/>
      <c r="L532" s="31"/>
      <c r="M532" s="31"/>
      <c r="N532" s="31"/>
      <c r="O532" s="31"/>
      <c r="P532" s="31"/>
      <c r="Q532" s="31"/>
      <c r="R532" s="31"/>
      <c r="S532" s="31"/>
      <c r="T532" s="31">
        <v>1320064</v>
      </c>
      <c r="U532" s="31">
        <v>836486</v>
      </c>
      <c r="V532" s="31">
        <v>14978</v>
      </c>
      <c r="W532" s="31">
        <v>85986</v>
      </c>
      <c r="X532" s="31">
        <v>90798</v>
      </c>
      <c r="Y532" s="31">
        <v>59626</v>
      </c>
      <c r="Z532" s="31">
        <v>62571</v>
      </c>
      <c r="AA532" s="31">
        <v>64328</v>
      </c>
      <c r="AB532" s="31">
        <v>199425</v>
      </c>
      <c r="AC532" s="31">
        <v>329946</v>
      </c>
    </row>
    <row r="533" spans="1:29" hidden="1">
      <c r="A533" s="58">
        <v>2010</v>
      </c>
      <c r="B533" s="59" t="s">
        <v>1904</v>
      </c>
      <c r="C533" s="59" t="s">
        <v>1905</v>
      </c>
      <c r="D533" s="59" t="s">
        <v>1662</v>
      </c>
      <c r="E533" s="59" t="s">
        <v>1619</v>
      </c>
      <c r="F533" s="59" t="s">
        <v>1663</v>
      </c>
      <c r="G533" s="59">
        <v>112</v>
      </c>
      <c r="H533" s="31">
        <v>129</v>
      </c>
      <c r="I533" s="31">
        <v>283904</v>
      </c>
      <c r="J533" s="31"/>
      <c r="K533" s="31"/>
      <c r="L533" s="31"/>
      <c r="M533" s="31"/>
      <c r="N533" s="31"/>
      <c r="O533" s="31"/>
      <c r="P533" s="31"/>
      <c r="Q533" s="31"/>
      <c r="R533" s="31"/>
      <c r="S533" s="31">
        <v>860294</v>
      </c>
      <c r="T533" s="31">
        <v>851234</v>
      </c>
      <c r="U533" s="31">
        <v>852465</v>
      </c>
      <c r="V533" s="31">
        <v>877368</v>
      </c>
      <c r="W533" s="31">
        <v>901170</v>
      </c>
      <c r="X533" s="31">
        <v>968716</v>
      </c>
      <c r="Y533" s="31">
        <v>956788</v>
      </c>
      <c r="Z533" s="31">
        <v>954412</v>
      </c>
      <c r="AA533" s="31">
        <v>953404</v>
      </c>
      <c r="AB533" s="31">
        <v>956205</v>
      </c>
      <c r="AC533" s="31">
        <v>982167</v>
      </c>
    </row>
    <row r="534" spans="1:29" hidden="1">
      <c r="A534" s="58">
        <v>2010</v>
      </c>
      <c r="B534" s="59" t="s">
        <v>1906</v>
      </c>
      <c r="C534" s="59" t="s">
        <v>1907</v>
      </c>
      <c r="D534" s="59" t="s">
        <v>1908</v>
      </c>
      <c r="E534" s="59" t="s">
        <v>1686</v>
      </c>
      <c r="F534" s="59" t="s">
        <v>1851</v>
      </c>
      <c r="G534" s="59">
        <v>359</v>
      </c>
      <c r="H534" s="31">
        <v>28</v>
      </c>
      <c r="I534" s="31">
        <v>65073</v>
      </c>
      <c r="J534" s="31"/>
      <c r="K534" s="31"/>
      <c r="L534" s="31"/>
      <c r="M534" s="31"/>
      <c r="N534" s="31"/>
      <c r="O534" s="31"/>
      <c r="P534" s="31"/>
      <c r="Q534" s="31"/>
      <c r="R534" s="31"/>
      <c r="S534" s="31">
        <v>317982</v>
      </c>
      <c r="T534" s="31"/>
      <c r="U534" s="31"/>
      <c r="V534" s="31"/>
      <c r="W534" s="31"/>
      <c r="X534" s="31"/>
      <c r="Y534" s="31">
        <v>600937</v>
      </c>
      <c r="Z534" s="31">
        <v>647843</v>
      </c>
      <c r="AA534" s="31">
        <v>713492</v>
      </c>
      <c r="AB534" s="31">
        <v>904311</v>
      </c>
      <c r="AC534" s="31">
        <v>915421</v>
      </c>
    </row>
    <row r="535" spans="1:29" hidden="1">
      <c r="A535" s="58">
        <v>2010</v>
      </c>
      <c r="B535" s="59" t="s">
        <v>1909</v>
      </c>
      <c r="C535" s="59" t="s">
        <v>919</v>
      </c>
      <c r="D535" s="59" t="s">
        <v>1910</v>
      </c>
      <c r="E535" s="59" t="s">
        <v>1527</v>
      </c>
      <c r="F535" s="59" t="s">
        <v>1552</v>
      </c>
      <c r="G535" s="59">
        <v>32</v>
      </c>
      <c r="H535" s="31">
        <v>487</v>
      </c>
      <c r="I535" s="31">
        <v>1308913</v>
      </c>
      <c r="J535" s="31"/>
      <c r="K535" s="31"/>
      <c r="L535" s="31"/>
      <c r="M535" s="31"/>
      <c r="N535" s="31"/>
      <c r="O535" s="31"/>
      <c r="P535" s="31"/>
      <c r="Q535" s="31"/>
      <c r="R535" s="31"/>
      <c r="S535" s="31">
        <v>402818</v>
      </c>
      <c r="T535" s="31">
        <v>776103</v>
      </c>
      <c r="U535" s="31">
        <v>1083042</v>
      </c>
      <c r="V535" s="31">
        <v>1309553</v>
      </c>
      <c r="W535" s="31">
        <v>1207316</v>
      </c>
      <c r="X535" s="31">
        <v>1106441</v>
      </c>
      <c r="Y535" s="31">
        <v>1170243</v>
      </c>
      <c r="Z535" s="31">
        <v>1291586</v>
      </c>
      <c r="AA535" s="31">
        <v>1391446</v>
      </c>
      <c r="AB535" s="31">
        <v>1344786</v>
      </c>
      <c r="AC535" s="31">
        <v>1386851</v>
      </c>
    </row>
    <row r="536" spans="1:29" hidden="1">
      <c r="A536" s="58">
        <v>2010</v>
      </c>
      <c r="B536" s="59" t="s">
        <v>1911</v>
      </c>
      <c r="C536" s="59" t="s">
        <v>1912</v>
      </c>
      <c r="D536" s="59" t="s">
        <v>1913</v>
      </c>
      <c r="E536" s="59" t="s">
        <v>1527</v>
      </c>
      <c r="F536" s="59" t="s">
        <v>1552</v>
      </c>
      <c r="G536" s="59">
        <v>32</v>
      </c>
      <c r="H536" s="31">
        <v>487</v>
      </c>
      <c r="I536" s="31">
        <v>1308913</v>
      </c>
      <c r="J536" s="31"/>
      <c r="K536" s="31"/>
      <c r="L536" s="31"/>
      <c r="M536" s="31"/>
      <c r="N536" s="31"/>
      <c r="O536" s="31"/>
      <c r="P536" s="31"/>
      <c r="Q536" s="31"/>
      <c r="R536" s="31"/>
      <c r="S536" s="31">
        <v>460369</v>
      </c>
      <c r="T536" s="31">
        <v>764961</v>
      </c>
      <c r="U536" s="31">
        <v>793095</v>
      </c>
      <c r="V536" s="31">
        <v>867551</v>
      </c>
      <c r="W536" s="31">
        <v>885198</v>
      </c>
      <c r="X536" s="31">
        <v>858874</v>
      </c>
      <c r="Y536" s="31">
        <v>882383</v>
      </c>
      <c r="Z536" s="31">
        <v>914730</v>
      </c>
      <c r="AA536" s="31">
        <v>942381</v>
      </c>
      <c r="AB536" s="31">
        <v>925096</v>
      </c>
      <c r="AC536" s="31">
        <v>968837</v>
      </c>
    </row>
    <row r="537" spans="1:29" hidden="1">
      <c r="A537" s="58">
        <v>2010</v>
      </c>
      <c r="B537" s="59" t="s">
        <v>1914</v>
      </c>
      <c r="C537" s="59" t="s">
        <v>1915</v>
      </c>
      <c r="D537" s="59" t="s">
        <v>244</v>
      </c>
      <c r="E537" s="59" t="s">
        <v>1560</v>
      </c>
      <c r="F537" s="59" t="s">
        <v>1856</v>
      </c>
      <c r="G537" s="59">
        <v>339</v>
      </c>
      <c r="H537" s="31">
        <v>35</v>
      </c>
      <c r="I537" s="31">
        <v>70001</v>
      </c>
      <c r="J537" s="31"/>
      <c r="K537" s="31"/>
      <c r="L537" s="31"/>
      <c r="M537" s="31"/>
      <c r="N537" s="31"/>
      <c r="O537" s="31"/>
      <c r="P537" s="31"/>
      <c r="Q537" s="31"/>
      <c r="R537" s="31"/>
      <c r="S537" s="31"/>
      <c r="T537" s="31"/>
      <c r="U537" s="31"/>
      <c r="V537" s="31"/>
      <c r="W537" s="31"/>
      <c r="X537" s="31">
        <v>446568</v>
      </c>
      <c r="Y537" s="31">
        <v>427628</v>
      </c>
      <c r="Z537" s="31">
        <v>477518</v>
      </c>
      <c r="AA537" s="31">
        <v>560877</v>
      </c>
      <c r="AB537" s="31">
        <v>655518</v>
      </c>
      <c r="AC537" s="31">
        <v>778565</v>
      </c>
    </row>
    <row r="538" spans="1:29" hidden="1">
      <c r="A538" s="58">
        <v>2010</v>
      </c>
      <c r="B538" s="59" t="s">
        <v>1916</v>
      </c>
      <c r="C538" s="59" t="s">
        <v>1917</v>
      </c>
      <c r="D538" s="59" t="s">
        <v>1918</v>
      </c>
      <c r="E538" s="59" t="s">
        <v>1560</v>
      </c>
      <c r="F538" s="59" t="s">
        <v>1919</v>
      </c>
      <c r="G538" s="59">
        <v>446</v>
      </c>
      <c r="H538" s="31">
        <v>29</v>
      </c>
      <c r="I538" s="31">
        <v>50693</v>
      </c>
      <c r="J538" s="31"/>
      <c r="K538" s="31"/>
      <c r="L538" s="31"/>
      <c r="M538" s="31"/>
      <c r="N538" s="31"/>
      <c r="O538" s="31"/>
      <c r="P538" s="31"/>
      <c r="Q538" s="31"/>
      <c r="R538" s="31"/>
      <c r="S538" s="31"/>
      <c r="T538" s="31"/>
      <c r="U538" s="31"/>
      <c r="V538" s="31">
        <v>160167</v>
      </c>
      <c r="W538" s="31">
        <v>93843</v>
      </c>
      <c r="X538" s="31">
        <v>248750</v>
      </c>
      <c r="Y538" s="31">
        <v>381445</v>
      </c>
      <c r="Z538" s="31">
        <v>346305</v>
      </c>
      <c r="AA538" s="31">
        <v>294782</v>
      </c>
      <c r="AB538" s="31">
        <v>252464</v>
      </c>
      <c r="AC538" s="31">
        <v>303442</v>
      </c>
    </row>
    <row r="539" spans="1:29" hidden="1">
      <c r="A539" s="58">
        <v>2010</v>
      </c>
      <c r="B539" s="59" t="s">
        <v>1920</v>
      </c>
      <c r="C539" s="59" t="s">
        <v>1921</v>
      </c>
      <c r="D539" s="59" t="s">
        <v>1922</v>
      </c>
      <c r="E539" s="59" t="s">
        <v>1560</v>
      </c>
      <c r="F539" s="59" t="s">
        <v>1578</v>
      </c>
      <c r="G539" s="59">
        <v>52</v>
      </c>
      <c r="H539" s="31">
        <v>324</v>
      </c>
      <c r="I539" s="31">
        <v>703444</v>
      </c>
      <c r="J539" s="31"/>
      <c r="K539" s="31"/>
      <c r="L539" s="31"/>
      <c r="M539" s="31"/>
      <c r="N539" s="31"/>
      <c r="O539" s="31"/>
      <c r="P539" s="31"/>
      <c r="Q539" s="31"/>
      <c r="R539" s="31"/>
      <c r="S539" s="31"/>
      <c r="T539" s="31"/>
      <c r="U539" s="31">
        <v>678187</v>
      </c>
      <c r="V539" s="31">
        <v>761782</v>
      </c>
      <c r="W539" s="31">
        <v>721883</v>
      </c>
      <c r="X539" s="31">
        <v>718573</v>
      </c>
      <c r="Y539" s="31">
        <v>727648</v>
      </c>
      <c r="Z539" s="31">
        <v>771799</v>
      </c>
      <c r="AA539" s="31">
        <v>776165</v>
      </c>
      <c r="AB539" s="31">
        <v>750345</v>
      </c>
      <c r="AC539" s="31">
        <v>729968</v>
      </c>
    </row>
    <row r="540" spans="1:29" hidden="1">
      <c r="A540" s="58">
        <v>2010</v>
      </c>
      <c r="B540" s="59" t="s">
        <v>1923</v>
      </c>
      <c r="C540" s="59" t="s">
        <v>1924</v>
      </c>
      <c r="D540" s="59" t="s">
        <v>1925</v>
      </c>
      <c r="E540" s="59" t="s">
        <v>1560</v>
      </c>
      <c r="F540" s="59" t="s">
        <v>1128</v>
      </c>
      <c r="G540" s="59">
        <v>26</v>
      </c>
      <c r="H540" s="31">
        <v>672</v>
      </c>
      <c r="I540" s="31">
        <v>1503262</v>
      </c>
      <c r="J540" s="31"/>
      <c r="K540" s="31"/>
      <c r="L540" s="31"/>
      <c r="M540" s="31"/>
      <c r="N540" s="31"/>
      <c r="O540" s="31"/>
      <c r="P540" s="31"/>
      <c r="Q540" s="31"/>
      <c r="R540" s="31"/>
      <c r="S540" s="31"/>
      <c r="T540" s="31"/>
      <c r="U540" s="31">
        <v>1140197</v>
      </c>
      <c r="V540" s="31">
        <v>985757</v>
      </c>
      <c r="W540" s="31">
        <v>819479</v>
      </c>
      <c r="X540" s="31">
        <v>799499</v>
      </c>
      <c r="Y540" s="31">
        <v>865551</v>
      </c>
      <c r="Z540" s="31">
        <v>977765</v>
      </c>
      <c r="AA540" s="31">
        <v>1166398</v>
      </c>
      <c r="AB540" s="31">
        <v>1285083</v>
      </c>
      <c r="AC540" s="31">
        <v>1307859</v>
      </c>
    </row>
    <row r="541" spans="1:29" hidden="1">
      <c r="A541" s="58">
        <v>2010</v>
      </c>
      <c r="B541" s="59" t="s">
        <v>1926</v>
      </c>
      <c r="C541" s="59" t="s">
        <v>1927</v>
      </c>
      <c r="D541" s="59" t="s">
        <v>1690</v>
      </c>
      <c r="E541" s="59" t="s">
        <v>1667</v>
      </c>
      <c r="F541" s="59" t="s">
        <v>1672</v>
      </c>
      <c r="G541" s="59">
        <v>3</v>
      </c>
      <c r="H541" s="31">
        <v>2123</v>
      </c>
      <c r="I541" s="31">
        <v>8307904</v>
      </c>
      <c r="J541" s="31"/>
      <c r="K541" s="31"/>
      <c r="L541" s="31"/>
      <c r="M541" s="31"/>
      <c r="N541" s="31"/>
      <c r="O541" s="31"/>
      <c r="P541" s="31"/>
      <c r="Q541" s="31"/>
      <c r="R541" s="31"/>
      <c r="S541" s="31"/>
      <c r="T541" s="31"/>
      <c r="U541" s="31"/>
      <c r="V541" s="31"/>
      <c r="W541" s="31"/>
      <c r="X541" s="31"/>
      <c r="Y541" s="31">
        <v>84260</v>
      </c>
      <c r="Z541" s="31">
        <v>90711</v>
      </c>
      <c r="AA541" s="31">
        <v>76868</v>
      </c>
      <c r="AB541" s="31">
        <v>147430</v>
      </c>
      <c r="AC541" s="31">
        <v>192864</v>
      </c>
    </row>
    <row r="542" spans="1:29" hidden="1">
      <c r="A542" s="58">
        <v>2009</v>
      </c>
      <c r="B542" s="59" t="s">
        <v>1928</v>
      </c>
      <c r="C542" s="59" t="s">
        <v>1929</v>
      </c>
      <c r="D542" s="59" t="s">
        <v>1930</v>
      </c>
      <c r="E542" s="59" t="s">
        <v>1619</v>
      </c>
      <c r="F542" s="59" t="s">
        <v>1647</v>
      </c>
      <c r="G542" s="59">
        <v>104</v>
      </c>
      <c r="H542" s="31">
        <v>137</v>
      </c>
      <c r="I542" s="31">
        <v>300032</v>
      </c>
      <c r="J542" s="31"/>
      <c r="K542" s="31"/>
      <c r="L542" s="31"/>
      <c r="M542" s="31"/>
      <c r="N542" s="31"/>
      <c r="O542" s="31"/>
      <c r="P542" s="31"/>
      <c r="Q542" s="31"/>
      <c r="R542" s="31"/>
      <c r="S542" s="31"/>
      <c r="T542" s="31"/>
      <c r="U542" s="31">
        <v>367677</v>
      </c>
      <c r="V542" s="31">
        <v>333974</v>
      </c>
      <c r="W542" s="31">
        <v>268170</v>
      </c>
      <c r="X542" s="31">
        <v>277043</v>
      </c>
      <c r="Y542" s="31">
        <v>332562</v>
      </c>
      <c r="Z542" s="31">
        <v>417543</v>
      </c>
      <c r="AA542" s="31">
        <v>498099</v>
      </c>
      <c r="AB542" s="31">
        <v>494457</v>
      </c>
      <c r="AC542" s="31"/>
    </row>
    <row r="543" spans="1:29" hidden="1">
      <c r="A543" s="58">
        <v>2010</v>
      </c>
      <c r="B543" s="59" t="s">
        <v>1931</v>
      </c>
      <c r="C543" s="59" t="s">
        <v>1932</v>
      </c>
      <c r="D543" s="59" t="s">
        <v>1933</v>
      </c>
      <c r="E543" s="59" t="s">
        <v>1560</v>
      </c>
      <c r="F543" s="59" t="s">
        <v>1578</v>
      </c>
      <c r="G543" s="59">
        <v>52</v>
      </c>
      <c r="H543" s="31">
        <v>324</v>
      </c>
      <c r="I543" s="31">
        <v>703444</v>
      </c>
      <c r="J543" s="31"/>
      <c r="K543" s="31"/>
      <c r="L543" s="31"/>
      <c r="M543" s="31"/>
      <c r="N543" s="31"/>
      <c r="O543" s="31"/>
      <c r="P543" s="31"/>
      <c r="Q543" s="31"/>
      <c r="R543" s="31"/>
      <c r="S543" s="31"/>
      <c r="T543" s="31"/>
      <c r="U543" s="31">
        <v>212000</v>
      </c>
      <c r="V543" s="31"/>
      <c r="W543" s="31">
        <v>418960</v>
      </c>
      <c r="X543" s="31">
        <v>417923</v>
      </c>
      <c r="Y543" s="31">
        <v>536751</v>
      </c>
      <c r="Z543" s="31">
        <v>496985</v>
      </c>
      <c r="AA543" s="31">
        <v>536400</v>
      </c>
      <c r="AB543" s="31">
        <v>498974</v>
      </c>
      <c r="AC543" s="31">
        <v>444029</v>
      </c>
    </row>
    <row r="544" spans="1:29" hidden="1">
      <c r="A544" s="58">
        <v>2010</v>
      </c>
      <c r="B544" s="59" t="s">
        <v>1934</v>
      </c>
      <c r="C544" s="59" t="s">
        <v>1935</v>
      </c>
      <c r="D544" s="59" t="s">
        <v>1936</v>
      </c>
      <c r="E544" s="59" t="s">
        <v>1527</v>
      </c>
      <c r="F544" s="59" t="s">
        <v>1937</v>
      </c>
      <c r="G544" s="59">
        <v>452</v>
      </c>
      <c r="H544" s="31">
        <v>20</v>
      </c>
      <c r="I544" s="31">
        <v>50058</v>
      </c>
      <c r="J544" s="31"/>
      <c r="K544" s="31"/>
      <c r="L544" s="31"/>
      <c r="M544" s="31"/>
      <c r="N544" s="31"/>
      <c r="O544" s="31"/>
      <c r="P544" s="31"/>
      <c r="Q544" s="31"/>
      <c r="R544" s="31"/>
      <c r="S544" s="31"/>
      <c r="T544" s="31"/>
      <c r="U544" s="31"/>
      <c r="V544" s="31"/>
      <c r="W544" s="31">
        <v>367321</v>
      </c>
      <c r="X544" s="31">
        <v>385136</v>
      </c>
      <c r="Y544" s="31">
        <v>382514</v>
      </c>
      <c r="Z544" s="31">
        <v>402557</v>
      </c>
      <c r="AA544" s="31">
        <v>408823</v>
      </c>
      <c r="AB544" s="31">
        <v>392743</v>
      </c>
      <c r="AC544" s="31">
        <v>404641</v>
      </c>
    </row>
    <row r="545" spans="1:29" hidden="1">
      <c r="A545" s="58">
        <v>2006</v>
      </c>
      <c r="B545" s="59" t="s">
        <v>1938</v>
      </c>
      <c r="C545" s="59" t="s">
        <v>1939</v>
      </c>
      <c r="D545" s="59" t="s">
        <v>1083</v>
      </c>
      <c r="E545" s="59" t="s">
        <v>1619</v>
      </c>
      <c r="F545" s="59" t="s">
        <v>1647</v>
      </c>
      <c r="G545" s="59">
        <v>104</v>
      </c>
      <c r="H545" s="31">
        <v>137</v>
      </c>
      <c r="I545" s="31">
        <v>300032</v>
      </c>
      <c r="J545" s="31"/>
      <c r="K545" s="31"/>
      <c r="L545" s="31"/>
      <c r="M545" s="31"/>
      <c r="N545" s="31"/>
      <c r="O545" s="31"/>
      <c r="P545" s="31"/>
      <c r="Q545" s="31"/>
      <c r="R545" s="31"/>
      <c r="S545" s="31"/>
      <c r="T545" s="31"/>
      <c r="U545" s="31"/>
      <c r="V545" s="31"/>
      <c r="W545" s="31"/>
      <c r="X545" s="31">
        <v>0</v>
      </c>
      <c r="Y545" s="31"/>
      <c r="Z545" s="31"/>
      <c r="AA545" s="31"/>
      <c r="AB545" s="31"/>
      <c r="AC545" s="31"/>
    </row>
    <row r="546" spans="1:29" hidden="1">
      <c r="A546" s="58">
        <v>2010</v>
      </c>
      <c r="B546" s="59" t="s">
        <v>1940</v>
      </c>
      <c r="C546" s="59" t="s">
        <v>1941</v>
      </c>
      <c r="D546" s="59" t="s">
        <v>972</v>
      </c>
      <c r="E546" s="59" t="s">
        <v>1686</v>
      </c>
      <c r="F546" s="59" t="s">
        <v>1942</v>
      </c>
      <c r="G546" s="59">
        <v>426</v>
      </c>
      <c r="H546" s="31">
        <v>31</v>
      </c>
      <c r="I546" s="31">
        <v>53223</v>
      </c>
      <c r="J546" s="31"/>
      <c r="K546" s="31"/>
      <c r="L546" s="31"/>
      <c r="M546" s="31"/>
      <c r="N546" s="31"/>
      <c r="O546" s="31"/>
      <c r="P546" s="31"/>
      <c r="Q546" s="31"/>
      <c r="R546" s="31"/>
      <c r="S546" s="31"/>
      <c r="T546" s="31"/>
      <c r="U546" s="31"/>
      <c r="V546" s="31"/>
      <c r="W546" s="31"/>
      <c r="X546" s="31">
        <v>317382</v>
      </c>
      <c r="Y546" s="31">
        <v>353072</v>
      </c>
      <c r="Z546" s="31">
        <v>450068</v>
      </c>
      <c r="AA546" s="31">
        <v>477712</v>
      </c>
      <c r="AB546" s="31">
        <v>527592</v>
      </c>
      <c r="AC546" s="31">
        <v>560435</v>
      </c>
    </row>
    <row r="547" spans="1:29" hidden="1">
      <c r="A547" s="58">
        <v>2010</v>
      </c>
      <c r="B547" s="59" t="s">
        <v>1943</v>
      </c>
      <c r="C547" s="59" t="s">
        <v>1944</v>
      </c>
      <c r="D547" s="59" t="s">
        <v>1654</v>
      </c>
      <c r="E547" s="59" t="s">
        <v>1560</v>
      </c>
      <c r="F547" s="59" t="s">
        <v>951</v>
      </c>
      <c r="G547" s="59">
        <v>80</v>
      </c>
      <c r="H547" s="31">
        <v>228</v>
      </c>
      <c r="I547" s="31">
        <v>417437</v>
      </c>
      <c r="J547" s="31"/>
      <c r="K547" s="31"/>
      <c r="L547" s="31"/>
      <c r="M547" s="31"/>
      <c r="N547" s="31"/>
      <c r="O547" s="31"/>
      <c r="P547" s="31"/>
      <c r="Q547" s="31"/>
      <c r="R547" s="31"/>
      <c r="S547" s="31"/>
      <c r="T547" s="31"/>
      <c r="U547" s="31"/>
      <c r="V547" s="31"/>
      <c r="W547" s="31"/>
      <c r="X547" s="31"/>
      <c r="Y547" s="31"/>
      <c r="Z547" s="31"/>
      <c r="AA547" s="31">
        <v>646024</v>
      </c>
      <c r="AB547" s="31">
        <v>759625</v>
      </c>
      <c r="AC547" s="31">
        <v>728843</v>
      </c>
    </row>
    <row r="548" spans="1:29" hidden="1">
      <c r="A548" s="58">
        <v>2010</v>
      </c>
      <c r="B548" s="59" t="s">
        <v>1945</v>
      </c>
      <c r="C548" s="59" t="s">
        <v>1946</v>
      </c>
      <c r="D548" s="59" t="s">
        <v>1947</v>
      </c>
      <c r="E548" s="59" t="s">
        <v>1686</v>
      </c>
      <c r="F548" s="59" t="s">
        <v>1948</v>
      </c>
      <c r="G548" s="59">
        <v>409</v>
      </c>
      <c r="H548" s="31">
        <v>18</v>
      </c>
      <c r="I548" s="31">
        <v>55805</v>
      </c>
      <c r="J548" s="31"/>
      <c r="K548" s="31"/>
      <c r="L548" s="31"/>
      <c r="M548" s="31"/>
      <c r="N548" s="31"/>
      <c r="O548" s="31"/>
      <c r="P548" s="31"/>
      <c r="Q548" s="31"/>
      <c r="R548" s="31"/>
      <c r="S548" s="31"/>
      <c r="T548" s="31"/>
      <c r="U548" s="31"/>
      <c r="V548" s="31"/>
      <c r="W548" s="31"/>
      <c r="X548" s="31"/>
      <c r="Y548" s="31">
        <v>536712</v>
      </c>
      <c r="Z548" s="31">
        <v>556512</v>
      </c>
      <c r="AA548" s="31">
        <v>576502</v>
      </c>
      <c r="AB548" s="31">
        <v>625839</v>
      </c>
      <c r="AC548" s="31">
        <v>650823</v>
      </c>
    </row>
    <row r="549" spans="1:29" hidden="1">
      <c r="A549" s="58">
        <v>2010</v>
      </c>
      <c r="B549" s="59" t="s">
        <v>1949</v>
      </c>
      <c r="C549" s="59" t="s">
        <v>1950</v>
      </c>
      <c r="D549" s="59" t="s">
        <v>1838</v>
      </c>
      <c r="E549" s="59" t="s">
        <v>1667</v>
      </c>
      <c r="F549" s="59" t="s">
        <v>1672</v>
      </c>
      <c r="G549" s="59">
        <v>3</v>
      </c>
      <c r="H549" s="31">
        <v>2123</v>
      </c>
      <c r="I549" s="31">
        <v>8307904</v>
      </c>
      <c r="J549" s="31"/>
      <c r="K549" s="31"/>
      <c r="L549" s="31"/>
      <c r="M549" s="31"/>
      <c r="N549" s="31"/>
      <c r="O549" s="31"/>
      <c r="P549" s="31"/>
      <c r="Q549" s="31"/>
      <c r="R549" s="31"/>
      <c r="S549" s="31"/>
      <c r="T549" s="31"/>
      <c r="U549" s="31"/>
      <c r="V549" s="31"/>
      <c r="W549" s="31"/>
      <c r="X549" s="31"/>
      <c r="Y549" s="31"/>
      <c r="Z549" s="31">
        <v>84185</v>
      </c>
      <c r="AA549" s="31">
        <v>87579</v>
      </c>
      <c r="AB549" s="31">
        <v>155879</v>
      </c>
      <c r="AC549" s="31">
        <v>206334</v>
      </c>
    </row>
    <row r="550" spans="1:29" hidden="1">
      <c r="A550" s="58">
        <v>2010</v>
      </c>
      <c r="B550" s="59" t="s">
        <v>1951</v>
      </c>
      <c r="C550" s="59" t="s">
        <v>1952</v>
      </c>
      <c r="D550" s="59" t="s">
        <v>1953</v>
      </c>
      <c r="E550" s="59" t="s">
        <v>1619</v>
      </c>
      <c r="F550" s="59" t="s">
        <v>1954</v>
      </c>
      <c r="G550" s="59">
        <v>249</v>
      </c>
      <c r="H550" s="31">
        <v>95</v>
      </c>
      <c r="I550" s="31">
        <v>106139</v>
      </c>
      <c r="J550" s="31"/>
      <c r="K550" s="31"/>
      <c r="L550" s="31"/>
      <c r="M550" s="31"/>
      <c r="N550" s="31"/>
      <c r="O550" s="31"/>
      <c r="P550" s="31"/>
      <c r="Q550" s="31"/>
      <c r="R550" s="31"/>
      <c r="S550" s="31"/>
      <c r="T550" s="31"/>
      <c r="U550" s="31"/>
      <c r="V550" s="31"/>
      <c r="W550" s="31"/>
      <c r="X550" s="31"/>
      <c r="Y550" s="31"/>
      <c r="Z550" s="31">
        <v>707119</v>
      </c>
      <c r="AA550" s="31">
        <v>684924</v>
      </c>
      <c r="AB550" s="31">
        <v>631531</v>
      </c>
      <c r="AC550" s="31">
        <v>633008</v>
      </c>
    </row>
    <row r="551" spans="1:29" hidden="1">
      <c r="A551" s="58">
        <v>2010</v>
      </c>
      <c r="B551" s="59" t="s">
        <v>1955</v>
      </c>
      <c r="C551" s="59" t="s">
        <v>1956</v>
      </c>
      <c r="D551" s="59" t="s">
        <v>1957</v>
      </c>
      <c r="E551" s="59" t="s">
        <v>1619</v>
      </c>
      <c r="F551" s="59" t="s">
        <v>1651</v>
      </c>
      <c r="G551" s="59">
        <v>185</v>
      </c>
      <c r="H551" s="31">
        <v>100</v>
      </c>
      <c r="I551" s="31">
        <v>154729</v>
      </c>
      <c r="J551" s="31"/>
      <c r="K551" s="31"/>
      <c r="L551" s="31"/>
      <c r="M551" s="31"/>
      <c r="N551" s="31"/>
      <c r="O551" s="31"/>
      <c r="P551" s="31"/>
      <c r="Q551" s="31"/>
      <c r="R551" s="31"/>
      <c r="S551" s="31"/>
      <c r="T551" s="31"/>
      <c r="U551" s="31"/>
      <c r="V551" s="31"/>
      <c r="W551" s="31"/>
      <c r="X551" s="31"/>
      <c r="Y551" s="31"/>
      <c r="Z551" s="31">
        <v>355434</v>
      </c>
      <c r="AA551" s="31">
        <v>262016</v>
      </c>
      <c r="AB551" s="31">
        <v>263263</v>
      </c>
      <c r="AC551" s="31">
        <v>246073</v>
      </c>
    </row>
    <row r="552" spans="1:29" hidden="1">
      <c r="A552" s="58">
        <v>2010</v>
      </c>
      <c r="B552" s="59" t="s">
        <v>1958</v>
      </c>
      <c r="C552" s="59" t="s">
        <v>1959</v>
      </c>
      <c r="D552" s="59" t="s">
        <v>1810</v>
      </c>
      <c r="E552" s="59" t="s">
        <v>1686</v>
      </c>
      <c r="F552" s="59" t="s">
        <v>1672</v>
      </c>
      <c r="G552" s="59">
        <v>3</v>
      </c>
      <c r="H552" s="31">
        <v>2123</v>
      </c>
      <c r="I552" s="31">
        <v>8307904</v>
      </c>
      <c r="J552" s="31"/>
      <c r="K552" s="31"/>
      <c r="L552" s="31"/>
      <c r="M552" s="31"/>
      <c r="N552" s="31"/>
      <c r="O552" s="31"/>
      <c r="P552" s="31"/>
      <c r="Q552" s="31"/>
      <c r="R552" s="31"/>
      <c r="S552" s="31"/>
      <c r="T552" s="31"/>
      <c r="U552" s="31"/>
      <c r="V552" s="31"/>
      <c r="W552" s="31"/>
      <c r="X552" s="31"/>
      <c r="Y552" s="31"/>
      <c r="Z552" s="31">
        <v>21741673</v>
      </c>
      <c r="AA552" s="31">
        <v>26284840</v>
      </c>
      <c r="AB552" s="31">
        <v>26036382</v>
      </c>
      <c r="AC552" s="31">
        <v>25365727</v>
      </c>
    </row>
    <row r="553" spans="1:29" hidden="1">
      <c r="A553" s="58">
        <v>2010</v>
      </c>
      <c r="B553" s="59" t="s">
        <v>1960</v>
      </c>
      <c r="C553" s="59" t="s">
        <v>1961</v>
      </c>
      <c r="D553" s="59" t="s">
        <v>1838</v>
      </c>
      <c r="E553" s="59" t="s">
        <v>1667</v>
      </c>
      <c r="F553" s="59" t="s">
        <v>1672</v>
      </c>
      <c r="G553" s="59">
        <v>3</v>
      </c>
      <c r="H553" s="31">
        <v>2123</v>
      </c>
      <c r="I553" s="31">
        <v>8307904</v>
      </c>
      <c r="J553" s="31"/>
      <c r="K553" s="31"/>
      <c r="L553" s="31"/>
      <c r="M553" s="31"/>
      <c r="N553" s="31"/>
      <c r="O553" s="31"/>
      <c r="P553" s="31"/>
      <c r="Q553" s="31"/>
      <c r="R553" s="31"/>
      <c r="S553" s="31"/>
      <c r="T553" s="31"/>
      <c r="U553" s="31"/>
      <c r="V553" s="31"/>
      <c r="W553" s="31"/>
      <c r="X553" s="31"/>
      <c r="Y553" s="31"/>
      <c r="Z553" s="31"/>
      <c r="AA553" s="31"/>
      <c r="AB553" s="31">
        <v>235675</v>
      </c>
      <c r="AC553" s="31">
        <v>313842</v>
      </c>
    </row>
    <row r="554" spans="1:29" hidden="1">
      <c r="A554" s="58">
        <v>2010</v>
      </c>
      <c r="B554" s="59" t="s">
        <v>1962</v>
      </c>
      <c r="C554" s="59" t="s">
        <v>1963</v>
      </c>
      <c r="D554" s="59" t="s">
        <v>1880</v>
      </c>
      <c r="E554" s="59" t="s">
        <v>1619</v>
      </c>
      <c r="F554" s="59" t="s">
        <v>1881</v>
      </c>
      <c r="G554" s="59">
        <v>278</v>
      </c>
      <c r="H554" s="31">
        <v>48</v>
      </c>
      <c r="I554" s="31">
        <v>91921</v>
      </c>
      <c r="J554" s="31"/>
      <c r="K554" s="31"/>
      <c r="L554" s="31"/>
      <c r="M554" s="31"/>
      <c r="N554" s="31"/>
      <c r="O554" s="31"/>
      <c r="P554" s="31"/>
      <c r="Q554" s="31"/>
      <c r="R554" s="31"/>
      <c r="S554" s="31"/>
      <c r="T554" s="31"/>
      <c r="U554" s="31"/>
      <c r="V554" s="31"/>
      <c r="W554" s="31"/>
      <c r="X554" s="31"/>
      <c r="Y554" s="31"/>
      <c r="Z554" s="31"/>
      <c r="AA554" s="31">
        <v>789850</v>
      </c>
      <c r="AB554" s="31">
        <v>796365</v>
      </c>
      <c r="AC554" s="31">
        <v>776417</v>
      </c>
    </row>
    <row r="555" spans="1:29" hidden="1">
      <c r="A555" s="58">
        <v>2010</v>
      </c>
      <c r="B555" s="59" t="s">
        <v>1964</v>
      </c>
      <c r="C555" s="59" t="s">
        <v>1965</v>
      </c>
      <c r="D555" s="59" t="s">
        <v>1966</v>
      </c>
      <c r="E555" s="59" t="s">
        <v>1560</v>
      </c>
      <c r="F555" s="59" t="s">
        <v>808</v>
      </c>
      <c r="G555" s="59">
        <v>171</v>
      </c>
      <c r="H555" s="31">
        <v>107</v>
      </c>
      <c r="I555" s="31">
        <v>177550</v>
      </c>
      <c r="J555" s="31"/>
      <c r="K555" s="31"/>
      <c r="L555" s="31"/>
      <c r="M555" s="31"/>
      <c r="N555" s="31"/>
      <c r="O555" s="31"/>
      <c r="P555" s="31"/>
      <c r="Q555" s="31"/>
      <c r="R555" s="31"/>
      <c r="S555" s="31"/>
      <c r="T555" s="31"/>
      <c r="U555" s="31"/>
      <c r="V555" s="31"/>
      <c r="W555" s="31"/>
      <c r="X555" s="31"/>
      <c r="Y555" s="31"/>
      <c r="Z555" s="31"/>
      <c r="AA555" s="31"/>
      <c r="AB555" s="31">
        <v>52353</v>
      </c>
      <c r="AC555" s="31">
        <v>44459</v>
      </c>
    </row>
    <row r="556" spans="1:29" hidden="1">
      <c r="A556" s="58">
        <v>2010</v>
      </c>
      <c r="B556" s="59" t="s">
        <v>1967</v>
      </c>
      <c r="C556" s="59" t="s">
        <v>1968</v>
      </c>
      <c r="D556" s="59" t="s">
        <v>1646</v>
      </c>
      <c r="E556" s="59" t="s">
        <v>1619</v>
      </c>
      <c r="F556" s="59" t="s">
        <v>1628</v>
      </c>
      <c r="G556" s="59">
        <v>9</v>
      </c>
      <c r="H556" s="31">
        <v>1262</v>
      </c>
      <c r="I556" s="31">
        <v>3903377</v>
      </c>
      <c r="J556" s="31"/>
      <c r="K556" s="31"/>
      <c r="L556" s="31"/>
      <c r="M556" s="31"/>
      <c r="N556" s="31"/>
      <c r="O556" s="31"/>
      <c r="P556" s="31"/>
      <c r="Q556" s="31"/>
      <c r="R556" s="31"/>
      <c r="S556" s="31"/>
      <c r="T556" s="31"/>
      <c r="U556" s="31"/>
      <c r="V556" s="31"/>
      <c r="W556" s="31"/>
      <c r="X556" s="31"/>
      <c r="Y556" s="31"/>
      <c r="Z556" s="31"/>
      <c r="AA556" s="31"/>
      <c r="AB556" s="31">
        <v>1624357</v>
      </c>
      <c r="AC556" s="31">
        <v>6878606</v>
      </c>
    </row>
    <row r="557" spans="1:29" hidden="1">
      <c r="A557" s="58">
        <v>2010</v>
      </c>
      <c r="B557" s="59" t="s">
        <v>1969</v>
      </c>
      <c r="C557" s="59" t="s">
        <v>1970</v>
      </c>
      <c r="D557" s="59" t="s">
        <v>103</v>
      </c>
      <c r="E557" s="59" t="s">
        <v>1686</v>
      </c>
      <c r="F557" s="59" t="s">
        <v>1672</v>
      </c>
      <c r="G557" s="59">
        <v>3</v>
      </c>
      <c r="H557" s="31">
        <v>2123</v>
      </c>
      <c r="I557" s="31">
        <v>8307904</v>
      </c>
      <c r="J557" s="31"/>
      <c r="K557" s="31"/>
      <c r="L557" s="31"/>
      <c r="M557" s="31"/>
      <c r="N557" s="31"/>
      <c r="O557" s="31"/>
      <c r="P557" s="31"/>
      <c r="Q557" s="31"/>
      <c r="R557" s="31"/>
      <c r="S557" s="31"/>
      <c r="T557" s="31"/>
      <c r="U557" s="31"/>
      <c r="V557" s="31"/>
      <c r="W557" s="31"/>
      <c r="X557" s="31"/>
      <c r="Y557" s="31"/>
      <c r="Z557" s="31"/>
      <c r="AA557" s="31"/>
      <c r="AB557" s="31"/>
      <c r="AC557" s="31">
        <v>0</v>
      </c>
    </row>
    <row r="558" spans="1:29" hidden="1">
      <c r="A558" s="58">
        <v>2010</v>
      </c>
      <c r="B558" s="59" t="s">
        <v>1971</v>
      </c>
      <c r="C558" s="59" t="s">
        <v>1972</v>
      </c>
      <c r="D558" s="59" t="s">
        <v>1790</v>
      </c>
      <c r="E558" s="59" t="s">
        <v>1667</v>
      </c>
      <c r="F558" s="59" t="s">
        <v>1672</v>
      </c>
      <c r="G558" s="59">
        <v>3</v>
      </c>
      <c r="H558" s="31">
        <v>2123</v>
      </c>
      <c r="I558" s="31">
        <v>8307904</v>
      </c>
      <c r="J558" s="31"/>
      <c r="K558" s="31"/>
      <c r="L558" s="31"/>
      <c r="M558" s="31"/>
      <c r="N558" s="31"/>
      <c r="O558" s="31"/>
      <c r="P558" s="31"/>
      <c r="Q558" s="31"/>
      <c r="R558" s="31"/>
      <c r="S558" s="31"/>
      <c r="T558" s="31"/>
      <c r="U558" s="31"/>
      <c r="V558" s="31"/>
      <c r="W558" s="31"/>
      <c r="X558" s="31"/>
      <c r="Y558" s="31"/>
      <c r="Z558" s="31"/>
      <c r="AA558" s="31"/>
      <c r="AB558" s="31"/>
      <c r="AC558" s="31">
        <v>548074</v>
      </c>
    </row>
    <row r="559" spans="1:29" hidden="1">
      <c r="A559" s="58">
        <v>2010</v>
      </c>
      <c r="B559" s="59" t="s">
        <v>1973</v>
      </c>
      <c r="C559" s="59" t="s">
        <v>1974</v>
      </c>
      <c r="D559" s="59" t="s">
        <v>1975</v>
      </c>
      <c r="E559" s="59" t="s">
        <v>1976</v>
      </c>
      <c r="F559" s="59" t="s">
        <v>1977</v>
      </c>
      <c r="G559" s="59">
        <v>167</v>
      </c>
      <c r="H559" s="31">
        <v>74</v>
      </c>
      <c r="I559" s="31">
        <v>179312</v>
      </c>
      <c r="J559" s="31">
        <v>804679</v>
      </c>
      <c r="K559" s="31">
        <v>813593</v>
      </c>
      <c r="L559" s="31">
        <v>804606</v>
      </c>
      <c r="M559" s="31">
        <v>829725</v>
      </c>
      <c r="N559" s="31">
        <v>816006</v>
      </c>
      <c r="O559" s="31">
        <v>803518</v>
      </c>
      <c r="P559" s="31">
        <v>812780</v>
      </c>
      <c r="Q559" s="31">
        <v>868722</v>
      </c>
      <c r="R559" s="31">
        <v>803341</v>
      </c>
      <c r="S559" s="31">
        <v>826125</v>
      </c>
      <c r="T559" s="31">
        <v>793667</v>
      </c>
      <c r="U559" s="31">
        <v>800437</v>
      </c>
      <c r="V559" s="31">
        <v>824770</v>
      </c>
      <c r="W559" s="31">
        <v>862120</v>
      </c>
      <c r="X559" s="31">
        <v>875321</v>
      </c>
      <c r="Y559" s="31">
        <v>930316</v>
      </c>
      <c r="Z559" s="31">
        <v>870840</v>
      </c>
      <c r="AA559" s="31">
        <v>873053</v>
      </c>
      <c r="AB559" s="31">
        <v>859623</v>
      </c>
      <c r="AC559" s="31">
        <v>921940</v>
      </c>
    </row>
    <row r="560" spans="1:29" hidden="1">
      <c r="A560" s="58">
        <v>2010</v>
      </c>
      <c r="B560" s="59" t="s">
        <v>1978</v>
      </c>
      <c r="C560" s="59" t="s">
        <v>1979</v>
      </c>
      <c r="D560" s="59" t="s">
        <v>1980</v>
      </c>
      <c r="E560" s="59" t="s">
        <v>1976</v>
      </c>
      <c r="F560" s="59" t="s">
        <v>1981</v>
      </c>
      <c r="G560" s="59">
        <v>54</v>
      </c>
      <c r="H560" s="31">
        <v>219</v>
      </c>
      <c r="I560" s="31">
        <v>674801</v>
      </c>
      <c r="J560" s="31">
        <v>5211953</v>
      </c>
      <c r="K560" s="31">
        <v>5567182</v>
      </c>
      <c r="L560" s="31">
        <v>6092807</v>
      </c>
      <c r="M560" s="31">
        <v>7244771</v>
      </c>
      <c r="N560" s="31">
        <v>7551578</v>
      </c>
      <c r="O560" s="31">
        <v>7859586</v>
      </c>
      <c r="P560" s="31">
        <v>7782543</v>
      </c>
      <c r="Q560" s="31">
        <v>7655616</v>
      </c>
      <c r="R560" s="31">
        <v>8248511</v>
      </c>
      <c r="S560" s="31">
        <v>8017906</v>
      </c>
      <c r="T560" s="31">
        <v>8045399</v>
      </c>
      <c r="U560" s="31">
        <v>7996758</v>
      </c>
      <c r="V560" s="31">
        <v>8786621</v>
      </c>
      <c r="W560" s="31">
        <v>8917366</v>
      </c>
      <c r="X560" s="31">
        <v>8332551</v>
      </c>
      <c r="Y560" s="31">
        <v>8687902</v>
      </c>
      <c r="Z560" s="31">
        <v>8649758</v>
      </c>
      <c r="AA560" s="31">
        <v>8613744</v>
      </c>
      <c r="AB560" s="31">
        <v>8751415</v>
      </c>
      <c r="AC560" s="31">
        <v>9353394</v>
      </c>
    </row>
    <row r="561" spans="1:29" hidden="1">
      <c r="A561" s="58">
        <v>2010</v>
      </c>
      <c r="B561" s="59" t="s">
        <v>1982</v>
      </c>
      <c r="C561" s="59" t="s">
        <v>1983</v>
      </c>
      <c r="D561" s="59" t="s">
        <v>1984</v>
      </c>
      <c r="E561" s="59" t="s">
        <v>1976</v>
      </c>
      <c r="F561" s="59" t="s">
        <v>1985</v>
      </c>
      <c r="G561" s="59">
        <v>6</v>
      </c>
      <c r="H561" s="31">
        <v>1407</v>
      </c>
      <c r="I561" s="31">
        <v>4145659</v>
      </c>
      <c r="J561" s="31">
        <v>5342142</v>
      </c>
      <c r="K561" s="31">
        <v>5389294</v>
      </c>
      <c r="L561" s="31">
        <v>5863840</v>
      </c>
      <c r="M561" s="31">
        <v>7682392</v>
      </c>
      <c r="N561" s="31">
        <v>7724763</v>
      </c>
      <c r="O561" s="31">
        <v>10323169</v>
      </c>
      <c r="P561" s="31">
        <v>9558219</v>
      </c>
      <c r="Q561" s="31">
        <v>7809228</v>
      </c>
      <c r="R561" s="31">
        <v>7568399</v>
      </c>
      <c r="S561" s="31">
        <v>8105126</v>
      </c>
      <c r="T561" s="31">
        <v>8835003</v>
      </c>
      <c r="U561" s="31">
        <v>9174560</v>
      </c>
      <c r="V561" s="31">
        <v>7585598</v>
      </c>
      <c r="W561" s="31">
        <v>7476255</v>
      </c>
      <c r="X561" s="31">
        <v>8051428</v>
      </c>
      <c r="Y561" s="31">
        <v>7829405</v>
      </c>
      <c r="Z561" s="31">
        <v>7496145</v>
      </c>
      <c r="AA561" s="31">
        <v>8117229</v>
      </c>
      <c r="AB561" s="31">
        <v>7977872</v>
      </c>
      <c r="AC561" s="31">
        <v>7217781</v>
      </c>
    </row>
    <row r="562" spans="1:29" hidden="1">
      <c r="A562" s="58">
        <v>2010</v>
      </c>
      <c r="B562" s="59" t="s">
        <v>1986</v>
      </c>
      <c r="C562" s="59" t="s">
        <v>1987</v>
      </c>
      <c r="D562" s="59" t="s">
        <v>105</v>
      </c>
      <c r="E562" s="59" t="s">
        <v>1976</v>
      </c>
      <c r="F562" s="59" t="s">
        <v>1988</v>
      </c>
      <c r="G562" s="59">
        <v>10</v>
      </c>
      <c r="H562" s="31">
        <v>1295</v>
      </c>
      <c r="I562" s="31">
        <v>3822509</v>
      </c>
      <c r="J562" s="31">
        <v>37427021</v>
      </c>
      <c r="K562" s="31">
        <v>43234476</v>
      </c>
      <c r="L562" s="31">
        <v>41350335</v>
      </c>
      <c r="M562" s="31">
        <v>43315292</v>
      </c>
      <c r="N562" s="31">
        <v>45346708</v>
      </c>
      <c r="O562" s="31">
        <v>45952324</v>
      </c>
      <c r="P562" s="31">
        <v>40364201</v>
      </c>
      <c r="Q562" s="31">
        <v>39037306</v>
      </c>
      <c r="R562" s="31">
        <v>39877666</v>
      </c>
      <c r="S562" s="31">
        <v>41829520</v>
      </c>
      <c r="T562" s="31">
        <v>43646615</v>
      </c>
      <c r="U562" s="31">
        <v>43783523</v>
      </c>
      <c r="V562" s="31">
        <v>43772099</v>
      </c>
      <c r="W562" s="31">
        <v>61117802</v>
      </c>
      <c r="X562" s="31">
        <v>60086614</v>
      </c>
      <c r="Y562" s="31">
        <v>61005712</v>
      </c>
      <c r="Z562" s="31">
        <v>62722100</v>
      </c>
      <c r="AA562" s="31">
        <v>63994797</v>
      </c>
      <c r="AB562" s="31">
        <v>66030914</v>
      </c>
      <c r="AC562" s="31">
        <v>66516715</v>
      </c>
    </row>
    <row r="563" spans="1:29" hidden="1">
      <c r="A563" s="58">
        <v>2010</v>
      </c>
      <c r="B563" s="59" t="s">
        <v>1989</v>
      </c>
      <c r="C563" s="59" t="s">
        <v>1990</v>
      </c>
      <c r="D563" s="59" t="s">
        <v>1991</v>
      </c>
      <c r="E563" s="59" t="s">
        <v>1976</v>
      </c>
      <c r="F563" s="59" t="s">
        <v>1992</v>
      </c>
      <c r="G563" s="59">
        <v>172</v>
      </c>
      <c r="H563" s="31">
        <v>43</v>
      </c>
      <c r="I563" s="31">
        <v>175586</v>
      </c>
      <c r="J563" s="31">
        <v>866322</v>
      </c>
      <c r="K563" s="31">
        <v>986726</v>
      </c>
      <c r="L563" s="31">
        <v>1400335</v>
      </c>
      <c r="M563" s="31">
        <v>1430065</v>
      </c>
      <c r="N563" s="31">
        <v>1425870</v>
      </c>
      <c r="O563" s="31">
        <v>1521371</v>
      </c>
      <c r="P563" s="31">
        <v>1411770</v>
      </c>
      <c r="Q563" s="31">
        <v>1587066</v>
      </c>
      <c r="R563" s="31">
        <v>1726380</v>
      </c>
      <c r="S563" s="31">
        <v>1738342</v>
      </c>
      <c r="T563" s="31">
        <v>1885035</v>
      </c>
      <c r="U563" s="31">
        <v>2092376</v>
      </c>
      <c r="V563" s="31">
        <v>1936673</v>
      </c>
      <c r="W563" s="31">
        <v>1943586</v>
      </c>
      <c r="X563" s="31">
        <v>1986738</v>
      </c>
      <c r="Y563" s="31">
        <v>2038994</v>
      </c>
      <c r="Z563" s="31">
        <v>1996017</v>
      </c>
      <c r="AA563" s="31">
        <v>1895010</v>
      </c>
      <c r="AB563" s="31">
        <v>1895600</v>
      </c>
      <c r="AC563" s="31">
        <v>1938816</v>
      </c>
    </row>
    <row r="564" spans="1:29" hidden="1">
      <c r="A564" s="58">
        <v>2010</v>
      </c>
      <c r="B564" s="59" t="s">
        <v>1993</v>
      </c>
      <c r="C564" s="59" t="s">
        <v>1994</v>
      </c>
      <c r="D564" s="59" t="s">
        <v>1995</v>
      </c>
      <c r="E564" s="59" t="s">
        <v>1976</v>
      </c>
      <c r="F564" s="59" t="s">
        <v>1996</v>
      </c>
      <c r="G564" s="59">
        <v>149</v>
      </c>
      <c r="H564" s="31">
        <v>75</v>
      </c>
      <c r="I564" s="31">
        <v>202225</v>
      </c>
      <c r="J564" s="31">
        <v>1365846</v>
      </c>
      <c r="K564" s="31">
        <v>1445807</v>
      </c>
      <c r="L564" s="31">
        <v>1534534</v>
      </c>
      <c r="M564" s="31">
        <v>1461384</v>
      </c>
      <c r="N564" s="31">
        <v>1481037</v>
      </c>
      <c r="O564" s="31">
        <v>1509598</v>
      </c>
      <c r="P564" s="31">
        <v>1549456</v>
      </c>
      <c r="Q564" s="31">
        <v>1778896</v>
      </c>
      <c r="R564" s="31">
        <v>1835939</v>
      </c>
      <c r="S564" s="31">
        <v>1835473</v>
      </c>
      <c r="T564" s="31">
        <v>2227384</v>
      </c>
      <c r="U564" s="31">
        <v>1852327</v>
      </c>
      <c r="V564" s="31">
        <v>1976860</v>
      </c>
      <c r="W564" s="31">
        <v>1964016</v>
      </c>
      <c r="X564" s="31">
        <v>2043263</v>
      </c>
      <c r="Y564" s="31">
        <v>2013969</v>
      </c>
      <c r="Z564" s="31">
        <v>2225840</v>
      </c>
      <c r="AA564" s="31">
        <v>2126448</v>
      </c>
      <c r="AB564" s="31">
        <v>2215113</v>
      </c>
      <c r="AC564" s="31">
        <v>2398822</v>
      </c>
    </row>
    <row r="565" spans="1:29" hidden="1">
      <c r="A565" s="58">
        <v>2010</v>
      </c>
      <c r="B565" s="59" t="s">
        <v>1997</v>
      </c>
      <c r="C565" s="59" t="s">
        <v>1998</v>
      </c>
      <c r="D565" s="59" t="s">
        <v>345</v>
      </c>
      <c r="E565" s="59" t="s">
        <v>1976</v>
      </c>
      <c r="F565" s="59" t="s">
        <v>1999</v>
      </c>
      <c r="G565" s="59">
        <v>30</v>
      </c>
      <c r="H565" s="31">
        <v>408</v>
      </c>
      <c r="I565" s="31">
        <v>1327554</v>
      </c>
      <c r="J565" s="31">
        <v>21294089</v>
      </c>
      <c r="K565" s="31">
        <v>23812359</v>
      </c>
      <c r="L565" s="31">
        <v>25813854</v>
      </c>
      <c r="M565" s="31">
        <v>27256025</v>
      </c>
      <c r="N565" s="31">
        <v>31103876</v>
      </c>
      <c r="O565" s="31">
        <v>26740281</v>
      </c>
      <c r="P565" s="31">
        <v>26181122</v>
      </c>
      <c r="Q565" s="31">
        <v>27829712</v>
      </c>
      <c r="R565" s="31">
        <v>29572472</v>
      </c>
      <c r="S565" s="31">
        <v>29534338</v>
      </c>
      <c r="T565" s="31">
        <v>29183017</v>
      </c>
      <c r="U565" s="31">
        <v>28461757</v>
      </c>
      <c r="V565" s="31">
        <v>27230662</v>
      </c>
      <c r="W565" s="31">
        <v>25950074</v>
      </c>
      <c r="X565" s="31">
        <v>25233833</v>
      </c>
      <c r="Y565" s="31">
        <v>26739246</v>
      </c>
      <c r="Z565" s="31">
        <v>27879140</v>
      </c>
      <c r="AA565" s="31">
        <v>29949631</v>
      </c>
      <c r="AB565" s="31">
        <v>30552452</v>
      </c>
      <c r="AC565" s="31">
        <v>30332235</v>
      </c>
    </row>
    <row r="566" spans="1:29" hidden="1">
      <c r="A566" s="58">
        <v>2010</v>
      </c>
      <c r="B566" s="59" t="s">
        <v>2000</v>
      </c>
      <c r="C566" s="59" t="s">
        <v>2001</v>
      </c>
      <c r="D566" s="59" t="s">
        <v>2002</v>
      </c>
      <c r="E566" s="59" t="s">
        <v>1976</v>
      </c>
      <c r="F566" s="59" t="s">
        <v>2003</v>
      </c>
      <c r="G566" s="59">
        <v>190</v>
      </c>
      <c r="H566" s="31">
        <v>70</v>
      </c>
      <c r="I566" s="31">
        <v>153198</v>
      </c>
      <c r="J566" s="31">
        <v>362653</v>
      </c>
      <c r="K566" s="31">
        <v>359733</v>
      </c>
      <c r="L566" s="31">
        <v>376497</v>
      </c>
      <c r="M566" s="31">
        <v>512846</v>
      </c>
      <c r="N566" s="31">
        <v>510892</v>
      </c>
      <c r="O566" s="31">
        <v>567420</v>
      </c>
      <c r="P566" s="31">
        <v>579190</v>
      </c>
      <c r="Q566" s="31">
        <v>625944</v>
      </c>
      <c r="R566" s="31">
        <v>655317</v>
      </c>
      <c r="S566" s="31">
        <v>724624</v>
      </c>
      <c r="T566" s="31">
        <v>654974</v>
      </c>
      <c r="U566" s="31">
        <v>687332</v>
      </c>
      <c r="V566" s="31">
        <v>682437</v>
      </c>
      <c r="W566" s="31">
        <v>717238</v>
      </c>
      <c r="X566" s="31">
        <v>747656</v>
      </c>
      <c r="Y566" s="31">
        <v>848407</v>
      </c>
      <c r="Z566" s="31">
        <v>866302</v>
      </c>
      <c r="AA566" s="31">
        <v>962243</v>
      </c>
      <c r="AB566" s="31">
        <v>969667</v>
      </c>
      <c r="AC566" s="31">
        <v>998686</v>
      </c>
    </row>
    <row r="567" spans="1:29" hidden="1">
      <c r="A567" s="58">
        <v>2010</v>
      </c>
      <c r="B567" s="59" t="s">
        <v>2004</v>
      </c>
      <c r="C567" s="59" t="s">
        <v>2005</v>
      </c>
      <c r="D567" s="59" t="s">
        <v>2006</v>
      </c>
      <c r="E567" s="59" t="s">
        <v>1976</v>
      </c>
      <c r="F567" s="59" t="s">
        <v>2007</v>
      </c>
      <c r="G567" s="59">
        <v>230</v>
      </c>
      <c r="H567" s="31">
        <v>46</v>
      </c>
      <c r="I567" s="31">
        <v>114656</v>
      </c>
      <c r="J567" s="31">
        <v>369037</v>
      </c>
      <c r="K567" s="31">
        <v>371242</v>
      </c>
      <c r="L567" s="31">
        <v>381275</v>
      </c>
      <c r="M567" s="31">
        <v>399658</v>
      </c>
      <c r="N567" s="31">
        <v>394970</v>
      </c>
      <c r="O567" s="31">
        <v>308228</v>
      </c>
      <c r="P567" s="31">
        <v>309009</v>
      </c>
      <c r="Q567" s="31">
        <v>306684</v>
      </c>
      <c r="R567" s="31">
        <v>302455</v>
      </c>
      <c r="S567" s="31">
        <v>304164</v>
      </c>
      <c r="T567" s="31">
        <v>321500</v>
      </c>
      <c r="U567" s="31">
        <v>332018</v>
      </c>
      <c r="V567" s="31">
        <v>335366</v>
      </c>
      <c r="W567" s="31">
        <v>332978</v>
      </c>
      <c r="X567" s="31">
        <v>318740</v>
      </c>
      <c r="Y567" s="31">
        <v>308669</v>
      </c>
      <c r="Z567" s="31">
        <v>341029</v>
      </c>
      <c r="AA567" s="31">
        <v>331534</v>
      </c>
      <c r="AB567" s="31">
        <v>349851</v>
      </c>
      <c r="AC567" s="31">
        <v>342183</v>
      </c>
    </row>
    <row r="568" spans="1:29" hidden="1">
      <c r="A568" s="58">
        <v>2010</v>
      </c>
      <c r="B568" s="59" t="s">
        <v>2008</v>
      </c>
      <c r="C568" s="59" t="s">
        <v>2009</v>
      </c>
      <c r="D568" s="59" t="s">
        <v>2010</v>
      </c>
      <c r="E568" s="59" t="s">
        <v>1976</v>
      </c>
      <c r="F568" s="59" t="s">
        <v>2011</v>
      </c>
      <c r="G568" s="59">
        <v>178</v>
      </c>
      <c r="H568" s="31">
        <v>57</v>
      </c>
      <c r="I568" s="31">
        <v>165776</v>
      </c>
      <c r="J568" s="31">
        <v>834191</v>
      </c>
      <c r="K568" s="31">
        <v>746429</v>
      </c>
      <c r="L568" s="31">
        <v>708888</v>
      </c>
      <c r="M568" s="31">
        <v>763568</v>
      </c>
      <c r="N568" s="31">
        <v>749615</v>
      </c>
      <c r="O568" s="31">
        <v>801855</v>
      </c>
      <c r="P568" s="31">
        <v>676490</v>
      </c>
      <c r="Q568" s="31">
        <v>696885</v>
      </c>
      <c r="R568" s="31">
        <v>725774</v>
      </c>
      <c r="S568" s="31"/>
      <c r="T568" s="31">
        <v>864833</v>
      </c>
      <c r="U568" s="31">
        <v>976957</v>
      </c>
      <c r="V568" s="31">
        <v>906352</v>
      </c>
      <c r="W568" s="31">
        <v>885309</v>
      </c>
      <c r="X568" s="31">
        <v>869432</v>
      </c>
      <c r="Y568" s="31">
        <v>979006</v>
      </c>
      <c r="Z568" s="31">
        <v>1014319</v>
      </c>
      <c r="AA568" s="31">
        <v>998715</v>
      </c>
      <c r="AB568" s="31">
        <v>988196</v>
      </c>
      <c r="AC568" s="31">
        <v>924000</v>
      </c>
    </row>
    <row r="569" spans="1:29" hidden="1">
      <c r="A569" s="58">
        <v>2010</v>
      </c>
      <c r="B569" s="59" t="s">
        <v>2012</v>
      </c>
      <c r="C569" s="59" t="s">
        <v>2013</v>
      </c>
      <c r="D569" s="59" t="s">
        <v>2014</v>
      </c>
      <c r="E569" s="59" t="s">
        <v>1976</v>
      </c>
      <c r="F569" s="59" t="s">
        <v>2015</v>
      </c>
      <c r="G569" s="59">
        <v>413</v>
      </c>
      <c r="H569" s="31">
        <v>12</v>
      </c>
      <c r="I569" s="31">
        <v>54770</v>
      </c>
      <c r="J569" s="31">
        <v>503984</v>
      </c>
      <c r="K569" s="31">
        <v>527609</v>
      </c>
      <c r="L569" s="31">
        <v>544285</v>
      </c>
      <c r="M569" s="31">
        <v>527774</v>
      </c>
      <c r="N569" s="31">
        <v>518570</v>
      </c>
      <c r="O569" s="31">
        <v>528769</v>
      </c>
      <c r="P569" s="31">
        <v>646461</v>
      </c>
      <c r="Q569" s="31">
        <v>665660</v>
      </c>
      <c r="R569" s="31"/>
      <c r="S569" s="31"/>
      <c r="T569" s="31">
        <v>718671</v>
      </c>
      <c r="U569" s="31">
        <v>646286</v>
      </c>
      <c r="V569" s="31">
        <v>602375</v>
      </c>
      <c r="W569" s="31">
        <v>718541</v>
      </c>
      <c r="X569" s="31">
        <v>757411</v>
      </c>
      <c r="Y569" s="31">
        <v>734893</v>
      </c>
      <c r="Z569" s="31">
        <v>692974</v>
      </c>
      <c r="AA569" s="31">
        <v>0</v>
      </c>
      <c r="AB569" s="31">
        <v>423749</v>
      </c>
      <c r="AC569" s="31">
        <v>595282</v>
      </c>
    </row>
    <row r="570" spans="1:29" hidden="1">
      <c r="A570" s="58">
        <v>2010</v>
      </c>
      <c r="B570" s="59" t="s">
        <v>2016</v>
      </c>
      <c r="C570" s="59" t="s">
        <v>2017</v>
      </c>
      <c r="D570" s="59" t="s">
        <v>2018</v>
      </c>
      <c r="E570" s="59" t="s">
        <v>1976</v>
      </c>
      <c r="F570" s="59" t="s">
        <v>2019</v>
      </c>
      <c r="G570" s="59">
        <v>201</v>
      </c>
      <c r="H570" s="31">
        <v>81</v>
      </c>
      <c r="I570" s="31">
        <v>139304</v>
      </c>
      <c r="J570" s="31">
        <v>604962</v>
      </c>
      <c r="K570" s="31">
        <v>610276</v>
      </c>
      <c r="L570" s="31">
        <v>630015</v>
      </c>
      <c r="M570" s="31">
        <v>632685</v>
      </c>
      <c r="N570" s="31">
        <v>630291</v>
      </c>
      <c r="O570" s="31">
        <v>665394</v>
      </c>
      <c r="P570" s="31">
        <v>673842</v>
      </c>
      <c r="Q570" s="31">
        <v>666442</v>
      </c>
      <c r="R570" s="31">
        <v>779298</v>
      </c>
      <c r="S570" s="31">
        <v>820881</v>
      </c>
      <c r="T570" s="31">
        <v>853588</v>
      </c>
      <c r="U570" s="31">
        <v>800586</v>
      </c>
      <c r="V570" s="31">
        <v>791880</v>
      </c>
      <c r="W570" s="31">
        <v>865041</v>
      </c>
      <c r="X570" s="31">
        <v>849134</v>
      </c>
      <c r="Y570" s="31">
        <v>836682</v>
      </c>
      <c r="Z570" s="31">
        <v>866981</v>
      </c>
      <c r="AA570" s="31">
        <v>817004</v>
      </c>
      <c r="AB570" s="31">
        <v>868106</v>
      </c>
      <c r="AC570" s="31">
        <v>863438</v>
      </c>
    </row>
    <row r="571" spans="1:29" hidden="1">
      <c r="A571" s="58">
        <v>2010</v>
      </c>
      <c r="B571" s="59" t="s">
        <v>2020</v>
      </c>
      <c r="C571" s="59" t="s">
        <v>2021</v>
      </c>
      <c r="D571" s="59" t="s">
        <v>2022</v>
      </c>
      <c r="E571" s="59" t="s">
        <v>2023</v>
      </c>
      <c r="F571" s="59" t="s">
        <v>2024</v>
      </c>
      <c r="G571" s="59">
        <v>49</v>
      </c>
      <c r="H571" s="31">
        <v>322</v>
      </c>
      <c r="I571" s="31">
        <v>747003</v>
      </c>
      <c r="J571" s="31">
        <v>2934523</v>
      </c>
      <c r="K571" s="31">
        <v>3305097</v>
      </c>
      <c r="L571" s="31">
        <v>3258695</v>
      </c>
      <c r="M571" s="31">
        <v>3077229</v>
      </c>
      <c r="N571" s="31">
        <v>2997332</v>
      </c>
      <c r="O571" s="31">
        <v>3076167</v>
      </c>
      <c r="P571" s="31">
        <v>3126985</v>
      </c>
      <c r="Q571" s="31">
        <v>3142221</v>
      </c>
      <c r="R571" s="31">
        <v>3216557</v>
      </c>
      <c r="S571" s="31">
        <v>3646235</v>
      </c>
      <c r="T571" s="31">
        <v>4232895</v>
      </c>
      <c r="U571" s="31">
        <v>4339585</v>
      </c>
      <c r="V571" s="31">
        <v>4449554</v>
      </c>
      <c r="W571" s="31">
        <v>4564017</v>
      </c>
      <c r="X571" s="31">
        <v>3749854</v>
      </c>
      <c r="Y571" s="31">
        <v>3656363</v>
      </c>
      <c r="Z571" s="31">
        <v>3624663</v>
      </c>
      <c r="AA571" s="31">
        <v>3291862</v>
      </c>
      <c r="AB571" s="31">
        <v>3333554</v>
      </c>
      <c r="AC571" s="31">
        <v>3125856</v>
      </c>
    </row>
    <row r="572" spans="1:29" hidden="1">
      <c r="A572" s="58">
        <v>2010</v>
      </c>
      <c r="B572" s="59" t="s">
        <v>2025</v>
      </c>
      <c r="C572" s="59" t="s">
        <v>2026</v>
      </c>
      <c r="D572" s="59" t="s">
        <v>2027</v>
      </c>
      <c r="E572" s="59" t="s">
        <v>2023</v>
      </c>
      <c r="F572" s="59" t="s">
        <v>2028</v>
      </c>
      <c r="G572" s="59">
        <v>63</v>
      </c>
      <c r="H572" s="31">
        <v>261</v>
      </c>
      <c r="I572" s="31">
        <v>558329</v>
      </c>
      <c r="J572" s="31">
        <v>3417585</v>
      </c>
      <c r="K572" s="31">
        <v>3642482</v>
      </c>
      <c r="L572" s="31">
        <v>3948833</v>
      </c>
      <c r="M572" s="31">
        <v>4072333</v>
      </c>
      <c r="N572" s="31">
        <v>4106383</v>
      </c>
      <c r="O572" s="31">
        <v>4269077</v>
      </c>
      <c r="P572" s="31">
        <v>4395950</v>
      </c>
      <c r="Q572" s="31">
        <v>4694424</v>
      </c>
      <c r="R572" s="31">
        <v>4672095</v>
      </c>
      <c r="S572" s="31">
        <v>4693676</v>
      </c>
      <c r="T572" s="31">
        <v>5043524</v>
      </c>
      <c r="U572" s="31">
        <v>5619686</v>
      </c>
      <c r="V572" s="31">
        <v>4242608</v>
      </c>
      <c r="W572" s="31">
        <v>3625788</v>
      </c>
      <c r="X572" s="31">
        <v>3991352</v>
      </c>
      <c r="Y572" s="31">
        <v>4230443</v>
      </c>
      <c r="Z572" s="31">
        <v>4722540</v>
      </c>
      <c r="AA572" s="31">
        <v>4557013</v>
      </c>
      <c r="AB572" s="31">
        <v>4769938</v>
      </c>
      <c r="AC572" s="31">
        <v>4241662</v>
      </c>
    </row>
    <row r="573" spans="1:29" hidden="1">
      <c r="A573" s="58">
        <v>2010</v>
      </c>
      <c r="B573" s="59" t="s">
        <v>2029</v>
      </c>
      <c r="C573" s="59" t="s">
        <v>2030</v>
      </c>
      <c r="D573" s="59" t="s">
        <v>2031</v>
      </c>
      <c r="E573" s="59" t="s">
        <v>2032</v>
      </c>
      <c r="F573" s="59" t="s">
        <v>2033</v>
      </c>
      <c r="G573" s="59">
        <v>57</v>
      </c>
      <c r="H573" s="31">
        <v>224</v>
      </c>
      <c r="I573" s="31">
        <v>598191</v>
      </c>
      <c r="J573" s="31">
        <v>4394461</v>
      </c>
      <c r="K573" s="31">
        <v>4805162</v>
      </c>
      <c r="L573" s="31">
        <v>4776210</v>
      </c>
      <c r="M573" s="31">
        <v>4955809</v>
      </c>
      <c r="N573" s="31">
        <v>4693087</v>
      </c>
      <c r="O573" s="31">
        <v>4892433</v>
      </c>
      <c r="P573" s="31">
        <v>4971968</v>
      </c>
      <c r="Q573" s="31">
        <v>4927030</v>
      </c>
      <c r="R573" s="31">
        <v>4856368</v>
      </c>
      <c r="S573" s="31">
        <v>5367520</v>
      </c>
      <c r="T573" s="31">
        <v>6361637</v>
      </c>
      <c r="U573" s="31">
        <v>5893431</v>
      </c>
      <c r="V573" s="31">
        <v>5538746</v>
      </c>
      <c r="W573" s="31">
        <v>5005171</v>
      </c>
      <c r="X573" s="31">
        <v>5789510</v>
      </c>
      <c r="Y573" s="31">
        <v>6486822</v>
      </c>
      <c r="Z573" s="31">
        <v>6515746</v>
      </c>
      <c r="AA573" s="31">
        <v>6852940</v>
      </c>
      <c r="AB573" s="31">
        <v>6911703</v>
      </c>
      <c r="AC573" s="31">
        <v>7002192</v>
      </c>
    </row>
    <row r="574" spans="1:29" hidden="1">
      <c r="A574" s="58">
        <v>2010</v>
      </c>
      <c r="B574" s="59" t="s">
        <v>2034</v>
      </c>
      <c r="C574" s="59" t="s">
        <v>2035</v>
      </c>
      <c r="D574" s="59" t="s">
        <v>2036</v>
      </c>
      <c r="E574" s="59" t="s">
        <v>2037</v>
      </c>
      <c r="F574" s="59" t="s">
        <v>2038</v>
      </c>
      <c r="G574" s="59">
        <v>37</v>
      </c>
      <c r="H574" s="31">
        <v>198</v>
      </c>
      <c r="I574" s="31">
        <v>1009283</v>
      </c>
      <c r="J574" s="31">
        <v>43803</v>
      </c>
      <c r="K574" s="31">
        <v>45158</v>
      </c>
      <c r="L574" s="31">
        <v>45292</v>
      </c>
      <c r="M574" s="31">
        <v>46109</v>
      </c>
      <c r="N574" s="31">
        <v>42068</v>
      </c>
      <c r="O574" s="31">
        <v>45292</v>
      </c>
      <c r="P574" s="31">
        <v>43264</v>
      </c>
      <c r="Q574" s="31">
        <v>42328</v>
      </c>
      <c r="R574" s="31">
        <v>39676</v>
      </c>
      <c r="S574" s="31">
        <v>43836</v>
      </c>
      <c r="T574" s="31">
        <v>44148</v>
      </c>
      <c r="U574" s="31">
        <v>44928</v>
      </c>
      <c r="V574" s="31">
        <v>44980</v>
      </c>
      <c r="W574" s="31">
        <v>45460</v>
      </c>
      <c r="X574" s="31">
        <v>44121</v>
      </c>
      <c r="Y574" s="31">
        <v>26050</v>
      </c>
      <c r="Z574" s="31">
        <v>28071</v>
      </c>
      <c r="AA574" s="31">
        <v>30467</v>
      </c>
      <c r="AB574" s="31">
        <v>29483</v>
      </c>
      <c r="AC574" s="31">
        <v>28012</v>
      </c>
    </row>
    <row r="575" spans="1:29" hidden="1">
      <c r="A575" s="58">
        <v>1998</v>
      </c>
      <c r="B575" s="59" t="s">
        <v>2039</v>
      </c>
      <c r="C575" s="59" t="s">
        <v>2040</v>
      </c>
      <c r="D575" s="59" t="s">
        <v>2041</v>
      </c>
      <c r="E575" s="59" t="s">
        <v>2037</v>
      </c>
      <c r="F575" s="59" t="s">
        <v>2038</v>
      </c>
      <c r="G575" s="59">
        <v>33</v>
      </c>
      <c r="H575" s="31">
        <v>270</v>
      </c>
      <c r="I575" s="31">
        <v>1040226</v>
      </c>
      <c r="J575" s="31">
        <v>1129643</v>
      </c>
      <c r="K575" s="31">
        <v>1128211</v>
      </c>
      <c r="L575" s="31">
        <v>1130345</v>
      </c>
      <c r="M575" s="31">
        <v>1129905</v>
      </c>
      <c r="N575" s="31">
        <v>1124925</v>
      </c>
      <c r="O575" s="31">
        <v>1131174</v>
      </c>
      <c r="P575" s="31">
        <v>1126164</v>
      </c>
      <c r="Q575" s="31">
        <v>1125400</v>
      </c>
      <c r="R575" s="31"/>
      <c r="S575" s="31"/>
      <c r="T575" s="31"/>
      <c r="U575" s="31"/>
      <c r="V575" s="31"/>
      <c r="W575" s="31"/>
      <c r="X575" s="31"/>
      <c r="Y575" s="31"/>
      <c r="Z575" s="31"/>
      <c r="AA575" s="31"/>
      <c r="AB575" s="31"/>
      <c r="AC575" s="31"/>
    </row>
    <row r="576" spans="1:29" hidden="1">
      <c r="A576" s="58">
        <v>2010</v>
      </c>
      <c r="B576" s="59" t="s">
        <v>2042</v>
      </c>
      <c r="C576" s="59" t="s">
        <v>2043</v>
      </c>
      <c r="D576" s="59" t="s">
        <v>2044</v>
      </c>
      <c r="E576" s="59" t="s">
        <v>2037</v>
      </c>
      <c r="F576" s="59" t="s">
        <v>2045</v>
      </c>
      <c r="G576" s="59">
        <v>72</v>
      </c>
      <c r="H576" s="31">
        <v>281</v>
      </c>
      <c r="I576" s="31">
        <v>479019</v>
      </c>
      <c r="J576" s="31">
        <v>1587255</v>
      </c>
      <c r="K576" s="31">
        <v>1488200</v>
      </c>
      <c r="L576" s="31">
        <v>1565412</v>
      </c>
      <c r="M576" s="31">
        <v>1662068</v>
      </c>
      <c r="N576" s="31">
        <v>1751420</v>
      </c>
      <c r="O576" s="31">
        <v>1876196</v>
      </c>
      <c r="P576" s="31">
        <v>1890228</v>
      </c>
      <c r="Q576" s="31">
        <v>2162331</v>
      </c>
      <c r="R576" s="31">
        <v>3460878</v>
      </c>
      <c r="S576" s="31">
        <v>4080720</v>
      </c>
      <c r="T576" s="31">
        <v>3812445</v>
      </c>
      <c r="U576" s="31">
        <v>3393047</v>
      </c>
      <c r="V576" s="31">
        <v>3204127</v>
      </c>
      <c r="W576" s="31">
        <v>3534226</v>
      </c>
      <c r="X576" s="31">
        <v>3107171</v>
      </c>
      <c r="Y576" s="31">
        <v>4797649</v>
      </c>
      <c r="Z576" s="31">
        <v>3169917</v>
      </c>
      <c r="AA576" s="31">
        <v>2823762</v>
      </c>
      <c r="AB576" s="31">
        <v>2849793</v>
      </c>
      <c r="AC576" s="31">
        <v>2268781</v>
      </c>
    </row>
    <row r="577" spans="1:29" hidden="1">
      <c r="A577" s="58">
        <v>2010</v>
      </c>
      <c r="B577" s="59" t="s">
        <v>2046</v>
      </c>
      <c r="C577" s="59" t="s">
        <v>2047</v>
      </c>
      <c r="D577" s="59" t="s">
        <v>2048</v>
      </c>
      <c r="E577" s="59" t="s">
        <v>2037</v>
      </c>
      <c r="F577" s="59" t="s">
        <v>2049</v>
      </c>
      <c r="G577" s="59">
        <v>204</v>
      </c>
      <c r="H577" s="31">
        <v>92</v>
      </c>
      <c r="I577" s="31">
        <v>132977</v>
      </c>
      <c r="J577" s="31">
        <v>237971</v>
      </c>
      <c r="K577" s="31">
        <v>237971</v>
      </c>
      <c r="L577" s="31">
        <v>252837</v>
      </c>
      <c r="M577" s="31">
        <v>277423</v>
      </c>
      <c r="N577" s="31">
        <v>265809</v>
      </c>
      <c r="O577" s="31"/>
      <c r="P577" s="31"/>
      <c r="Q577" s="31"/>
      <c r="R577" s="31"/>
      <c r="S577" s="31"/>
      <c r="T577" s="31"/>
      <c r="U577" s="31"/>
      <c r="V577" s="31"/>
      <c r="W577" s="31"/>
      <c r="X577" s="31"/>
      <c r="Y577" s="31"/>
      <c r="Z577" s="31"/>
      <c r="AA577" s="31"/>
      <c r="AB577" s="31"/>
      <c r="AC577" s="31"/>
    </row>
    <row r="578" spans="1:29" hidden="1">
      <c r="A578" s="58">
        <v>2010</v>
      </c>
      <c r="B578" s="59" t="s">
        <v>2050</v>
      </c>
      <c r="C578" s="59" t="s">
        <v>2051</v>
      </c>
      <c r="D578" s="59" t="s">
        <v>2052</v>
      </c>
      <c r="E578" s="59" t="s">
        <v>2037</v>
      </c>
      <c r="F578" s="59" t="s">
        <v>2053</v>
      </c>
      <c r="G578" s="59">
        <v>115</v>
      </c>
      <c r="H578" s="31">
        <v>155</v>
      </c>
      <c r="I578" s="31">
        <v>275213</v>
      </c>
      <c r="J578" s="31">
        <v>1992122</v>
      </c>
      <c r="K578" s="31">
        <v>2094625</v>
      </c>
      <c r="L578" s="31">
        <v>2195951</v>
      </c>
      <c r="M578" s="31">
        <v>2252316</v>
      </c>
      <c r="N578" s="31">
        <v>2284437</v>
      </c>
      <c r="O578" s="31">
        <v>2295551</v>
      </c>
      <c r="P578" s="31">
        <v>2265259</v>
      </c>
      <c r="Q578" s="31">
        <v>2228484</v>
      </c>
      <c r="R578" s="31">
        <v>2246194</v>
      </c>
      <c r="S578" s="31">
        <v>2288982</v>
      </c>
      <c r="T578" s="31">
        <v>2310565</v>
      </c>
      <c r="U578" s="31">
        <v>2342527</v>
      </c>
      <c r="V578" s="31">
        <v>2366402</v>
      </c>
      <c r="W578" s="31">
        <v>2363166</v>
      </c>
      <c r="X578" s="31">
        <v>2425751</v>
      </c>
      <c r="Y578" s="31">
        <v>2575161</v>
      </c>
      <c r="Z578" s="31">
        <v>2752496</v>
      </c>
      <c r="AA578" s="31">
        <v>2764624</v>
      </c>
      <c r="AB578" s="31">
        <v>2687211</v>
      </c>
      <c r="AC578" s="31">
        <v>2668341</v>
      </c>
    </row>
    <row r="579" spans="1:29" hidden="1">
      <c r="A579" s="58">
        <v>2010</v>
      </c>
      <c r="B579" s="59" t="s">
        <v>2054</v>
      </c>
      <c r="C579" s="59" t="s">
        <v>978</v>
      </c>
      <c r="D579" s="59" t="s">
        <v>979</v>
      </c>
      <c r="E579" s="59" t="s">
        <v>2037</v>
      </c>
      <c r="F579" s="59" t="s">
        <v>2055</v>
      </c>
      <c r="G579" s="59">
        <v>314</v>
      </c>
      <c r="H579" s="31">
        <v>58</v>
      </c>
      <c r="I579" s="31">
        <v>78504</v>
      </c>
      <c r="J579" s="31">
        <v>562032</v>
      </c>
      <c r="K579" s="31">
        <v>496652</v>
      </c>
      <c r="L579" s="31">
        <v>496390</v>
      </c>
      <c r="M579" s="31">
        <v>490054</v>
      </c>
      <c r="N579" s="31">
        <v>427152</v>
      </c>
      <c r="O579" s="31">
        <v>405937</v>
      </c>
      <c r="P579" s="31">
        <v>430071</v>
      </c>
      <c r="Q579" s="31">
        <v>489421</v>
      </c>
      <c r="R579" s="31">
        <v>465171</v>
      </c>
      <c r="S579" s="31">
        <v>481781</v>
      </c>
      <c r="T579" s="31">
        <v>475517</v>
      </c>
      <c r="U579" s="31">
        <v>501436</v>
      </c>
      <c r="V579" s="31">
        <v>505710</v>
      </c>
      <c r="W579" s="31">
        <v>521614</v>
      </c>
      <c r="X579" s="31">
        <v>551253</v>
      </c>
      <c r="Y579" s="31">
        <v>585253</v>
      </c>
      <c r="Z579" s="31">
        <v>577533</v>
      </c>
      <c r="AA579" s="31">
        <v>634306</v>
      </c>
      <c r="AB579" s="31">
        <v>649199</v>
      </c>
      <c r="AC579" s="31">
        <v>638255</v>
      </c>
    </row>
    <row r="580" spans="1:29" hidden="1">
      <c r="A580" s="58">
        <v>2010</v>
      </c>
      <c r="B580" s="59" t="s">
        <v>2056</v>
      </c>
      <c r="C580" s="59" t="s">
        <v>2057</v>
      </c>
      <c r="D580" s="59" t="s">
        <v>763</v>
      </c>
      <c r="E580" s="59" t="s">
        <v>2037</v>
      </c>
      <c r="F580" s="59" t="s">
        <v>2058</v>
      </c>
      <c r="G580" s="59">
        <v>232</v>
      </c>
      <c r="H580" s="31">
        <v>78</v>
      </c>
      <c r="I580" s="31">
        <v>113818</v>
      </c>
      <c r="J580" s="31">
        <v>683090</v>
      </c>
      <c r="K580" s="31">
        <v>688320</v>
      </c>
      <c r="L580" s="31">
        <v>649657</v>
      </c>
      <c r="M580" s="31">
        <v>637666</v>
      </c>
      <c r="N580" s="31">
        <v>635512</v>
      </c>
      <c r="O580" s="31">
        <v>680136</v>
      </c>
      <c r="P580" s="31">
        <v>684052</v>
      </c>
      <c r="Q580" s="31">
        <v>703756</v>
      </c>
      <c r="R580" s="31">
        <v>722690</v>
      </c>
      <c r="S580" s="31">
        <v>684255</v>
      </c>
      <c r="T580" s="31">
        <v>685956</v>
      </c>
      <c r="U580" s="31">
        <v>660879</v>
      </c>
      <c r="V580" s="31">
        <v>669814</v>
      </c>
      <c r="W580" s="31">
        <v>708073</v>
      </c>
      <c r="X580" s="31">
        <v>709525</v>
      </c>
      <c r="Y580" s="31">
        <v>750925</v>
      </c>
      <c r="Z580" s="31">
        <v>721829</v>
      </c>
      <c r="AA580" s="31">
        <v>683875</v>
      </c>
      <c r="AB580" s="31">
        <v>840218</v>
      </c>
      <c r="AC580" s="31">
        <v>829563</v>
      </c>
    </row>
    <row r="581" spans="1:29" hidden="1">
      <c r="A581" s="58">
        <v>1998</v>
      </c>
      <c r="B581" s="59" t="s">
        <v>2059</v>
      </c>
      <c r="C581" s="59" t="s">
        <v>2060</v>
      </c>
      <c r="D581" s="59" t="s">
        <v>2061</v>
      </c>
      <c r="E581" s="59" t="s">
        <v>2037</v>
      </c>
      <c r="F581" s="59" t="s">
        <v>2038</v>
      </c>
      <c r="G581" s="59">
        <v>33</v>
      </c>
      <c r="H581" s="31">
        <v>270</v>
      </c>
      <c r="I581" s="31">
        <v>1040226</v>
      </c>
      <c r="J581" s="31">
        <v>853982</v>
      </c>
      <c r="K581" s="31">
        <v>1118821</v>
      </c>
      <c r="L581" s="31">
        <v>957031</v>
      </c>
      <c r="M581" s="31">
        <v>892727</v>
      </c>
      <c r="N581" s="31">
        <v>942959</v>
      </c>
      <c r="O581" s="31">
        <v>969024</v>
      </c>
      <c r="P581" s="31">
        <v>988383</v>
      </c>
      <c r="Q581" s="31">
        <v>1039208</v>
      </c>
      <c r="R581" s="31"/>
      <c r="S581" s="31"/>
      <c r="T581" s="31"/>
      <c r="U581" s="31"/>
      <c r="V581" s="31"/>
      <c r="W581" s="31"/>
      <c r="X581" s="31"/>
      <c r="Y581" s="31"/>
      <c r="Z581" s="31"/>
      <c r="AA581" s="31"/>
      <c r="AB581" s="31"/>
      <c r="AC581" s="31"/>
    </row>
    <row r="582" spans="1:29" hidden="1">
      <c r="A582" s="58">
        <v>2010</v>
      </c>
      <c r="B582" s="59" t="s">
        <v>2062</v>
      </c>
      <c r="C582" s="59" t="s">
        <v>2063</v>
      </c>
      <c r="D582" s="59" t="s">
        <v>2036</v>
      </c>
      <c r="E582" s="59" t="s">
        <v>2037</v>
      </c>
      <c r="F582" s="59" t="s">
        <v>2038</v>
      </c>
      <c r="G582" s="59">
        <v>37</v>
      </c>
      <c r="H582" s="31">
        <v>198</v>
      </c>
      <c r="I582" s="31">
        <v>1009283</v>
      </c>
      <c r="J582" s="31">
        <v>13082080</v>
      </c>
      <c r="K582" s="31">
        <v>13172185</v>
      </c>
      <c r="L582" s="31">
        <v>12624399</v>
      </c>
      <c r="M582" s="31">
        <v>13670284</v>
      </c>
      <c r="N582" s="31">
        <v>13133375</v>
      </c>
      <c r="O582" s="31">
        <v>14081266</v>
      </c>
      <c r="P582" s="31">
        <v>14473297</v>
      </c>
      <c r="Q582" s="31">
        <v>14795370</v>
      </c>
      <c r="R582" s="31">
        <v>14718861</v>
      </c>
      <c r="S582" s="31">
        <v>13921454</v>
      </c>
      <c r="T582" s="31">
        <v>13929331</v>
      </c>
      <c r="U582" s="31">
        <v>14028686</v>
      </c>
      <c r="V582" s="31">
        <v>13902871</v>
      </c>
      <c r="W582" s="31">
        <v>13494047</v>
      </c>
      <c r="X582" s="31"/>
      <c r="Y582" s="31">
        <v>3600766</v>
      </c>
      <c r="Z582" s="31">
        <v>4010016</v>
      </c>
      <c r="AA582" s="31">
        <v>4369008</v>
      </c>
      <c r="AB582" s="31">
        <v>5265922</v>
      </c>
      <c r="AC582" s="31">
        <v>5674851</v>
      </c>
    </row>
    <row r="583" spans="1:29" hidden="1">
      <c r="A583" s="58">
        <v>2010</v>
      </c>
      <c r="B583" s="59" t="s">
        <v>2064</v>
      </c>
      <c r="C583" s="59" t="s">
        <v>2065</v>
      </c>
      <c r="D583" s="59" t="s">
        <v>2066</v>
      </c>
      <c r="E583" s="59" t="s">
        <v>2067</v>
      </c>
      <c r="F583" s="59" t="s">
        <v>2068</v>
      </c>
      <c r="G583" s="59">
        <v>88</v>
      </c>
      <c r="H583" s="31">
        <v>206</v>
      </c>
      <c r="I583" s="31">
        <v>360331</v>
      </c>
      <c r="J583" s="31">
        <v>2039227</v>
      </c>
      <c r="K583" s="31">
        <v>1896643</v>
      </c>
      <c r="L583" s="31">
        <v>1882311</v>
      </c>
      <c r="M583" s="31">
        <v>2149377</v>
      </c>
      <c r="N583" s="31">
        <v>2453926</v>
      </c>
      <c r="O583" s="31">
        <v>2564780</v>
      </c>
      <c r="P583" s="31">
        <v>2604995</v>
      </c>
      <c r="Q583" s="31">
        <v>2628729</v>
      </c>
      <c r="R583" s="31">
        <v>2728225</v>
      </c>
      <c r="S583" s="31">
        <v>2782197</v>
      </c>
      <c r="T583" s="31">
        <v>3073187</v>
      </c>
      <c r="U583" s="31">
        <v>2777068</v>
      </c>
      <c r="V583" s="31">
        <v>2709159</v>
      </c>
      <c r="W583" s="31">
        <v>2755808</v>
      </c>
      <c r="X583" s="31">
        <v>2839168</v>
      </c>
      <c r="Y583" s="31">
        <v>2799667</v>
      </c>
      <c r="Z583" s="31">
        <v>2826503</v>
      </c>
      <c r="AA583" s="31">
        <v>2849936</v>
      </c>
      <c r="AB583" s="31">
        <v>2951858</v>
      </c>
      <c r="AC583" s="31">
        <v>2933999</v>
      </c>
    </row>
    <row r="584" spans="1:29" hidden="1">
      <c r="A584" s="58">
        <v>2010</v>
      </c>
      <c r="B584" s="59" t="s">
        <v>2069</v>
      </c>
      <c r="C584" s="59" t="s">
        <v>2070</v>
      </c>
      <c r="D584" s="59" t="s">
        <v>2071</v>
      </c>
      <c r="E584" s="59" t="s">
        <v>2067</v>
      </c>
      <c r="F584" s="59" t="s">
        <v>2072</v>
      </c>
      <c r="G584" s="59">
        <v>387</v>
      </c>
      <c r="H584" s="31">
        <v>35</v>
      </c>
      <c r="I584" s="31">
        <v>58584</v>
      </c>
      <c r="J584" s="31">
        <v>298884</v>
      </c>
      <c r="K584" s="31">
        <v>294522</v>
      </c>
      <c r="L584" s="31">
        <v>291498</v>
      </c>
      <c r="M584" s="31">
        <v>291828</v>
      </c>
      <c r="N584" s="31"/>
      <c r="O584" s="31"/>
      <c r="P584" s="31"/>
      <c r="Q584" s="31">
        <v>235723</v>
      </c>
      <c r="R584" s="31"/>
      <c r="S584" s="31"/>
      <c r="T584" s="31"/>
      <c r="U584" s="31"/>
      <c r="V584" s="31"/>
      <c r="W584" s="31"/>
      <c r="X584" s="31"/>
      <c r="Y584" s="31"/>
      <c r="Z584" s="31"/>
      <c r="AA584" s="31"/>
      <c r="AB584" s="31"/>
      <c r="AC584" s="31"/>
    </row>
    <row r="585" spans="1:29" hidden="1">
      <c r="A585" s="58">
        <v>2010</v>
      </c>
      <c r="B585" s="59" t="s">
        <v>2073</v>
      </c>
      <c r="C585" s="59" t="s">
        <v>2074</v>
      </c>
      <c r="D585" s="59" t="s">
        <v>2075</v>
      </c>
      <c r="E585" s="59" t="s">
        <v>1976</v>
      </c>
      <c r="F585" s="59" t="s">
        <v>2076</v>
      </c>
      <c r="G585" s="59">
        <v>258</v>
      </c>
      <c r="H585" s="31">
        <v>52</v>
      </c>
      <c r="I585" s="31">
        <v>99396</v>
      </c>
      <c r="J585" s="31">
        <v>333835</v>
      </c>
      <c r="K585" s="31">
        <v>435945</v>
      </c>
      <c r="L585" s="31">
        <v>355521</v>
      </c>
      <c r="M585" s="31">
        <v>363159</v>
      </c>
      <c r="N585" s="31"/>
      <c r="O585" s="31"/>
      <c r="P585" s="31"/>
      <c r="Q585" s="31"/>
      <c r="R585" s="31"/>
      <c r="S585" s="31"/>
      <c r="T585" s="31"/>
      <c r="U585" s="31"/>
      <c r="V585" s="31"/>
      <c r="W585" s="31"/>
      <c r="X585" s="31"/>
      <c r="Y585" s="31"/>
      <c r="Z585" s="31"/>
      <c r="AA585" s="31"/>
      <c r="AB585" s="31"/>
      <c r="AC585" s="31"/>
    </row>
    <row r="586" spans="1:29" hidden="1">
      <c r="A586" s="58">
        <v>2006</v>
      </c>
      <c r="B586" s="59" t="s">
        <v>2077</v>
      </c>
      <c r="C586" s="59" t="s">
        <v>2078</v>
      </c>
      <c r="D586" s="59" t="s">
        <v>2079</v>
      </c>
      <c r="E586" s="59" t="s">
        <v>1976</v>
      </c>
      <c r="F586" s="59" t="s">
        <v>2080</v>
      </c>
      <c r="G586" s="59">
        <v>293</v>
      </c>
      <c r="H586" s="31">
        <v>46</v>
      </c>
      <c r="I586" s="31">
        <v>87969</v>
      </c>
      <c r="J586" s="31">
        <v>290716</v>
      </c>
      <c r="K586" s="31">
        <v>290716</v>
      </c>
      <c r="L586" s="31">
        <v>244260</v>
      </c>
      <c r="M586" s="31">
        <v>429238</v>
      </c>
      <c r="N586" s="31">
        <v>437040</v>
      </c>
      <c r="O586" s="31">
        <v>424333</v>
      </c>
      <c r="P586" s="31">
        <v>419600</v>
      </c>
      <c r="Q586" s="31">
        <v>415127</v>
      </c>
      <c r="R586" s="31">
        <v>409067</v>
      </c>
      <c r="S586" s="31">
        <v>437627</v>
      </c>
      <c r="T586" s="31">
        <v>445463</v>
      </c>
      <c r="U586" s="31">
        <v>454063</v>
      </c>
      <c r="V586" s="31">
        <v>475045</v>
      </c>
      <c r="W586" s="31">
        <v>450276</v>
      </c>
      <c r="X586" s="31">
        <v>478414</v>
      </c>
      <c r="Y586" s="31">
        <v>412572</v>
      </c>
      <c r="Z586" s="31"/>
      <c r="AA586" s="31"/>
      <c r="AB586" s="31"/>
      <c r="AC586" s="31"/>
    </row>
    <row r="587" spans="1:29" hidden="1">
      <c r="A587" s="58">
        <v>2010</v>
      </c>
      <c r="B587" s="59" t="s">
        <v>2081</v>
      </c>
      <c r="C587" s="59" t="s">
        <v>2082</v>
      </c>
      <c r="D587" s="59" t="s">
        <v>1700</v>
      </c>
      <c r="E587" s="59" t="s">
        <v>2037</v>
      </c>
      <c r="F587" s="59" t="s">
        <v>2083</v>
      </c>
      <c r="G587" s="59">
        <v>170</v>
      </c>
      <c r="H587" s="31">
        <v>125</v>
      </c>
      <c r="I587" s="31">
        <v>178079</v>
      </c>
      <c r="J587" s="31">
        <v>586304</v>
      </c>
      <c r="K587" s="31">
        <v>591592</v>
      </c>
      <c r="L587" s="31">
        <v>548688</v>
      </c>
      <c r="M587" s="31">
        <v>592373</v>
      </c>
      <c r="N587" s="31">
        <v>725652</v>
      </c>
      <c r="O587" s="31">
        <v>647100</v>
      </c>
      <c r="P587" s="31">
        <v>664392</v>
      </c>
      <c r="Q587" s="31">
        <v>662675</v>
      </c>
      <c r="R587" s="31">
        <v>667820</v>
      </c>
      <c r="S587" s="31">
        <v>604903</v>
      </c>
      <c r="T587" s="31">
        <v>646074</v>
      </c>
      <c r="U587" s="31">
        <v>635705</v>
      </c>
      <c r="V587" s="31">
        <v>664885</v>
      </c>
      <c r="W587" s="31">
        <v>764671</v>
      </c>
      <c r="X587" s="31">
        <v>864304</v>
      </c>
      <c r="Y587" s="31">
        <v>800970</v>
      </c>
      <c r="Z587" s="31">
        <v>829019</v>
      </c>
      <c r="AA587" s="31">
        <v>801030</v>
      </c>
      <c r="AB587" s="31">
        <v>852840</v>
      </c>
      <c r="AC587" s="31">
        <v>832048</v>
      </c>
    </row>
    <row r="588" spans="1:29" hidden="1">
      <c r="A588" s="58">
        <v>2010</v>
      </c>
      <c r="B588" s="59" t="s">
        <v>2084</v>
      </c>
      <c r="C588" s="59" t="s">
        <v>2085</v>
      </c>
      <c r="D588" s="59" t="s">
        <v>2086</v>
      </c>
      <c r="E588" s="59" t="s">
        <v>1976</v>
      </c>
      <c r="F588" s="59" t="s">
        <v>2087</v>
      </c>
      <c r="G588" s="59">
        <v>245</v>
      </c>
      <c r="H588" s="31">
        <v>48</v>
      </c>
      <c r="I588" s="31">
        <v>107041</v>
      </c>
      <c r="J588" s="31">
        <v>525476</v>
      </c>
      <c r="K588" s="31">
        <v>549611</v>
      </c>
      <c r="L588" s="31">
        <v>551713</v>
      </c>
      <c r="M588" s="31">
        <v>572083</v>
      </c>
      <c r="N588" s="31">
        <v>607016</v>
      </c>
      <c r="O588" s="31">
        <v>615875</v>
      </c>
      <c r="P588" s="31">
        <v>586905</v>
      </c>
      <c r="Q588" s="31">
        <v>626758</v>
      </c>
      <c r="R588" s="31">
        <v>662075</v>
      </c>
      <c r="S588" s="31">
        <v>740487</v>
      </c>
      <c r="T588" s="31">
        <v>897457</v>
      </c>
      <c r="U588" s="31">
        <v>988843</v>
      </c>
      <c r="V588" s="31">
        <v>975589</v>
      </c>
      <c r="W588" s="31">
        <v>1030922</v>
      </c>
      <c r="X588" s="31">
        <v>1059043</v>
      </c>
      <c r="Y588" s="31">
        <v>1052217</v>
      </c>
      <c r="Z588" s="31">
        <v>1067752</v>
      </c>
      <c r="AA588" s="31">
        <v>1028380</v>
      </c>
      <c r="AB588" s="31">
        <v>1033023</v>
      </c>
      <c r="AC588" s="31">
        <v>871510</v>
      </c>
    </row>
    <row r="589" spans="1:29" hidden="1">
      <c r="A589" s="58">
        <v>2010</v>
      </c>
      <c r="B589" s="59" t="s">
        <v>2088</v>
      </c>
      <c r="C589" s="59" t="s">
        <v>2089</v>
      </c>
      <c r="D589" s="59" t="s">
        <v>1003</v>
      </c>
      <c r="E589" s="59" t="s">
        <v>1976</v>
      </c>
      <c r="F589" s="59" t="s">
        <v>1985</v>
      </c>
      <c r="G589" s="59">
        <v>6</v>
      </c>
      <c r="H589" s="31">
        <v>1407</v>
      </c>
      <c r="I589" s="31">
        <v>4145659</v>
      </c>
      <c r="J589" s="31">
        <v>361471</v>
      </c>
      <c r="K589" s="31">
        <v>371439</v>
      </c>
      <c r="L589" s="31">
        <v>409041</v>
      </c>
      <c r="M589" s="31">
        <v>446451</v>
      </c>
      <c r="N589" s="31">
        <v>443409</v>
      </c>
      <c r="O589" s="31">
        <v>495196</v>
      </c>
      <c r="P589" s="31">
        <v>567120</v>
      </c>
      <c r="Q589" s="31">
        <v>629505</v>
      </c>
      <c r="R589" s="31">
        <v>651773</v>
      </c>
      <c r="S589" s="31">
        <v>648588</v>
      </c>
      <c r="T589" s="31">
        <v>648987</v>
      </c>
      <c r="U589" s="31">
        <v>633137</v>
      </c>
      <c r="V589" s="31">
        <v>735304</v>
      </c>
      <c r="W589" s="31">
        <v>695985</v>
      </c>
      <c r="X589" s="31">
        <v>668111</v>
      </c>
      <c r="Y589" s="31">
        <v>678603</v>
      </c>
      <c r="Z589" s="31">
        <v>678603</v>
      </c>
      <c r="AA589" s="31">
        <v>697800</v>
      </c>
      <c r="AB589" s="31">
        <v>645058</v>
      </c>
      <c r="AC589" s="31">
        <v>648999</v>
      </c>
    </row>
    <row r="590" spans="1:29" hidden="1">
      <c r="A590" s="58">
        <v>1995</v>
      </c>
      <c r="B590" s="59" t="s">
        <v>2090</v>
      </c>
      <c r="C590" s="59" t="s">
        <v>2091</v>
      </c>
      <c r="D590" s="59" t="s">
        <v>2092</v>
      </c>
      <c r="E590" s="59" t="s">
        <v>2032</v>
      </c>
      <c r="F590" s="59" t="s">
        <v>2093</v>
      </c>
      <c r="G590" s="59">
        <v>323</v>
      </c>
      <c r="H590" s="31">
        <v>41</v>
      </c>
      <c r="I590" s="31">
        <v>63023</v>
      </c>
      <c r="J590" s="31">
        <v>931348</v>
      </c>
      <c r="K590" s="31">
        <v>975440</v>
      </c>
      <c r="L590" s="31">
        <v>1030888</v>
      </c>
      <c r="M590" s="31">
        <v>198051</v>
      </c>
      <c r="N590" s="31">
        <v>115310</v>
      </c>
      <c r="O590" s="31"/>
      <c r="P590" s="31"/>
      <c r="Q590" s="31"/>
      <c r="R590" s="31"/>
      <c r="S590" s="31"/>
      <c r="T590" s="31"/>
      <c r="U590" s="31"/>
      <c r="V590" s="31"/>
      <c r="W590" s="31"/>
      <c r="X590" s="31"/>
      <c r="Y590" s="31"/>
      <c r="Z590" s="31"/>
      <c r="AA590" s="31"/>
      <c r="AB590" s="31"/>
      <c r="AC590" s="31"/>
    </row>
    <row r="591" spans="1:29" hidden="1">
      <c r="A591" s="58">
        <v>2010</v>
      </c>
      <c r="B591" s="59" t="s">
        <v>2094</v>
      </c>
      <c r="C591" s="59" t="s">
        <v>2095</v>
      </c>
      <c r="D591" s="59" t="s">
        <v>2096</v>
      </c>
      <c r="E591" s="59" t="s">
        <v>1976</v>
      </c>
      <c r="F591" s="59" t="s">
        <v>2097</v>
      </c>
      <c r="G591" s="59">
        <v>40</v>
      </c>
      <c r="H591" s="31">
        <v>318</v>
      </c>
      <c r="I591" s="31">
        <v>901920</v>
      </c>
      <c r="J591" s="31">
        <v>12525195</v>
      </c>
      <c r="K591" s="31">
        <v>12754171</v>
      </c>
      <c r="L591" s="31">
        <v>13222749</v>
      </c>
      <c r="M591" s="31">
        <v>13438606</v>
      </c>
      <c r="N591" s="31">
        <v>13116491</v>
      </c>
      <c r="O591" s="31"/>
      <c r="P591" s="31">
        <v>15236398</v>
      </c>
      <c r="Q591" s="31">
        <v>15122643</v>
      </c>
      <c r="R591" s="31">
        <v>16053811</v>
      </c>
      <c r="S591" s="31">
        <v>16837095</v>
      </c>
      <c r="T591" s="31">
        <v>17192894</v>
      </c>
      <c r="U591" s="31">
        <v>17801133</v>
      </c>
      <c r="V591" s="31">
        <v>18051525</v>
      </c>
      <c r="W591" s="31">
        <v>17966678</v>
      </c>
      <c r="X591" s="31">
        <v>18185491</v>
      </c>
      <c r="Y591" s="31">
        <v>17574580</v>
      </c>
      <c r="Z591" s="31">
        <v>19645490</v>
      </c>
      <c r="AA591" s="31">
        <v>20151241</v>
      </c>
      <c r="AB591" s="31">
        <v>19785213</v>
      </c>
      <c r="AC591" s="31">
        <v>18834001</v>
      </c>
    </row>
    <row r="592" spans="1:29" hidden="1">
      <c r="A592" s="58">
        <v>2010</v>
      </c>
      <c r="B592" s="59" t="s">
        <v>2098</v>
      </c>
      <c r="C592" s="59" t="s">
        <v>2099</v>
      </c>
      <c r="D592" s="59" t="s">
        <v>2100</v>
      </c>
      <c r="E592" s="59" t="s">
        <v>2032</v>
      </c>
      <c r="F592" s="59" t="s">
        <v>2101</v>
      </c>
      <c r="G592" s="59">
        <v>253</v>
      </c>
      <c r="H592" s="31">
        <v>64</v>
      </c>
      <c r="I592" s="31">
        <v>104186</v>
      </c>
      <c r="J592" s="31">
        <v>387940</v>
      </c>
      <c r="K592" s="31">
        <v>409547</v>
      </c>
      <c r="L592" s="31">
        <v>416649</v>
      </c>
      <c r="M592" s="31">
        <v>423325</v>
      </c>
      <c r="N592" s="31">
        <v>417055</v>
      </c>
      <c r="O592" s="31">
        <v>458550</v>
      </c>
      <c r="P592" s="31">
        <v>485643</v>
      </c>
      <c r="Q592" s="31">
        <v>505080</v>
      </c>
      <c r="R592" s="31">
        <v>493132</v>
      </c>
      <c r="S592" s="31">
        <v>501668</v>
      </c>
      <c r="T592" s="31">
        <v>467050</v>
      </c>
      <c r="U592" s="31">
        <v>488136</v>
      </c>
      <c r="V592" s="31">
        <v>497870</v>
      </c>
      <c r="W592" s="31">
        <v>572515</v>
      </c>
      <c r="X592" s="31">
        <v>570133</v>
      </c>
      <c r="Y592" s="31">
        <v>573166</v>
      </c>
      <c r="Z592" s="31">
        <v>609857</v>
      </c>
      <c r="AA592" s="31">
        <v>664501</v>
      </c>
      <c r="AB592" s="31">
        <v>697586</v>
      </c>
      <c r="AC592" s="31">
        <v>696102</v>
      </c>
    </row>
    <row r="593" spans="1:29" hidden="1">
      <c r="A593" s="58">
        <v>2010</v>
      </c>
      <c r="B593" s="59" t="s">
        <v>2102</v>
      </c>
      <c r="C593" s="59" t="s">
        <v>2103</v>
      </c>
      <c r="D593" s="59" t="s">
        <v>2104</v>
      </c>
      <c r="E593" s="59" t="s">
        <v>1976</v>
      </c>
      <c r="F593" s="59" t="s">
        <v>2105</v>
      </c>
      <c r="G593" s="59">
        <v>107</v>
      </c>
      <c r="H593" s="31">
        <v>110</v>
      </c>
      <c r="I593" s="31">
        <v>293925</v>
      </c>
      <c r="J593" s="31">
        <v>3851221</v>
      </c>
      <c r="K593" s="31">
        <v>3257052</v>
      </c>
      <c r="L593" s="31">
        <v>3626756</v>
      </c>
      <c r="M593" s="31">
        <v>3701331</v>
      </c>
      <c r="N593" s="31">
        <v>3886798</v>
      </c>
      <c r="O593" s="31">
        <v>4225800</v>
      </c>
      <c r="P593" s="31">
        <v>4064113</v>
      </c>
      <c r="Q593" s="31">
        <v>4003645</v>
      </c>
      <c r="R593" s="31">
        <v>3889304</v>
      </c>
      <c r="S593" s="31">
        <v>3891702</v>
      </c>
      <c r="T593" s="31">
        <v>4089668</v>
      </c>
      <c r="U593" s="31">
        <v>4112270</v>
      </c>
      <c r="V593" s="31">
        <v>4277553</v>
      </c>
      <c r="W593" s="31">
        <v>4248726</v>
      </c>
      <c r="X593" s="31">
        <v>4093583</v>
      </c>
      <c r="Y593" s="31">
        <v>4048382</v>
      </c>
      <c r="Z593" s="31">
        <v>4057664</v>
      </c>
      <c r="AA593" s="31">
        <v>4136184</v>
      </c>
      <c r="AB593" s="31">
        <v>4173743</v>
      </c>
      <c r="AC593" s="31">
        <v>4321938</v>
      </c>
    </row>
    <row r="594" spans="1:29" hidden="1">
      <c r="A594" s="58">
        <v>2006</v>
      </c>
      <c r="B594" s="59" t="s">
        <v>2106</v>
      </c>
      <c r="C594" s="59" t="s">
        <v>2107</v>
      </c>
      <c r="D594" s="59" t="s">
        <v>2108</v>
      </c>
      <c r="E594" s="59" t="s">
        <v>1976</v>
      </c>
      <c r="F594" s="59" t="s">
        <v>2109</v>
      </c>
      <c r="G594" s="59">
        <v>407</v>
      </c>
      <c r="H594" s="31">
        <v>32</v>
      </c>
      <c r="I594" s="31">
        <v>56168</v>
      </c>
      <c r="J594" s="31">
        <v>233447</v>
      </c>
      <c r="K594" s="31">
        <v>270802</v>
      </c>
      <c r="L594" s="31">
        <v>270456</v>
      </c>
      <c r="M594" s="31">
        <v>265334</v>
      </c>
      <c r="N594" s="31">
        <v>305835</v>
      </c>
      <c r="O594" s="31">
        <v>320562</v>
      </c>
      <c r="P594" s="31">
        <v>333740</v>
      </c>
      <c r="Q594" s="31">
        <v>393715</v>
      </c>
      <c r="R594" s="31">
        <v>461649</v>
      </c>
      <c r="S594" s="31">
        <v>318345</v>
      </c>
      <c r="T594" s="31">
        <v>423063</v>
      </c>
      <c r="U594" s="31">
        <v>409000</v>
      </c>
      <c r="V594" s="31">
        <v>383645</v>
      </c>
      <c r="W594" s="31">
        <v>739026</v>
      </c>
      <c r="X594" s="31">
        <v>386876</v>
      </c>
      <c r="Y594" s="31">
        <v>426259</v>
      </c>
      <c r="Z594" s="31"/>
      <c r="AA594" s="31"/>
      <c r="AB594" s="31"/>
      <c r="AC594" s="31"/>
    </row>
    <row r="595" spans="1:29" hidden="1">
      <c r="A595" s="58">
        <v>2010</v>
      </c>
      <c r="B595" s="59" t="s">
        <v>2110</v>
      </c>
      <c r="C595" s="59" t="s">
        <v>2111</v>
      </c>
      <c r="D595" s="59" t="s">
        <v>104</v>
      </c>
      <c r="E595" s="59" t="s">
        <v>1976</v>
      </c>
      <c r="F595" s="59" t="s">
        <v>1985</v>
      </c>
      <c r="G595" s="59">
        <v>6</v>
      </c>
      <c r="H595" s="31">
        <v>1407</v>
      </c>
      <c r="I595" s="31">
        <v>4145659</v>
      </c>
      <c r="J595" s="31">
        <v>23550787</v>
      </c>
      <c r="K595" s="31">
        <v>25163530</v>
      </c>
      <c r="L595" s="31">
        <v>26538006</v>
      </c>
      <c r="M595" s="31">
        <v>27122150</v>
      </c>
      <c r="N595" s="31">
        <v>28241430</v>
      </c>
      <c r="O595" s="31">
        <v>21982125</v>
      </c>
      <c r="P595" s="31">
        <v>22878025</v>
      </c>
      <c r="Q595" s="31">
        <v>24004351</v>
      </c>
      <c r="R595" s="31">
        <v>23685971</v>
      </c>
      <c r="S595" s="31">
        <v>24204824</v>
      </c>
      <c r="T595" s="31">
        <v>22849235</v>
      </c>
      <c r="U595" s="31">
        <v>24927660</v>
      </c>
      <c r="V595" s="31">
        <v>39302571</v>
      </c>
      <c r="W595" s="31">
        <v>36095175</v>
      </c>
      <c r="X595" s="31">
        <v>37662139</v>
      </c>
      <c r="Y595" s="31">
        <v>35138248</v>
      </c>
      <c r="Z595" s="31">
        <v>42802319</v>
      </c>
      <c r="AA595" s="31">
        <v>44563540</v>
      </c>
      <c r="AB595" s="31">
        <v>44179157</v>
      </c>
      <c r="AC595" s="31">
        <v>45469027</v>
      </c>
    </row>
    <row r="596" spans="1:29" hidden="1">
      <c r="A596" s="58">
        <v>2002</v>
      </c>
      <c r="B596" s="59" t="s">
        <v>2112</v>
      </c>
      <c r="C596" s="59" t="s">
        <v>2113</v>
      </c>
      <c r="D596" s="59" t="s">
        <v>2114</v>
      </c>
      <c r="E596" s="59" t="s">
        <v>1976</v>
      </c>
      <c r="F596" s="59" t="s">
        <v>1985</v>
      </c>
      <c r="G596" s="59">
        <v>6</v>
      </c>
      <c r="H596" s="31">
        <v>1407</v>
      </c>
      <c r="I596" s="31">
        <v>4145659</v>
      </c>
      <c r="J596" s="31">
        <v>8501486</v>
      </c>
      <c r="K596" s="31">
        <v>7582871</v>
      </c>
      <c r="L596" s="31">
        <v>7447243</v>
      </c>
      <c r="M596" s="31">
        <v>7696569</v>
      </c>
      <c r="N596" s="31">
        <v>7710910</v>
      </c>
      <c r="O596" s="31">
        <v>12860530</v>
      </c>
      <c r="P596" s="31">
        <v>12790283</v>
      </c>
      <c r="Q596" s="31">
        <v>12772752</v>
      </c>
      <c r="R596" s="31">
        <v>12575348</v>
      </c>
      <c r="S596" s="31">
        <v>12392949</v>
      </c>
      <c r="T596" s="31">
        <v>11281154</v>
      </c>
      <c r="U596" s="31">
        <v>10960994</v>
      </c>
      <c r="V596" s="31"/>
      <c r="W596" s="31"/>
      <c r="X596" s="31"/>
      <c r="Y596" s="31"/>
      <c r="Z596" s="31"/>
      <c r="AA596" s="31"/>
      <c r="AB596" s="31"/>
      <c r="AC596" s="31"/>
    </row>
    <row r="597" spans="1:29" hidden="1">
      <c r="A597" s="58">
        <v>2010</v>
      </c>
      <c r="B597" s="59" t="s">
        <v>2115</v>
      </c>
      <c r="C597" s="59" t="s">
        <v>2116</v>
      </c>
      <c r="D597" s="59" t="s">
        <v>2117</v>
      </c>
      <c r="E597" s="59" t="s">
        <v>1976</v>
      </c>
      <c r="F597" s="59" t="s">
        <v>2118</v>
      </c>
      <c r="G597" s="59">
        <v>206</v>
      </c>
      <c r="H597" s="31">
        <v>49</v>
      </c>
      <c r="I597" s="31">
        <v>132500</v>
      </c>
      <c r="J597" s="31">
        <v>389287</v>
      </c>
      <c r="K597" s="31">
        <v>477920</v>
      </c>
      <c r="L597" s="31">
        <v>497166</v>
      </c>
      <c r="M597" s="31">
        <v>504234</v>
      </c>
      <c r="N597" s="31">
        <v>385500</v>
      </c>
      <c r="O597" s="31">
        <v>589824</v>
      </c>
      <c r="P597" s="31">
        <v>672787</v>
      </c>
      <c r="Q597" s="31">
        <v>666903</v>
      </c>
      <c r="R597" s="31">
        <v>655523</v>
      </c>
      <c r="S597" s="31">
        <v>685292</v>
      </c>
      <c r="T597" s="31">
        <v>590268</v>
      </c>
      <c r="U597" s="31">
        <v>626295</v>
      </c>
      <c r="V597" s="31">
        <v>943820</v>
      </c>
      <c r="W597" s="31">
        <v>895579</v>
      </c>
      <c r="X597" s="31">
        <v>904493</v>
      </c>
      <c r="Y597" s="31">
        <v>961208</v>
      </c>
      <c r="Z597" s="31">
        <v>979675</v>
      </c>
      <c r="AA597" s="31">
        <v>3060400</v>
      </c>
      <c r="AB597" s="31">
        <v>3319972</v>
      </c>
      <c r="AC597" s="31">
        <v>3450698</v>
      </c>
    </row>
    <row r="598" spans="1:29" hidden="1">
      <c r="A598" s="58">
        <v>2010</v>
      </c>
      <c r="B598" s="59" t="s">
        <v>2119</v>
      </c>
      <c r="C598" s="59" t="s">
        <v>2120</v>
      </c>
      <c r="D598" s="59" t="s">
        <v>1087</v>
      </c>
      <c r="E598" s="59" t="s">
        <v>2067</v>
      </c>
      <c r="F598" s="59" t="s">
        <v>2121</v>
      </c>
      <c r="G598" s="59">
        <v>175</v>
      </c>
      <c r="H598" s="31">
        <v>109</v>
      </c>
      <c r="I598" s="31">
        <v>172585</v>
      </c>
      <c r="J598" s="31">
        <v>226598</v>
      </c>
      <c r="K598" s="31">
        <v>241279</v>
      </c>
      <c r="L598" s="31">
        <v>233229</v>
      </c>
      <c r="M598" s="31">
        <v>261830</v>
      </c>
      <c r="N598" s="31">
        <v>251145</v>
      </c>
      <c r="O598" s="31">
        <v>252197</v>
      </c>
      <c r="P598" s="31">
        <v>251153</v>
      </c>
      <c r="Q598" s="31">
        <v>254472</v>
      </c>
      <c r="R598" s="31">
        <v>262667</v>
      </c>
      <c r="S598" s="31">
        <v>244077</v>
      </c>
      <c r="T598" s="31">
        <v>233107</v>
      </c>
      <c r="U598" s="31">
        <v>235474</v>
      </c>
      <c r="V598" s="31">
        <v>218412</v>
      </c>
      <c r="W598" s="31">
        <v>287188</v>
      </c>
      <c r="X598" s="31">
        <v>293061</v>
      </c>
      <c r="Y598" s="31">
        <v>313579</v>
      </c>
      <c r="Z598" s="31">
        <v>311922</v>
      </c>
      <c r="AA598" s="31">
        <v>311840</v>
      </c>
      <c r="AB598" s="31">
        <v>308916</v>
      </c>
      <c r="AC598" s="31">
        <v>328038</v>
      </c>
    </row>
    <row r="599" spans="1:29" hidden="1">
      <c r="A599" s="58">
        <v>2010</v>
      </c>
      <c r="B599" s="59" t="s">
        <v>2122</v>
      </c>
      <c r="C599" s="59" t="s">
        <v>2123</v>
      </c>
      <c r="D599" s="59" t="s">
        <v>2124</v>
      </c>
      <c r="E599" s="59" t="s">
        <v>1976</v>
      </c>
      <c r="F599" s="59" t="s">
        <v>1985</v>
      </c>
      <c r="G599" s="59">
        <v>6</v>
      </c>
      <c r="H599" s="31">
        <v>1407</v>
      </c>
      <c r="I599" s="31">
        <v>4145659</v>
      </c>
      <c r="J599" s="31"/>
      <c r="K599" s="31"/>
      <c r="L599" s="31">
        <v>33948</v>
      </c>
      <c r="M599" s="31"/>
      <c r="N599" s="31"/>
      <c r="O599" s="31"/>
      <c r="P599" s="31">
        <v>105169</v>
      </c>
      <c r="Q599" s="31">
        <v>119250</v>
      </c>
      <c r="R599" s="31">
        <v>106938</v>
      </c>
      <c r="S599" s="31">
        <v>73745</v>
      </c>
      <c r="T599" s="31">
        <v>69723</v>
      </c>
      <c r="U599" s="31">
        <v>65741</v>
      </c>
      <c r="V599" s="31">
        <v>81900</v>
      </c>
      <c r="W599" s="31">
        <v>94993</v>
      </c>
      <c r="X599" s="31">
        <v>94396</v>
      </c>
      <c r="Y599" s="31">
        <v>102891</v>
      </c>
      <c r="Z599" s="31">
        <v>111855</v>
      </c>
      <c r="AA599" s="31">
        <v>123039</v>
      </c>
      <c r="AB599" s="31">
        <v>133000</v>
      </c>
      <c r="AC599" s="31">
        <v>132270</v>
      </c>
    </row>
    <row r="600" spans="1:29" hidden="1">
      <c r="A600" s="58">
        <v>2010</v>
      </c>
      <c r="B600" s="59" t="s">
        <v>2125</v>
      </c>
      <c r="C600" s="59" t="s">
        <v>2126</v>
      </c>
      <c r="D600" s="59" t="s">
        <v>2127</v>
      </c>
      <c r="E600" s="59" t="s">
        <v>1976</v>
      </c>
      <c r="F600" s="59" t="s">
        <v>1985</v>
      </c>
      <c r="G600" s="59">
        <v>6</v>
      </c>
      <c r="H600" s="31">
        <v>1407</v>
      </c>
      <c r="I600" s="31">
        <v>4145659</v>
      </c>
      <c r="J600" s="31"/>
      <c r="K600" s="31"/>
      <c r="L600" s="31">
        <v>83916</v>
      </c>
      <c r="M600" s="31">
        <v>93996</v>
      </c>
      <c r="N600" s="31">
        <v>111795</v>
      </c>
      <c r="O600" s="31">
        <v>165582</v>
      </c>
      <c r="P600" s="31">
        <v>245227</v>
      </c>
      <c r="Q600" s="31">
        <v>257803</v>
      </c>
      <c r="R600" s="31">
        <v>246104</v>
      </c>
      <c r="S600" s="31">
        <v>242880</v>
      </c>
      <c r="T600" s="31">
        <v>213043</v>
      </c>
      <c r="U600" s="31">
        <v>212155</v>
      </c>
      <c r="V600" s="31">
        <v>219886</v>
      </c>
      <c r="W600" s="31">
        <v>230583</v>
      </c>
      <c r="X600" s="31">
        <v>236404</v>
      </c>
      <c r="Y600" s="31">
        <v>285919</v>
      </c>
      <c r="Z600" s="31">
        <v>276224</v>
      </c>
      <c r="AA600" s="31">
        <v>276230</v>
      </c>
      <c r="AB600" s="31">
        <v>277701</v>
      </c>
      <c r="AC600" s="31">
        <v>283888</v>
      </c>
    </row>
    <row r="601" spans="1:29" hidden="1">
      <c r="A601" s="58">
        <v>2010</v>
      </c>
      <c r="B601" s="59" t="s">
        <v>2128</v>
      </c>
      <c r="C601" s="59" t="s">
        <v>2129</v>
      </c>
      <c r="D601" s="59" t="s">
        <v>2130</v>
      </c>
      <c r="E601" s="59" t="s">
        <v>2067</v>
      </c>
      <c r="F601" s="59" t="s">
        <v>2121</v>
      </c>
      <c r="G601" s="59">
        <v>175</v>
      </c>
      <c r="H601" s="31">
        <v>109</v>
      </c>
      <c r="I601" s="31">
        <v>172585</v>
      </c>
      <c r="J601" s="31"/>
      <c r="K601" s="31">
        <v>0</v>
      </c>
      <c r="L601" s="31">
        <v>600369</v>
      </c>
      <c r="M601" s="31">
        <v>603078</v>
      </c>
      <c r="N601" s="31">
        <v>784594</v>
      </c>
      <c r="O601" s="31">
        <v>831535</v>
      </c>
      <c r="P601" s="31">
        <v>725987</v>
      </c>
      <c r="Q601" s="31">
        <v>682523</v>
      </c>
      <c r="R601" s="31">
        <v>755215</v>
      </c>
      <c r="S601" s="31">
        <v>709453</v>
      </c>
      <c r="T601" s="31">
        <v>634917</v>
      </c>
      <c r="U601" s="31">
        <v>563801</v>
      </c>
      <c r="V601" s="31">
        <v>714000</v>
      </c>
      <c r="W601" s="31">
        <v>57400</v>
      </c>
      <c r="X601" s="31">
        <v>529844</v>
      </c>
      <c r="Y601" s="31">
        <v>475049</v>
      </c>
      <c r="Z601" s="31">
        <v>582674</v>
      </c>
      <c r="AA601" s="31">
        <v>475924</v>
      </c>
      <c r="AB601" s="31">
        <v>503495</v>
      </c>
      <c r="AC601" s="31">
        <v>646692</v>
      </c>
    </row>
    <row r="602" spans="1:29" hidden="1">
      <c r="A602" s="58">
        <v>2005</v>
      </c>
      <c r="B602" s="59" t="s">
        <v>2131</v>
      </c>
      <c r="C602" s="59" t="s">
        <v>2132</v>
      </c>
      <c r="D602" s="59" t="s">
        <v>2133</v>
      </c>
      <c r="E602" s="59" t="s">
        <v>1976</v>
      </c>
      <c r="F602" s="59" t="s">
        <v>2134</v>
      </c>
      <c r="G602" s="59">
        <v>105</v>
      </c>
      <c r="H602" s="31">
        <v>122</v>
      </c>
      <c r="I602" s="31">
        <v>299823</v>
      </c>
      <c r="J602" s="31"/>
      <c r="K602" s="31"/>
      <c r="L602" s="31"/>
      <c r="M602" s="31"/>
      <c r="N602" s="31"/>
      <c r="O602" s="31"/>
      <c r="P602" s="31"/>
      <c r="Q602" s="31"/>
      <c r="R602" s="31"/>
      <c r="S602" s="31"/>
      <c r="T602" s="31"/>
      <c r="U602" s="31"/>
      <c r="V602" s="31">
        <v>127705</v>
      </c>
      <c r="W602" s="31">
        <v>121136</v>
      </c>
      <c r="X602" s="31">
        <v>173944</v>
      </c>
      <c r="Y602" s="31"/>
      <c r="Z602" s="31"/>
      <c r="AA602" s="31"/>
      <c r="AB602" s="31"/>
      <c r="AC602" s="31"/>
    </row>
    <row r="603" spans="1:29" hidden="1">
      <c r="A603" s="58">
        <v>2000</v>
      </c>
      <c r="B603" s="59" t="s">
        <v>2135</v>
      </c>
      <c r="C603" s="59" t="s">
        <v>2136</v>
      </c>
      <c r="D603" s="59" t="s">
        <v>2137</v>
      </c>
      <c r="E603" s="59" t="s">
        <v>1976</v>
      </c>
      <c r="F603" s="59" t="s">
        <v>2138</v>
      </c>
      <c r="G603" s="59">
        <v>344</v>
      </c>
      <c r="H603" s="31">
        <v>54</v>
      </c>
      <c r="I603" s="31">
        <v>58710</v>
      </c>
      <c r="J603" s="31"/>
      <c r="K603" s="31"/>
      <c r="L603" s="31"/>
      <c r="M603" s="31">
        <v>87150</v>
      </c>
      <c r="N603" s="31"/>
      <c r="O603" s="31"/>
      <c r="P603" s="31">
        <v>99555</v>
      </c>
      <c r="Q603" s="31">
        <v>64374</v>
      </c>
      <c r="R603" s="31"/>
      <c r="S603" s="31"/>
      <c r="T603" s="31"/>
      <c r="U603" s="31"/>
      <c r="V603" s="31"/>
      <c r="W603" s="31"/>
      <c r="X603" s="31"/>
      <c r="Y603" s="31"/>
      <c r="Z603" s="31"/>
      <c r="AA603" s="31"/>
      <c r="AB603" s="31"/>
      <c r="AC603" s="31"/>
    </row>
    <row r="604" spans="1:29" hidden="1">
      <c r="A604" s="58">
        <v>2005</v>
      </c>
      <c r="B604" s="59" t="s">
        <v>2139</v>
      </c>
      <c r="C604" s="59" t="s">
        <v>2140</v>
      </c>
      <c r="D604" s="59" t="s">
        <v>2141</v>
      </c>
      <c r="E604" s="59" t="s">
        <v>1976</v>
      </c>
      <c r="F604" s="59" t="s">
        <v>2134</v>
      </c>
      <c r="G604" s="59">
        <v>105</v>
      </c>
      <c r="H604" s="31">
        <v>122</v>
      </c>
      <c r="I604" s="31">
        <v>299823</v>
      </c>
      <c r="J604" s="31"/>
      <c r="K604" s="31"/>
      <c r="L604" s="31">
        <v>455578</v>
      </c>
      <c r="M604" s="31">
        <v>485669</v>
      </c>
      <c r="N604" s="31">
        <v>469596</v>
      </c>
      <c r="O604" s="31">
        <v>411659</v>
      </c>
      <c r="P604" s="31">
        <v>310781</v>
      </c>
      <c r="Q604" s="31">
        <v>321452</v>
      </c>
      <c r="R604" s="31">
        <v>317840</v>
      </c>
      <c r="S604" s="31">
        <v>347484</v>
      </c>
      <c r="T604" s="31">
        <v>375092</v>
      </c>
      <c r="U604" s="31">
        <v>378216</v>
      </c>
      <c r="V604" s="31">
        <v>332342</v>
      </c>
      <c r="W604" s="31">
        <v>663344</v>
      </c>
      <c r="X604" s="31">
        <v>815635</v>
      </c>
      <c r="Y604" s="31"/>
      <c r="Z604" s="31"/>
      <c r="AA604" s="31"/>
      <c r="AB604" s="31"/>
      <c r="AC604" s="31"/>
    </row>
    <row r="605" spans="1:29" hidden="1">
      <c r="A605" s="58">
        <v>2010</v>
      </c>
      <c r="B605" s="59" t="s">
        <v>2142</v>
      </c>
      <c r="C605" s="59" t="s">
        <v>2143</v>
      </c>
      <c r="D605" s="59" t="s">
        <v>2092</v>
      </c>
      <c r="E605" s="59" t="s">
        <v>2032</v>
      </c>
      <c r="F605" s="59" t="s">
        <v>2093</v>
      </c>
      <c r="G605" s="59">
        <v>307</v>
      </c>
      <c r="H605" s="31">
        <v>45</v>
      </c>
      <c r="I605" s="31">
        <v>80337</v>
      </c>
      <c r="J605" s="31"/>
      <c r="K605" s="31"/>
      <c r="L605" s="31"/>
      <c r="M605" s="31">
        <v>918285</v>
      </c>
      <c r="N605" s="31">
        <v>1062124</v>
      </c>
      <c r="O605" s="31">
        <v>1850589</v>
      </c>
      <c r="P605" s="31">
        <v>1985104</v>
      </c>
      <c r="Q605" s="31">
        <v>2097663</v>
      </c>
      <c r="R605" s="31">
        <v>2144267</v>
      </c>
      <c r="S605" s="31"/>
      <c r="T605" s="31">
        <v>1242913</v>
      </c>
      <c r="U605" s="31">
        <v>1141697</v>
      </c>
      <c r="V605" s="31">
        <v>1143659</v>
      </c>
      <c r="W605" s="31">
        <v>1077046</v>
      </c>
      <c r="X605" s="31">
        <v>1036099</v>
      </c>
      <c r="Y605" s="31">
        <v>1084970</v>
      </c>
      <c r="Z605" s="31">
        <v>820574</v>
      </c>
      <c r="AA605" s="31">
        <v>1150982</v>
      </c>
      <c r="AB605" s="31">
        <v>1204314</v>
      </c>
      <c r="AC605" s="31">
        <v>1158491</v>
      </c>
    </row>
    <row r="606" spans="1:29" hidden="1">
      <c r="A606" s="58">
        <v>2010</v>
      </c>
      <c r="B606" s="59" t="s">
        <v>2144</v>
      </c>
      <c r="C606" s="59" t="s">
        <v>2145</v>
      </c>
      <c r="D606" s="59" t="s">
        <v>2146</v>
      </c>
      <c r="E606" s="59" t="s">
        <v>2037</v>
      </c>
      <c r="F606" s="59" t="s">
        <v>2147</v>
      </c>
      <c r="G606" s="59">
        <v>211</v>
      </c>
      <c r="H606" s="31">
        <v>77</v>
      </c>
      <c r="I606" s="31">
        <v>125929</v>
      </c>
      <c r="J606" s="31"/>
      <c r="K606" s="31"/>
      <c r="L606" s="31"/>
      <c r="M606" s="31"/>
      <c r="N606" s="31"/>
      <c r="O606" s="31"/>
      <c r="P606" s="31">
        <v>197132</v>
      </c>
      <c r="Q606" s="31">
        <v>223905</v>
      </c>
      <c r="R606" s="31">
        <v>247687</v>
      </c>
      <c r="S606" s="31">
        <v>289250</v>
      </c>
      <c r="T606" s="31">
        <v>289827</v>
      </c>
      <c r="U606" s="31">
        <v>286409</v>
      </c>
      <c r="V606" s="31">
        <v>296565</v>
      </c>
      <c r="W606" s="31"/>
      <c r="X606" s="31"/>
      <c r="Y606" s="31"/>
      <c r="Z606" s="31"/>
      <c r="AA606" s="31"/>
      <c r="AB606" s="31"/>
      <c r="AC606" s="31"/>
    </row>
    <row r="607" spans="1:29" hidden="1">
      <c r="A607" s="58">
        <v>2010</v>
      </c>
      <c r="B607" s="59" t="s">
        <v>2148</v>
      </c>
      <c r="C607" s="59" t="s">
        <v>2149</v>
      </c>
      <c r="D607" s="59" t="s">
        <v>398</v>
      </c>
      <c r="E607" s="59" t="s">
        <v>1976</v>
      </c>
      <c r="F607" s="59" t="s">
        <v>2150</v>
      </c>
      <c r="G607" s="59">
        <v>315</v>
      </c>
      <c r="H607" s="31">
        <v>51</v>
      </c>
      <c r="I607" s="31">
        <v>78070</v>
      </c>
      <c r="J607" s="31"/>
      <c r="K607" s="31"/>
      <c r="L607" s="31"/>
      <c r="M607" s="31"/>
      <c r="N607" s="31"/>
      <c r="O607" s="31">
        <v>68129</v>
      </c>
      <c r="P607" s="31">
        <v>56521</v>
      </c>
      <c r="Q607" s="31"/>
      <c r="R607" s="31"/>
      <c r="S607" s="31"/>
      <c r="T607" s="31"/>
      <c r="U607" s="31"/>
      <c r="V607" s="31"/>
      <c r="W607" s="31"/>
      <c r="X607" s="31"/>
      <c r="Y607" s="31"/>
      <c r="Z607" s="31"/>
      <c r="AA607" s="31"/>
      <c r="AB607" s="31"/>
      <c r="AC607" s="31"/>
    </row>
    <row r="608" spans="1:29" hidden="1">
      <c r="A608" s="58">
        <v>2010</v>
      </c>
      <c r="B608" s="59" t="s">
        <v>2151</v>
      </c>
      <c r="C608" s="59" t="s">
        <v>2152</v>
      </c>
      <c r="D608" s="59" t="s">
        <v>2153</v>
      </c>
      <c r="E608" s="59" t="s">
        <v>1976</v>
      </c>
      <c r="F608" s="59" t="s">
        <v>2154</v>
      </c>
      <c r="G608" s="59">
        <v>267</v>
      </c>
      <c r="H608" s="31">
        <v>59</v>
      </c>
      <c r="I608" s="31">
        <v>96417</v>
      </c>
      <c r="J608" s="31"/>
      <c r="K608" s="31"/>
      <c r="L608" s="31"/>
      <c r="M608" s="31"/>
      <c r="N608" s="31"/>
      <c r="O608" s="31"/>
      <c r="P608" s="31"/>
      <c r="Q608" s="31">
        <v>1151974</v>
      </c>
      <c r="R608" s="31">
        <v>1080804</v>
      </c>
      <c r="S608" s="31">
        <v>954737</v>
      </c>
      <c r="T608" s="31">
        <v>1009035</v>
      </c>
      <c r="U608" s="31">
        <v>744861</v>
      </c>
      <c r="V608" s="31">
        <v>810856</v>
      </c>
      <c r="W608" s="31">
        <v>851634</v>
      </c>
      <c r="X608" s="31">
        <v>935052</v>
      </c>
      <c r="Y608" s="31">
        <v>201558</v>
      </c>
      <c r="Z608" s="31">
        <v>418656</v>
      </c>
      <c r="AA608" s="31">
        <v>514883</v>
      </c>
      <c r="AB608" s="31">
        <v>641131</v>
      </c>
      <c r="AC608" s="31">
        <v>881932</v>
      </c>
    </row>
    <row r="609" spans="1:29" hidden="1">
      <c r="A609" s="58">
        <v>1998</v>
      </c>
      <c r="B609" s="59" t="s">
        <v>2155</v>
      </c>
      <c r="C609" s="59" t="s">
        <v>2156</v>
      </c>
      <c r="D609" s="59" t="s">
        <v>2096</v>
      </c>
      <c r="E609" s="59" t="s">
        <v>1976</v>
      </c>
      <c r="F609" s="59" t="s">
        <v>2097</v>
      </c>
      <c r="G609" s="59">
        <v>54</v>
      </c>
      <c r="H609" s="31">
        <v>273</v>
      </c>
      <c r="I609" s="31">
        <v>562008</v>
      </c>
      <c r="J609" s="31"/>
      <c r="K609" s="31"/>
      <c r="L609" s="31"/>
      <c r="M609" s="31"/>
      <c r="N609" s="31"/>
      <c r="O609" s="31"/>
      <c r="P609" s="31">
        <v>1416240</v>
      </c>
      <c r="Q609" s="31">
        <v>1300530</v>
      </c>
      <c r="R609" s="31"/>
      <c r="S609" s="31"/>
      <c r="T609" s="31"/>
      <c r="U609" s="31"/>
      <c r="V609" s="31"/>
      <c r="W609" s="31"/>
      <c r="X609" s="31"/>
      <c r="Y609" s="31"/>
      <c r="Z609" s="31"/>
      <c r="AA609" s="31"/>
      <c r="AB609" s="31"/>
      <c r="AC609" s="31"/>
    </row>
    <row r="610" spans="1:29" hidden="1">
      <c r="A610" s="58">
        <v>2010</v>
      </c>
      <c r="B610" s="59" t="s">
        <v>2157</v>
      </c>
      <c r="C610" s="59" t="s">
        <v>2158</v>
      </c>
      <c r="D610" s="59" t="s">
        <v>1003</v>
      </c>
      <c r="E610" s="59" t="s">
        <v>1976</v>
      </c>
      <c r="F610" s="59" t="s">
        <v>1985</v>
      </c>
      <c r="G610" s="59">
        <v>6</v>
      </c>
      <c r="H610" s="31">
        <v>1407</v>
      </c>
      <c r="I610" s="31">
        <v>4145659</v>
      </c>
      <c r="J610" s="31"/>
      <c r="K610" s="31"/>
      <c r="L610" s="31"/>
      <c r="M610" s="31"/>
      <c r="N610" s="31"/>
      <c r="O610" s="31"/>
      <c r="P610" s="31">
        <v>2924964</v>
      </c>
      <c r="Q610" s="31">
        <v>3002580</v>
      </c>
      <c r="R610" s="31">
        <v>2624731</v>
      </c>
      <c r="S610" s="31">
        <v>2590859</v>
      </c>
      <c r="T610" s="31">
        <v>2389461</v>
      </c>
      <c r="U610" s="31">
        <v>2181136</v>
      </c>
      <c r="V610" s="31">
        <v>2367667</v>
      </c>
      <c r="W610" s="31">
        <v>2486859</v>
      </c>
      <c r="X610" s="31">
        <v>2662866</v>
      </c>
      <c r="Y610" s="31">
        <v>3118994</v>
      </c>
      <c r="Z610" s="31">
        <v>3419266</v>
      </c>
      <c r="AA610" s="31">
        <v>3962138</v>
      </c>
      <c r="AB610" s="31">
        <v>3661439</v>
      </c>
      <c r="AC610" s="31">
        <v>3390913</v>
      </c>
    </row>
    <row r="611" spans="1:29" hidden="1">
      <c r="A611" s="58">
        <v>2004</v>
      </c>
      <c r="B611" s="59" t="s">
        <v>2159</v>
      </c>
      <c r="C611" s="59" t="s">
        <v>2160</v>
      </c>
      <c r="D611" s="59" t="s">
        <v>105</v>
      </c>
      <c r="E611" s="59" t="s">
        <v>1976</v>
      </c>
      <c r="F611" s="59" t="s">
        <v>1988</v>
      </c>
      <c r="G611" s="59">
        <v>10</v>
      </c>
      <c r="H611" s="31">
        <v>1295</v>
      </c>
      <c r="I611" s="31">
        <v>3822509</v>
      </c>
      <c r="J611" s="31"/>
      <c r="K611" s="31"/>
      <c r="L611" s="31"/>
      <c r="M611" s="31"/>
      <c r="N611" s="31"/>
      <c r="O611" s="31"/>
      <c r="P611" s="31"/>
      <c r="Q611" s="31"/>
      <c r="R611" s="31">
        <v>3090849</v>
      </c>
      <c r="S611" s="31">
        <v>2420738</v>
      </c>
      <c r="T611" s="31">
        <v>2644318</v>
      </c>
      <c r="U611" s="31">
        <v>3158721</v>
      </c>
      <c r="V611" s="31">
        <v>3517790</v>
      </c>
      <c r="W611" s="31"/>
      <c r="X611" s="31"/>
      <c r="Y611" s="31"/>
      <c r="Z611" s="31"/>
      <c r="AA611" s="31"/>
      <c r="AB611" s="31"/>
      <c r="AC611" s="31"/>
    </row>
    <row r="612" spans="1:29" hidden="1">
      <c r="A612" s="58">
        <v>2010</v>
      </c>
      <c r="B612" s="59" t="s">
        <v>2161</v>
      </c>
      <c r="C612" s="59" t="s">
        <v>2162</v>
      </c>
      <c r="D612" s="59" t="s">
        <v>2163</v>
      </c>
      <c r="E612" s="59" t="s">
        <v>2067</v>
      </c>
      <c r="F612" s="59" t="s">
        <v>2164</v>
      </c>
      <c r="G612" s="59">
        <v>248</v>
      </c>
      <c r="H612" s="31">
        <v>55</v>
      </c>
      <c r="I612" s="31">
        <v>106470</v>
      </c>
      <c r="J612" s="31"/>
      <c r="K612" s="31"/>
      <c r="L612" s="31"/>
      <c r="M612" s="31"/>
      <c r="N612" s="31"/>
      <c r="O612" s="31"/>
      <c r="P612" s="31"/>
      <c r="Q612" s="31"/>
      <c r="R612" s="31"/>
      <c r="S612" s="31"/>
      <c r="T612" s="31"/>
      <c r="U612" s="31">
        <v>499560</v>
      </c>
      <c r="V612" s="31">
        <v>498571</v>
      </c>
      <c r="W612" s="31">
        <v>501145</v>
      </c>
      <c r="X612" s="31">
        <v>504058</v>
      </c>
      <c r="Y612" s="31">
        <v>487134</v>
      </c>
      <c r="Z612" s="31">
        <v>483422</v>
      </c>
      <c r="AA612" s="31">
        <v>432542</v>
      </c>
      <c r="AB612" s="31">
        <v>453978</v>
      </c>
      <c r="AC612" s="31">
        <v>462106</v>
      </c>
    </row>
    <row r="613" spans="1:29" hidden="1">
      <c r="A613" s="58">
        <v>2003</v>
      </c>
      <c r="B613" s="59" t="s">
        <v>2165</v>
      </c>
      <c r="C613" s="59" t="s">
        <v>2113</v>
      </c>
      <c r="D613" s="59" t="s">
        <v>105</v>
      </c>
      <c r="E613" s="59" t="s">
        <v>1976</v>
      </c>
      <c r="F613" s="59" t="s">
        <v>1988</v>
      </c>
      <c r="G613" s="59">
        <v>10</v>
      </c>
      <c r="H613" s="31">
        <v>1295</v>
      </c>
      <c r="I613" s="31">
        <v>3822509</v>
      </c>
      <c r="J613" s="31"/>
      <c r="K613" s="31"/>
      <c r="L613" s="31"/>
      <c r="M613" s="31"/>
      <c r="N613" s="31"/>
      <c r="O613" s="31"/>
      <c r="P613" s="31">
        <v>7759584</v>
      </c>
      <c r="Q613" s="31">
        <v>9558092</v>
      </c>
      <c r="R613" s="31">
        <v>10424135</v>
      </c>
      <c r="S613" s="31">
        <v>10189374</v>
      </c>
      <c r="T613" s="31">
        <v>11303128</v>
      </c>
      <c r="U613" s="31">
        <v>13086466</v>
      </c>
      <c r="V613" s="31">
        <v>13868050</v>
      </c>
      <c r="W613" s="31"/>
      <c r="X613" s="31"/>
      <c r="Y613" s="31"/>
      <c r="Z613" s="31"/>
      <c r="AA613" s="31"/>
      <c r="AB613" s="31"/>
      <c r="AC613" s="31"/>
    </row>
    <row r="614" spans="1:29" hidden="1">
      <c r="A614" s="58">
        <v>2010</v>
      </c>
      <c r="B614" s="59" t="s">
        <v>2166</v>
      </c>
      <c r="C614" s="59" t="s">
        <v>2167</v>
      </c>
      <c r="D614" s="59" t="s">
        <v>2061</v>
      </c>
      <c r="E614" s="59" t="s">
        <v>2037</v>
      </c>
      <c r="F614" s="59" t="s">
        <v>2038</v>
      </c>
      <c r="G614" s="59">
        <v>37</v>
      </c>
      <c r="H614" s="31">
        <v>198</v>
      </c>
      <c r="I614" s="31">
        <v>1009283</v>
      </c>
      <c r="J614" s="31"/>
      <c r="K614" s="31"/>
      <c r="L614" s="31"/>
      <c r="M614" s="31"/>
      <c r="N614" s="31"/>
      <c r="O614" s="31"/>
      <c r="P614" s="31"/>
      <c r="Q614" s="31"/>
      <c r="R614" s="31">
        <v>2757927</v>
      </c>
      <c r="S614" s="31">
        <v>2655886</v>
      </c>
      <c r="T614" s="31">
        <v>2693210</v>
      </c>
      <c r="U614" s="31">
        <v>2732400</v>
      </c>
      <c r="V614" s="31">
        <v>2748453</v>
      </c>
      <c r="W614" s="31">
        <v>2730656</v>
      </c>
      <c r="X614" s="31">
        <v>2226082</v>
      </c>
      <c r="Y614" s="31">
        <v>1457462</v>
      </c>
      <c r="Z614" s="31">
        <v>1513148</v>
      </c>
      <c r="AA614" s="31">
        <v>1632872</v>
      </c>
      <c r="AB614" s="31">
        <v>1761079</v>
      </c>
      <c r="AC614" s="31">
        <v>1794848</v>
      </c>
    </row>
    <row r="615" spans="1:29" hidden="1">
      <c r="A615" s="58">
        <v>2010</v>
      </c>
      <c r="B615" s="59" t="s">
        <v>2168</v>
      </c>
      <c r="C615" s="59" t="s">
        <v>2169</v>
      </c>
      <c r="D615" s="59" t="s">
        <v>2170</v>
      </c>
      <c r="E615" s="59" t="s">
        <v>1976</v>
      </c>
      <c r="F615" s="59" t="s">
        <v>2171</v>
      </c>
      <c r="G615" s="59">
        <v>70</v>
      </c>
      <c r="H615" s="31">
        <v>314</v>
      </c>
      <c r="I615" s="31">
        <v>523144</v>
      </c>
      <c r="J615" s="31"/>
      <c r="K615" s="31"/>
      <c r="L615" s="31"/>
      <c r="M615" s="31"/>
      <c r="N615" s="31"/>
      <c r="O615" s="31"/>
      <c r="P615" s="31"/>
      <c r="Q615" s="31"/>
      <c r="R615" s="31">
        <v>205044</v>
      </c>
      <c r="S615" s="31">
        <v>366417</v>
      </c>
      <c r="T615" s="31">
        <v>399487</v>
      </c>
      <c r="U615" s="31">
        <v>431599</v>
      </c>
      <c r="V615" s="31">
        <v>474657</v>
      </c>
      <c r="W615" s="31">
        <v>448040</v>
      </c>
      <c r="X615" s="31">
        <v>184595</v>
      </c>
      <c r="Y615" s="31">
        <v>330422</v>
      </c>
      <c r="Z615" s="31">
        <v>350697</v>
      </c>
      <c r="AA615" s="31">
        <v>749606</v>
      </c>
      <c r="AB615" s="31">
        <v>865769</v>
      </c>
      <c r="AC615" s="31">
        <v>841604</v>
      </c>
    </row>
    <row r="616" spans="1:29" hidden="1">
      <c r="A616" s="58">
        <v>2010</v>
      </c>
      <c r="B616" s="59" t="s">
        <v>2172</v>
      </c>
      <c r="C616" s="59" t="s">
        <v>2173</v>
      </c>
      <c r="D616" s="59" t="s">
        <v>2174</v>
      </c>
      <c r="E616" s="59" t="s">
        <v>1976</v>
      </c>
      <c r="F616" s="59" t="s">
        <v>2175</v>
      </c>
      <c r="G616" s="59">
        <v>177</v>
      </c>
      <c r="H616" s="31">
        <v>64</v>
      </c>
      <c r="I616" s="31">
        <v>167976</v>
      </c>
      <c r="J616" s="31"/>
      <c r="K616" s="31"/>
      <c r="L616" s="31"/>
      <c r="M616" s="31"/>
      <c r="N616" s="31"/>
      <c r="O616" s="31"/>
      <c r="P616" s="31"/>
      <c r="Q616" s="31"/>
      <c r="R616" s="31"/>
      <c r="S616" s="31"/>
      <c r="T616" s="31">
        <v>839662</v>
      </c>
      <c r="U616" s="31">
        <v>1150745</v>
      </c>
      <c r="V616" s="31">
        <v>1160393</v>
      </c>
      <c r="W616" s="31">
        <v>1148224</v>
      </c>
      <c r="X616" s="31">
        <v>1090937</v>
      </c>
      <c r="Y616" s="31">
        <v>942868</v>
      </c>
      <c r="Z616" s="31">
        <v>1734939</v>
      </c>
      <c r="AA616" s="31">
        <v>1971985</v>
      </c>
      <c r="AB616" s="31">
        <v>2251726</v>
      </c>
      <c r="AC616" s="31">
        <v>2332622</v>
      </c>
    </row>
    <row r="617" spans="1:29" hidden="1">
      <c r="A617" s="58">
        <v>2006</v>
      </c>
      <c r="B617" s="59" t="s">
        <v>2176</v>
      </c>
      <c r="C617" s="59" t="s">
        <v>2177</v>
      </c>
      <c r="D617" s="59" t="s">
        <v>104</v>
      </c>
      <c r="E617" s="59" t="s">
        <v>1976</v>
      </c>
      <c r="F617" s="59" t="s">
        <v>1985</v>
      </c>
      <c r="G617" s="59">
        <v>6</v>
      </c>
      <c r="H617" s="31">
        <v>1407</v>
      </c>
      <c r="I617" s="31">
        <v>4145659</v>
      </c>
      <c r="J617" s="31"/>
      <c r="K617" s="31"/>
      <c r="L617" s="31"/>
      <c r="M617" s="31"/>
      <c r="N617" s="31"/>
      <c r="O617" s="31"/>
      <c r="P617" s="31"/>
      <c r="Q617" s="31"/>
      <c r="R617" s="31"/>
      <c r="S617" s="31"/>
      <c r="T617" s="31">
        <v>5793630</v>
      </c>
      <c r="U617" s="31">
        <v>6367103</v>
      </c>
      <c r="V617" s="31">
        <v>7092213</v>
      </c>
      <c r="W617" s="31">
        <v>6875910</v>
      </c>
      <c r="X617" s="31">
        <v>7019471</v>
      </c>
      <c r="Y617" s="31">
        <v>7308127</v>
      </c>
      <c r="Z617" s="31"/>
      <c r="AA617" s="31"/>
      <c r="AB617" s="31"/>
      <c r="AC617" s="31"/>
    </row>
    <row r="618" spans="1:29" hidden="1">
      <c r="A618" s="58">
        <v>2010</v>
      </c>
      <c r="B618" s="59" t="s">
        <v>2178</v>
      </c>
      <c r="C618" s="59" t="s">
        <v>2179</v>
      </c>
      <c r="D618" s="59" t="s">
        <v>2180</v>
      </c>
      <c r="E618" s="59" t="s">
        <v>2023</v>
      </c>
      <c r="F618" s="59" t="s">
        <v>2181</v>
      </c>
      <c r="G618" s="59">
        <v>287</v>
      </c>
      <c r="H618" s="31">
        <v>55</v>
      </c>
      <c r="I618" s="31">
        <v>89556</v>
      </c>
      <c r="J618" s="31"/>
      <c r="K618" s="31"/>
      <c r="L618" s="31"/>
      <c r="M618" s="31"/>
      <c r="N618" s="31"/>
      <c r="O618" s="31"/>
      <c r="P618" s="31"/>
      <c r="Q618" s="31"/>
      <c r="R618" s="31"/>
      <c r="S618" s="31"/>
      <c r="T618" s="31"/>
      <c r="U618" s="31"/>
      <c r="V618" s="31"/>
      <c r="W618" s="31">
        <v>595540</v>
      </c>
      <c r="X618" s="31">
        <v>586266</v>
      </c>
      <c r="Y618" s="31">
        <v>589814</v>
      </c>
      <c r="Z618" s="31">
        <v>596105</v>
      </c>
      <c r="AA618" s="31">
        <v>645109</v>
      </c>
      <c r="AB618" s="31">
        <v>687022</v>
      </c>
      <c r="AC618" s="31">
        <v>704411</v>
      </c>
    </row>
    <row r="619" spans="1:29" hidden="1">
      <c r="A619" s="58">
        <v>2010</v>
      </c>
      <c r="B619" s="59" t="s">
        <v>2182</v>
      </c>
      <c r="C619" s="59" t="s">
        <v>2183</v>
      </c>
      <c r="D619" s="59" t="s">
        <v>2184</v>
      </c>
      <c r="E619" s="59" t="s">
        <v>1976</v>
      </c>
      <c r="F619" s="59" t="s">
        <v>2185</v>
      </c>
      <c r="G619" s="59">
        <v>375</v>
      </c>
      <c r="H619" s="31">
        <v>51</v>
      </c>
      <c r="I619" s="31">
        <v>61529</v>
      </c>
      <c r="J619" s="31"/>
      <c r="K619" s="31"/>
      <c r="L619" s="31"/>
      <c r="M619" s="31"/>
      <c r="N619" s="31"/>
      <c r="O619" s="31"/>
      <c r="P619" s="31"/>
      <c r="Q619" s="31"/>
      <c r="R619" s="31"/>
      <c r="S619" s="31"/>
      <c r="T619" s="31"/>
      <c r="U619" s="31"/>
      <c r="V619" s="31"/>
      <c r="W619" s="31">
        <v>363188</v>
      </c>
      <c r="X619" s="31">
        <v>368651</v>
      </c>
      <c r="Y619" s="31">
        <v>367861</v>
      </c>
      <c r="Z619" s="31">
        <v>360965</v>
      </c>
      <c r="AA619" s="31">
        <v>529761</v>
      </c>
      <c r="AB619" s="31">
        <v>1671129</v>
      </c>
      <c r="AC619" s="31">
        <v>1807203</v>
      </c>
    </row>
    <row r="620" spans="1:29" hidden="1">
      <c r="A620" s="58">
        <v>2010</v>
      </c>
      <c r="B620" s="59" t="s">
        <v>2186</v>
      </c>
      <c r="C620" s="59" t="s">
        <v>2187</v>
      </c>
      <c r="D620" s="59" t="s">
        <v>2188</v>
      </c>
      <c r="E620" s="59" t="s">
        <v>2023</v>
      </c>
      <c r="F620" s="59" t="s">
        <v>2189</v>
      </c>
      <c r="G620" s="59">
        <v>296</v>
      </c>
      <c r="H620" s="31">
        <v>30</v>
      </c>
      <c r="I620" s="31">
        <v>86478</v>
      </c>
      <c r="J620" s="31"/>
      <c r="K620" s="31"/>
      <c r="L620" s="31"/>
      <c r="M620" s="31"/>
      <c r="N620" s="31"/>
      <c r="O620" s="31"/>
      <c r="P620" s="31"/>
      <c r="Q620" s="31"/>
      <c r="R620" s="31"/>
      <c r="S620" s="31"/>
      <c r="T620" s="31"/>
      <c r="U620" s="31"/>
      <c r="V620" s="31"/>
      <c r="W620" s="31"/>
      <c r="X620" s="31">
        <v>439467</v>
      </c>
      <c r="Y620" s="31">
        <v>495237</v>
      </c>
      <c r="Z620" s="31">
        <v>529582</v>
      </c>
      <c r="AA620" s="31">
        <v>520470</v>
      </c>
      <c r="AB620" s="31">
        <v>566346</v>
      </c>
      <c r="AC620" s="31">
        <v>563699</v>
      </c>
    </row>
    <row r="621" spans="1:29" hidden="1">
      <c r="A621" s="58">
        <v>2010</v>
      </c>
      <c r="B621" s="59" t="s">
        <v>2190</v>
      </c>
      <c r="C621" s="59" t="s">
        <v>2191</v>
      </c>
      <c r="D621" s="59" t="s">
        <v>2192</v>
      </c>
      <c r="E621" s="59" t="s">
        <v>1976</v>
      </c>
      <c r="F621" s="59" t="s">
        <v>2193</v>
      </c>
      <c r="G621" s="59">
        <v>240</v>
      </c>
      <c r="H621" s="31">
        <v>53</v>
      </c>
      <c r="I621" s="31">
        <v>111395</v>
      </c>
      <c r="J621" s="31"/>
      <c r="K621" s="31"/>
      <c r="L621" s="31"/>
      <c r="M621" s="31"/>
      <c r="N621" s="31"/>
      <c r="O621" s="31"/>
      <c r="P621" s="31"/>
      <c r="Q621" s="31"/>
      <c r="R621" s="31"/>
      <c r="S621" s="31"/>
      <c r="T621" s="31"/>
      <c r="U621" s="31"/>
      <c r="V621" s="31"/>
      <c r="W621" s="31">
        <v>607452</v>
      </c>
      <c r="X621" s="31">
        <v>680074</v>
      </c>
      <c r="Y621" s="31">
        <v>686760</v>
      </c>
      <c r="Z621" s="31">
        <v>852845</v>
      </c>
      <c r="AA621" s="31">
        <v>850039</v>
      </c>
      <c r="AB621" s="31">
        <v>836835</v>
      </c>
      <c r="AC621" s="31">
        <v>854884</v>
      </c>
    </row>
    <row r="622" spans="1:29" hidden="1">
      <c r="A622" s="58">
        <v>2010</v>
      </c>
      <c r="B622" s="59" t="s">
        <v>2194</v>
      </c>
      <c r="C622" s="59" t="s">
        <v>2195</v>
      </c>
      <c r="D622" s="59" t="s">
        <v>2170</v>
      </c>
      <c r="E622" s="59" t="s">
        <v>1976</v>
      </c>
      <c r="F622" s="59" t="s">
        <v>2171</v>
      </c>
      <c r="G622" s="59">
        <v>70</v>
      </c>
      <c r="H622" s="31">
        <v>314</v>
      </c>
      <c r="I622" s="31">
        <v>523144</v>
      </c>
      <c r="J622" s="31"/>
      <c r="K622" s="31"/>
      <c r="L622" s="31"/>
      <c r="M622" s="31"/>
      <c r="N622" s="31"/>
      <c r="O622" s="31"/>
      <c r="P622" s="31"/>
      <c r="Q622" s="31"/>
      <c r="R622" s="31"/>
      <c r="S622" s="31"/>
      <c r="T622" s="31"/>
      <c r="U622" s="31"/>
      <c r="V622" s="31"/>
      <c r="W622" s="31"/>
      <c r="X622" s="31"/>
      <c r="Y622" s="31">
        <v>0</v>
      </c>
      <c r="Z622" s="31"/>
      <c r="AA622" s="31"/>
      <c r="AB622" s="31"/>
      <c r="AC622" s="31"/>
    </row>
    <row r="623" spans="1:29" hidden="1">
      <c r="A623" s="58">
        <v>2010</v>
      </c>
      <c r="B623" s="59" t="s">
        <v>2196</v>
      </c>
      <c r="C623" s="59" t="s">
        <v>2197</v>
      </c>
      <c r="D623" s="59" t="s">
        <v>2133</v>
      </c>
      <c r="E623" s="59" t="s">
        <v>1976</v>
      </c>
      <c r="F623" s="59" t="s">
        <v>2134</v>
      </c>
      <c r="G623" s="59">
        <v>105</v>
      </c>
      <c r="H623" s="31">
        <v>122</v>
      </c>
      <c r="I623" s="31">
        <v>299823</v>
      </c>
      <c r="J623" s="31"/>
      <c r="K623" s="31"/>
      <c r="L623" s="31"/>
      <c r="M623" s="31"/>
      <c r="N623" s="31"/>
      <c r="O623" s="31"/>
      <c r="P623" s="31"/>
      <c r="Q623" s="31"/>
      <c r="R623" s="31"/>
      <c r="S623" s="31"/>
      <c r="T623" s="31"/>
      <c r="U623" s="31"/>
      <c r="V623" s="31"/>
      <c r="W623" s="31"/>
      <c r="X623" s="31"/>
      <c r="Y623" s="31">
        <v>1148754</v>
      </c>
      <c r="Z623" s="31">
        <v>1447296</v>
      </c>
      <c r="AA623" s="31">
        <v>1668327</v>
      </c>
      <c r="AB623" s="31">
        <v>1645563</v>
      </c>
      <c r="AC623" s="31">
        <v>1781008</v>
      </c>
    </row>
    <row r="624" spans="1:29" hidden="1">
      <c r="A624" s="58">
        <v>2010</v>
      </c>
      <c r="B624" s="59" t="s">
        <v>2198</v>
      </c>
      <c r="C624" s="59" t="s">
        <v>2199</v>
      </c>
      <c r="D624" s="59" t="s">
        <v>2079</v>
      </c>
      <c r="E624" s="59" t="s">
        <v>1976</v>
      </c>
      <c r="F624" s="59" t="s">
        <v>2080</v>
      </c>
      <c r="G624" s="59">
        <v>293</v>
      </c>
      <c r="H624" s="31">
        <v>46</v>
      </c>
      <c r="I624" s="31">
        <v>87969</v>
      </c>
      <c r="J624" s="31"/>
      <c r="K624" s="31"/>
      <c r="L624" s="31"/>
      <c r="M624" s="31"/>
      <c r="N624" s="31"/>
      <c r="O624" s="31"/>
      <c r="P624" s="31"/>
      <c r="Q624" s="31"/>
      <c r="R624" s="31"/>
      <c r="S624" s="31"/>
      <c r="T624" s="31"/>
      <c r="U624" s="31"/>
      <c r="V624" s="31"/>
      <c r="W624" s="31"/>
      <c r="X624" s="31"/>
      <c r="Y624" s="31"/>
      <c r="Z624" s="31">
        <v>883838</v>
      </c>
      <c r="AA624" s="31">
        <v>1146123</v>
      </c>
      <c r="AB624" s="31">
        <v>1152938</v>
      </c>
      <c r="AC624" s="31">
        <v>1069633</v>
      </c>
    </row>
    <row r="625" spans="1:29" hidden="1">
      <c r="A625" s="58">
        <v>2010</v>
      </c>
      <c r="B625" s="59" t="s">
        <v>2200</v>
      </c>
      <c r="C625" s="59" t="s">
        <v>2201</v>
      </c>
      <c r="D625" s="59" t="s">
        <v>2202</v>
      </c>
      <c r="E625" s="59" t="s">
        <v>1976</v>
      </c>
      <c r="F625" s="59" t="s">
        <v>1988</v>
      </c>
      <c r="G625" s="59">
        <v>10</v>
      </c>
      <c r="H625" s="31">
        <v>1295</v>
      </c>
      <c r="I625" s="31">
        <v>3822509</v>
      </c>
      <c r="J625" s="31"/>
      <c r="K625" s="31"/>
      <c r="L625" s="31"/>
      <c r="M625" s="31"/>
      <c r="N625" s="31"/>
      <c r="O625" s="31"/>
      <c r="P625" s="31"/>
      <c r="Q625" s="31"/>
      <c r="R625" s="31"/>
      <c r="S625" s="31"/>
      <c r="T625" s="31"/>
      <c r="U625" s="31"/>
      <c r="V625" s="31"/>
      <c r="W625" s="31"/>
      <c r="X625" s="31"/>
      <c r="Y625" s="31"/>
      <c r="Z625" s="31">
        <v>658092</v>
      </c>
      <c r="AA625" s="31">
        <v>767725</v>
      </c>
      <c r="AB625" s="31">
        <v>906221</v>
      </c>
      <c r="AC625" s="31">
        <v>1157872</v>
      </c>
    </row>
    <row r="626" spans="1:29" hidden="1">
      <c r="A626" s="58">
        <v>2010</v>
      </c>
      <c r="B626" s="59" t="s">
        <v>2203</v>
      </c>
      <c r="C626" s="59" t="s">
        <v>2204</v>
      </c>
      <c r="D626" s="59" t="s">
        <v>2108</v>
      </c>
      <c r="E626" s="59" t="s">
        <v>1976</v>
      </c>
      <c r="F626" s="59" t="s">
        <v>2109</v>
      </c>
      <c r="G626" s="59">
        <v>407</v>
      </c>
      <c r="H626" s="31">
        <v>32</v>
      </c>
      <c r="I626" s="31">
        <v>56168</v>
      </c>
      <c r="J626" s="31"/>
      <c r="K626" s="31"/>
      <c r="L626" s="31"/>
      <c r="M626" s="31"/>
      <c r="N626" s="31"/>
      <c r="O626" s="31"/>
      <c r="P626" s="31"/>
      <c r="Q626" s="31"/>
      <c r="R626" s="31"/>
      <c r="S626" s="31"/>
      <c r="T626" s="31"/>
      <c r="U626" s="31"/>
      <c r="V626" s="31"/>
      <c r="W626" s="31"/>
      <c r="X626" s="31"/>
      <c r="Y626" s="31"/>
      <c r="Z626" s="31">
        <v>1452620</v>
      </c>
      <c r="AA626" s="31">
        <v>1097267</v>
      </c>
      <c r="AB626" s="31">
        <v>1072439</v>
      </c>
      <c r="AC626" s="31">
        <v>2049921</v>
      </c>
    </row>
    <row r="627" spans="1:29" hidden="1">
      <c r="A627" s="58">
        <v>2010</v>
      </c>
      <c r="B627" s="59" t="s">
        <v>2205</v>
      </c>
      <c r="C627" s="59" t="s">
        <v>2206</v>
      </c>
      <c r="D627" s="59" t="s">
        <v>105</v>
      </c>
      <c r="E627" s="59" t="s">
        <v>1976</v>
      </c>
      <c r="F627" s="59" t="s">
        <v>1988</v>
      </c>
      <c r="G627" s="59">
        <v>10</v>
      </c>
      <c r="H627" s="31">
        <v>1295</v>
      </c>
      <c r="I627" s="31">
        <v>3822509</v>
      </c>
      <c r="J627" s="31"/>
      <c r="K627" s="31"/>
      <c r="L627" s="31"/>
      <c r="M627" s="31"/>
      <c r="N627" s="31"/>
      <c r="O627" s="31"/>
      <c r="P627" s="31"/>
      <c r="Q627" s="31"/>
      <c r="R627" s="31"/>
      <c r="S627" s="31"/>
      <c r="T627" s="31"/>
      <c r="U627" s="31"/>
      <c r="V627" s="31"/>
      <c r="W627" s="31"/>
      <c r="X627" s="31"/>
      <c r="Y627" s="31"/>
      <c r="Z627" s="31"/>
      <c r="AA627" s="31"/>
      <c r="AB627" s="31">
        <v>158876</v>
      </c>
      <c r="AC627" s="31">
        <v>659366</v>
      </c>
    </row>
    <row r="628" spans="1:29" hidden="1">
      <c r="A628" s="58">
        <v>2010</v>
      </c>
      <c r="B628" s="59" t="s">
        <v>2207</v>
      </c>
      <c r="C628" s="59" t="s">
        <v>2208</v>
      </c>
      <c r="D628" s="59" t="s">
        <v>2209</v>
      </c>
      <c r="E628" s="59" t="s">
        <v>1976</v>
      </c>
      <c r="F628" s="59" t="s">
        <v>2210</v>
      </c>
      <c r="G628" s="59">
        <v>415</v>
      </c>
      <c r="H628" s="31">
        <v>27</v>
      </c>
      <c r="I628" s="31">
        <v>54525</v>
      </c>
      <c r="J628" s="31"/>
      <c r="K628" s="31"/>
      <c r="L628" s="31"/>
      <c r="M628" s="31"/>
      <c r="N628" s="31"/>
      <c r="O628" s="31"/>
      <c r="P628" s="31"/>
      <c r="Q628" s="31"/>
      <c r="R628" s="31"/>
      <c r="S628" s="31"/>
      <c r="T628" s="31"/>
      <c r="U628" s="31"/>
      <c r="V628" s="31"/>
      <c r="W628" s="31"/>
      <c r="X628" s="31"/>
      <c r="Y628" s="31"/>
      <c r="Z628" s="31"/>
      <c r="AA628" s="31"/>
      <c r="AB628" s="31">
        <v>758062</v>
      </c>
      <c r="AC628" s="31">
        <v>496068</v>
      </c>
    </row>
    <row r="629" spans="1:29" hidden="1">
      <c r="A629" s="58">
        <v>2010</v>
      </c>
      <c r="B629" s="59" t="s">
        <v>2211</v>
      </c>
      <c r="C629" s="59" t="s">
        <v>2212</v>
      </c>
      <c r="D629" s="59" t="s">
        <v>2031</v>
      </c>
      <c r="E629" s="59" t="s">
        <v>2032</v>
      </c>
      <c r="F629" s="59" t="s">
        <v>2033</v>
      </c>
      <c r="G629" s="59">
        <v>57</v>
      </c>
      <c r="H629" s="31">
        <v>224</v>
      </c>
      <c r="I629" s="31">
        <v>598191</v>
      </c>
      <c r="J629" s="31"/>
      <c r="K629" s="31"/>
      <c r="L629" s="31"/>
      <c r="M629" s="31"/>
      <c r="N629" s="31"/>
      <c r="O629" s="31"/>
      <c r="P629" s="31"/>
      <c r="Q629" s="31"/>
      <c r="R629" s="31"/>
      <c r="S629" s="31"/>
      <c r="T629" s="31"/>
      <c r="U629" s="31"/>
      <c r="V629" s="31"/>
      <c r="W629" s="31"/>
      <c r="X629" s="31"/>
      <c r="Y629" s="31"/>
      <c r="Z629" s="31"/>
      <c r="AA629" s="31"/>
      <c r="AB629" s="31">
        <v>1080290</v>
      </c>
      <c r="AC629" s="31">
        <v>1570933</v>
      </c>
    </row>
    <row r="630" spans="1:29" hidden="1">
      <c r="A630" s="58">
        <v>2010</v>
      </c>
      <c r="B630" s="59" t="s">
        <v>2213</v>
      </c>
      <c r="C630" s="59" t="s">
        <v>2214</v>
      </c>
      <c r="D630" s="59" t="s">
        <v>2215</v>
      </c>
      <c r="E630" s="59" t="s">
        <v>1976</v>
      </c>
      <c r="F630" s="59" t="s">
        <v>1985</v>
      </c>
      <c r="G630" s="59">
        <v>6</v>
      </c>
      <c r="H630" s="31">
        <v>1407</v>
      </c>
      <c r="I630" s="31">
        <v>4145659</v>
      </c>
      <c r="J630" s="31"/>
      <c r="K630" s="31"/>
      <c r="L630" s="31"/>
      <c r="M630" s="31"/>
      <c r="N630" s="31"/>
      <c r="O630" s="31"/>
      <c r="P630" s="31"/>
      <c r="Q630" s="31"/>
      <c r="R630" s="31"/>
      <c r="S630" s="31"/>
      <c r="T630" s="31"/>
      <c r="U630" s="31"/>
      <c r="V630" s="31"/>
      <c r="W630" s="31"/>
      <c r="X630" s="31"/>
      <c r="Y630" s="31"/>
      <c r="Z630" s="31"/>
      <c r="AA630" s="31"/>
      <c r="AB630" s="31"/>
      <c r="AC630" s="31">
        <v>0</v>
      </c>
    </row>
    <row r="631" spans="1:29" hidden="1">
      <c r="A631" s="58">
        <v>2010</v>
      </c>
      <c r="B631" s="59" t="s">
        <v>2216</v>
      </c>
      <c r="C631" s="59" t="s">
        <v>2217</v>
      </c>
      <c r="D631" s="59" t="s">
        <v>2218</v>
      </c>
      <c r="E631" s="59" t="s">
        <v>2219</v>
      </c>
      <c r="F631" s="59" t="s">
        <v>2220</v>
      </c>
      <c r="G631" s="59">
        <v>134</v>
      </c>
      <c r="H631" s="31">
        <v>78</v>
      </c>
      <c r="I631" s="31">
        <v>226582</v>
      </c>
      <c r="J631" s="31">
        <v>1693647</v>
      </c>
      <c r="K631" s="31">
        <v>1704129</v>
      </c>
      <c r="L631" s="31">
        <v>1525246</v>
      </c>
      <c r="M631" s="31">
        <v>1472716</v>
      </c>
      <c r="N631" s="31">
        <v>1504312</v>
      </c>
      <c r="O631" s="31">
        <v>1560677</v>
      </c>
      <c r="P631" s="31">
        <v>1556900</v>
      </c>
      <c r="Q631" s="31">
        <v>1588344</v>
      </c>
      <c r="R631" s="31">
        <v>1584484</v>
      </c>
      <c r="S631" s="31">
        <v>1596228</v>
      </c>
      <c r="T631" s="31">
        <v>1709231</v>
      </c>
      <c r="U631" s="31">
        <v>1715553</v>
      </c>
      <c r="V631" s="31">
        <v>1620536</v>
      </c>
      <c r="W631" s="31">
        <v>1667549</v>
      </c>
      <c r="X631" s="31">
        <v>1711954</v>
      </c>
      <c r="Y631" s="31">
        <v>1736066</v>
      </c>
      <c r="Z631" s="31">
        <v>1803136</v>
      </c>
      <c r="AA631" s="31">
        <v>1833878</v>
      </c>
      <c r="AB631" s="31">
        <v>1805247</v>
      </c>
      <c r="AC631" s="31">
        <v>1807501</v>
      </c>
    </row>
    <row r="632" spans="1:29" hidden="1">
      <c r="A632" s="58">
        <v>2010</v>
      </c>
      <c r="B632" s="59" t="s">
        <v>2221</v>
      </c>
      <c r="C632" s="59" t="s">
        <v>2222</v>
      </c>
      <c r="D632" s="59" t="s">
        <v>2223</v>
      </c>
      <c r="E632" s="59" t="s">
        <v>2219</v>
      </c>
      <c r="F632" s="59" t="s">
        <v>2224</v>
      </c>
      <c r="G632" s="59">
        <v>56</v>
      </c>
      <c r="H632" s="31">
        <v>226</v>
      </c>
      <c r="I632" s="31">
        <v>626623</v>
      </c>
      <c r="J632" s="31">
        <v>4359298</v>
      </c>
      <c r="K632" s="31">
        <v>4291070</v>
      </c>
      <c r="L632" s="31">
        <v>4264954</v>
      </c>
      <c r="M632" s="31">
        <v>4260666</v>
      </c>
      <c r="N632" s="31">
        <v>4314099</v>
      </c>
      <c r="O632" s="31">
        <v>4232776</v>
      </c>
      <c r="P632" s="31">
        <v>4272881</v>
      </c>
      <c r="Q632" s="31">
        <v>4285818</v>
      </c>
      <c r="R632" s="31">
        <v>4019926</v>
      </c>
      <c r="S632" s="31">
        <v>4033292</v>
      </c>
      <c r="T632" s="31">
        <v>3967650</v>
      </c>
      <c r="U632" s="31">
        <v>4423905</v>
      </c>
      <c r="V632" s="31">
        <v>3931848</v>
      </c>
      <c r="W632" s="31">
        <v>4373377</v>
      </c>
      <c r="X632" s="31">
        <v>4197445</v>
      </c>
      <c r="Y632" s="31">
        <v>4279299</v>
      </c>
      <c r="Z632" s="31">
        <v>4337974</v>
      </c>
      <c r="AA632" s="31">
        <v>4497659</v>
      </c>
      <c r="AB632" s="31">
        <v>4596543</v>
      </c>
      <c r="AC632" s="31">
        <v>4699455</v>
      </c>
    </row>
    <row r="633" spans="1:29" hidden="1">
      <c r="A633" s="58">
        <v>2010</v>
      </c>
      <c r="B633" s="59" t="s">
        <v>2225</v>
      </c>
      <c r="C633" s="59" t="s">
        <v>2226</v>
      </c>
      <c r="D633" s="59" t="s">
        <v>519</v>
      </c>
      <c r="E633" s="59" t="s">
        <v>2227</v>
      </c>
      <c r="F633" s="59" t="s">
        <v>2228</v>
      </c>
      <c r="G633" s="59">
        <v>140</v>
      </c>
      <c r="H633" s="31">
        <v>114</v>
      </c>
      <c r="I633" s="31">
        <v>215004</v>
      </c>
      <c r="J633" s="31">
        <v>1166400</v>
      </c>
      <c r="K633" s="31">
        <v>1200016</v>
      </c>
      <c r="L633" s="31">
        <v>1152900</v>
      </c>
      <c r="M633" s="31">
        <v>1146634</v>
      </c>
      <c r="N633" s="31">
        <v>1155143</v>
      </c>
      <c r="O633" s="31">
        <v>1116308</v>
      </c>
      <c r="P633" s="31">
        <v>956777</v>
      </c>
      <c r="Q633" s="31">
        <v>969192</v>
      </c>
      <c r="R633" s="31">
        <v>977564</v>
      </c>
      <c r="S633" s="31">
        <v>1080862</v>
      </c>
      <c r="T633" s="31">
        <v>1087237</v>
      </c>
      <c r="U633" s="31">
        <v>1169912</v>
      </c>
      <c r="V633" s="31">
        <v>1184514</v>
      </c>
      <c r="W633" s="31">
        <v>1142405</v>
      </c>
      <c r="X633" s="31">
        <v>1156366</v>
      </c>
      <c r="Y633" s="31">
        <v>1167325</v>
      </c>
      <c r="Z633" s="31">
        <v>1165201</v>
      </c>
      <c r="AA633" s="31">
        <v>1186718</v>
      </c>
      <c r="AB633" s="31">
        <v>1202774</v>
      </c>
      <c r="AC633" s="31">
        <v>1215598</v>
      </c>
    </row>
    <row r="634" spans="1:29" hidden="1">
      <c r="A634" s="58">
        <v>2010</v>
      </c>
      <c r="B634" s="59" t="s">
        <v>2229</v>
      </c>
      <c r="C634" s="59" t="s">
        <v>2230</v>
      </c>
      <c r="D634" s="59" t="s">
        <v>2231</v>
      </c>
      <c r="E634" s="59" t="s">
        <v>2227</v>
      </c>
      <c r="F634" s="59" t="s">
        <v>2232</v>
      </c>
      <c r="G634" s="59">
        <v>29</v>
      </c>
      <c r="H634" s="31">
        <v>584</v>
      </c>
      <c r="I634" s="31">
        <v>1361744</v>
      </c>
      <c r="J634" s="31">
        <v>8635845</v>
      </c>
      <c r="K634" s="31">
        <v>8178031</v>
      </c>
      <c r="L634" s="31">
        <v>8246807</v>
      </c>
      <c r="M634" s="31">
        <v>8163360</v>
      </c>
      <c r="N634" s="31">
        <v>8296293</v>
      </c>
      <c r="O634" s="31">
        <v>8004010</v>
      </c>
      <c r="P634" s="31">
        <v>7976574</v>
      </c>
      <c r="Q634" s="31">
        <v>8882068</v>
      </c>
      <c r="R634" s="31">
        <v>9933598</v>
      </c>
      <c r="S634" s="31">
        <v>11178695</v>
      </c>
      <c r="T634" s="31">
        <v>11185576</v>
      </c>
      <c r="U634" s="31">
        <v>10490651</v>
      </c>
      <c r="V634" s="31">
        <v>10157006</v>
      </c>
      <c r="W634" s="31">
        <v>10574941</v>
      </c>
      <c r="X634" s="31">
        <v>11100692</v>
      </c>
      <c r="Y634" s="31">
        <v>11666385</v>
      </c>
      <c r="Z634" s="31">
        <v>11997645</v>
      </c>
      <c r="AA634" s="31">
        <v>11921419</v>
      </c>
      <c r="AB634" s="31">
        <v>12551631</v>
      </c>
      <c r="AC634" s="31">
        <v>12083145</v>
      </c>
    </row>
    <row r="635" spans="1:29" hidden="1">
      <c r="A635" s="58">
        <v>2010</v>
      </c>
      <c r="B635" s="59" t="s">
        <v>2233</v>
      </c>
      <c r="C635" s="59" t="s">
        <v>2234</v>
      </c>
      <c r="D635" s="59" t="s">
        <v>2235</v>
      </c>
      <c r="E635" s="59" t="s">
        <v>2227</v>
      </c>
      <c r="F635" s="59" t="s">
        <v>1877</v>
      </c>
      <c r="G635" s="59">
        <v>17</v>
      </c>
      <c r="H635" s="31">
        <v>829</v>
      </c>
      <c r="I635" s="31">
        <v>2077662</v>
      </c>
      <c r="J635" s="31">
        <v>19954730</v>
      </c>
      <c r="K635" s="31">
        <v>20457529</v>
      </c>
      <c r="L635" s="31">
        <v>20737201</v>
      </c>
      <c r="M635" s="31">
        <v>22809860</v>
      </c>
      <c r="N635" s="31">
        <v>24000718</v>
      </c>
      <c r="O635" s="31">
        <v>23955366</v>
      </c>
      <c r="P635" s="31">
        <v>24229669</v>
      </c>
      <c r="Q635" s="31">
        <v>24314602</v>
      </c>
      <c r="R635" s="31">
        <v>24273609</v>
      </c>
      <c r="S635" s="31">
        <v>24804410</v>
      </c>
      <c r="T635" s="31">
        <v>25721331</v>
      </c>
      <c r="U635" s="31">
        <v>27107989</v>
      </c>
      <c r="V635" s="31">
        <v>26646979</v>
      </c>
      <c r="W635" s="31">
        <v>26832299</v>
      </c>
      <c r="X635" s="31">
        <v>26020726</v>
      </c>
      <c r="Y635" s="31">
        <v>25963298</v>
      </c>
      <c r="Z635" s="31">
        <v>28209858</v>
      </c>
      <c r="AA635" s="31">
        <v>29143465</v>
      </c>
      <c r="AB635" s="31">
        <v>28623153</v>
      </c>
      <c r="AC635" s="31">
        <v>26508909</v>
      </c>
    </row>
    <row r="636" spans="1:29" hidden="1">
      <c r="A636" s="58">
        <v>2010</v>
      </c>
      <c r="B636" s="59" t="s">
        <v>2236</v>
      </c>
      <c r="C636" s="59" t="s">
        <v>2237</v>
      </c>
      <c r="D636" s="59" t="s">
        <v>2238</v>
      </c>
      <c r="E636" s="59" t="s">
        <v>2239</v>
      </c>
      <c r="F636" s="59" t="s">
        <v>1724</v>
      </c>
      <c r="G636" s="59">
        <v>118</v>
      </c>
      <c r="H636" s="31">
        <v>124</v>
      </c>
      <c r="I636" s="31">
        <v>270626</v>
      </c>
      <c r="J636" s="31">
        <v>187975</v>
      </c>
      <c r="K636" s="31">
        <v>189982</v>
      </c>
      <c r="L636" s="31">
        <v>186977</v>
      </c>
      <c r="M636" s="31">
        <v>266281</v>
      </c>
      <c r="N636" s="31">
        <v>285120</v>
      </c>
      <c r="O636" s="31">
        <v>282240</v>
      </c>
      <c r="P636" s="31">
        <v>261658</v>
      </c>
      <c r="Q636" s="31">
        <v>263984</v>
      </c>
      <c r="R636" s="31">
        <v>266554</v>
      </c>
      <c r="S636" s="31">
        <v>280785</v>
      </c>
      <c r="T636" s="31">
        <v>275324</v>
      </c>
      <c r="U636" s="31">
        <v>272127</v>
      </c>
      <c r="V636" s="31">
        <v>267450</v>
      </c>
      <c r="W636" s="31">
        <v>265663</v>
      </c>
      <c r="X636" s="31">
        <v>352742</v>
      </c>
      <c r="Y636" s="31">
        <v>346191</v>
      </c>
      <c r="Z636" s="31">
        <v>342548</v>
      </c>
      <c r="AA636" s="31">
        <v>344144</v>
      </c>
      <c r="AB636" s="31">
        <v>371564</v>
      </c>
      <c r="AC636" s="31">
        <v>398479</v>
      </c>
    </row>
    <row r="637" spans="1:29" hidden="1">
      <c r="A637" s="58">
        <v>2010</v>
      </c>
      <c r="B637" s="59" t="s">
        <v>2240</v>
      </c>
      <c r="C637" s="59" t="s">
        <v>2241</v>
      </c>
      <c r="D637" s="59" t="s">
        <v>2242</v>
      </c>
      <c r="E637" s="59" t="s">
        <v>2239</v>
      </c>
      <c r="F637" s="59" t="s">
        <v>2243</v>
      </c>
      <c r="G637" s="59">
        <v>184</v>
      </c>
      <c r="H637" s="31">
        <v>59</v>
      </c>
      <c r="I637" s="31">
        <v>155334</v>
      </c>
      <c r="J637" s="31">
        <v>1086424</v>
      </c>
      <c r="K637" s="31">
        <v>1087197</v>
      </c>
      <c r="L637" s="31">
        <v>1145717</v>
      </c>
      <c r="M637" s="31">
        <v>1144182</v>
      </c>
      <c r="N637" s="31">
        <v>1154974</v>
      </c>
      <c r="O637" s="31">
        <v>1067585</v>
      </c>
      <c r="P637" s="31">
        <v>1127446</v>
      </c>
      <c r="Q637" s="31">
        <v>1175340</v>
      </c>
      <c r="R637" s="31">
        <v>1177730</v>
      </c>
      <c r="S637" s="31">
        <v>1229361</v>
      </c>
      <c r="T637" s="31">
        <v>1253158</v>
      </c>
      <c r="U637" s="31">
        <v>1303264</v>
      </c>
      <c r="V637" s="31">
        <v>1341832</v>
      </c>
      <c r="W637" s="31">
        <v>1405649</v>
      </c>
      <c r="X637" s="31">
        <v>1401511</v>
      </c>
      <c r="Y637" s="31">
        <v>1476807</v>
      </c>
      <c r="Z637" s="31">
        <v>1480796</v>
      </c>
      <c r="AA637" s="31">
        <v>1526217</v>
      </c>
      <c r="AB637" s="31">
        <v>1313103</v>
      </c>
      <c r="AC637" s="31">
        <v>1329994</v>
      </c>
    </row>
    <row r="638" spans="1:29" hidden="1">
      <c r="A638" s="58">
        <v>2010</v>
      </c>
      <c r="B638" s="59" t="s">
        <v>2244</v>
      </c>
      <c r="C638" s="59" t="s">
        <v>2245</v>
      </c>
      <c r="D638" s="59" t="s">
        <v>2246</v>
      </c>
      <c r="E638" s="59" t="s">
        <v>2239</v>
      </c>
      <c r="F638" s="59" t="s">
        <v>1724</v>
      </c>
      <c r="G638" s="59">
        <v>118</v>
      </c>
      <c r="H638" s="31">
        <v>124</v>
      </c>
      <c r="I638" s="31">
        <v>270626</v>
      </c>
      <c r="J638" s="31">
        <v>728032</v>
      </c>
      <c r="K638" s="31">
        <v>709277</v>
      </c>
      <c r="L638" s="31">
        <v>694464</v>
      </c>
      <c r="M638" s="31">
        <v>697353</v>
      </c>
      <c r="N638" s="31">
        <v>697251</v>
      </c>
      <c r="O638" s="31">
        <v>762722</v>
      </c>
      <c r="P638" s="31">
        <v>760735</v>
      </c>
      <c r="Q638" s="31">
        <v>772324</v>
      </c>
      <c r="R638" s="31">
        <v>783650</v>
      </c>
      <c r="S638" s="31">
        <v>800802</v>
      </c>
      <c r="T638" s="31">
        <v>813561</v>
      </c>
      <c r="U638" s="31">
        <v>941695</v>
      </c>
      <c r="V638" s="31">
        <v>804593</v>
      </c>
      <c r="W638" s="31">
        <v>793154</v>
      </c>
      <c r="X638" s="31">
        <v>819379</v>
      </c>
      <c r="Y638" s="31">
        <v>821728</v>
      </c>
      <c r="Z638" s="31">
        <v>820865</v>
      </c>
      <c r="AA638" s="31">
        <v>787518</v>
      </c>
      <c r="AB638" s="31">
        <v>858819</v>
      </c>
      <c r="AC638" s="31">
        <v>874884</v>
      </c>
    </row>
    <row r="639" spans="1:29" hidden="1">
      <c r="A639" s="58">
        <v>2010</v>
      </c>
      <c r="B639" s="59" t="s">
        <v>2247</v>
      </c>
      <c r="C639" s="59" t="s">
        <v>2248</v>
      </c>
      <c r="D639" s="59" t="s">
        <v>2249</v>
      </c>
      <c r="E639" s="59" t="s">
        <v>2239</v>
      </c>
      <c r="F639" s="59" t="s">
        <v>2250</v>
      </c>
      <c r="G639" s="59">
        <v>85</v>
      </c>
      <c r="H639" s="31">
        <v>140</v>
      </c>
      <c r="I639" s="31">
        <v>370505</v>
      </c>
      <c r="J639" s="31">
        <v>2056176</v>
      </c>
      <c r="K639" s="31">
        <v>1973753</v>
      </c>
      <c r="L639" s="31">
        <v>1832104</v>
      </c>
      <c r="M639" s="31">
        <v>1830262</v>
      </c>
      <c r="N639" s="31">
        <v>1837334</v>
      </c>
      <c r="O639" s="31">
        <v>2092956</v>
      </c>
      <c r="P639" s="31">
        <v>2672168</v>
      </c>
      <c r="Q639" s="31">
        <v>3091537</v>
      </c>
      <c r="R639" s="31">
        <v>3526687</v>
      </c>
      <c r="S639" s="31">
        <v>3926500</v>
      </c>
      <c r="T639" s="31">
        <v>4011383</v>
      </c>
      <c r="U639" s="31">
        <v>4168407</v>
      </c>
      <c r="V639" s="31">
        <v>4275239</v>
      </c>
      <c r="W639" s="31">
        <v>4140005</v>
      </c>
      <c r="X639" s="31">
        <v>4233688</v>
      </c>
      <c r="Y639" s="31">
        <v>4403697</v>
      </c>
      <c r="Z639" s="31">
        <v>4585573</v>
      </c>
      <c r="AA639" s="31">
        <v>5171531</v>
      </c>
      <c r="AB639" s="31">
        <v>5579058</v>
      </c>
      <c r="AC639" s="31">
        <v>5519747</v>
      </c>
    </row>
    <row r="640" spans="1:29" hidden="1">
      <c r="A640" s="58">
        <v>2010</v>
      </c>
      <c r="B640" s="59" t="s">
        <v>2251</v>
      </c>
      <c r="C640" s="59" t="s">
        <v>2252</v>
      </c>
      <c r="D640" s="59" t="s">
        <v>2253</v>
      </c>
      <c r="E640" s="59" t="s">
        <v>2239</v>
      </c>
      <c r="F640" s="59" t="s">
        <v>2254</v>
      </c>
      <c r="G640" s="59">
        <v>357</v>
      </c>
      <c r="H640" s="31">
        <v>30</v>
      </c>
      <c r="I640" s="31">
        <v>65251</v>
      </c>
      <c r="J640" s="31">
        <v>448905</v>
      </c>
      <c r="K640" s="31">
        <v>391479</v>
      </c>
      <c r="L640" s="31">
        <v>294872</v>
      </c>
      <c r="M640" s="31">
        <v>305944</v>
      </c>
      <c r="N640" s="31">
        <v>313129</v>
      </c>
      <c r="O640" s="31">
        <v>328071</v>
      </c>
      <c r="P640" s="31">
        <v>292169</v>
      </c>
      <c r="Q640" s="31">
        <v>351800</v>
      </c>
      <c r="R640" s="31">
        <v>350642</v>
      </c>
      <c r="S640" s="31">
        <v>361601</v>
      </c>
      <c r="T640" s="31">
        <v>367588</v>
      </c>
      <c r="U640" s="31">
        <v>379014</v>
      </c>
      <c r="V640" s="31">
        <v>523553</v>
      </c>
      <c r="W640" s="31">
        <v>560750</v>
      </c>
      <c r="X640" s="31">
        <v>555969</v>
      </c>
      <c r="Y640" s="31">
        <v>577474</v>
      </c>
      <c r="Z640" s="31">
        <v>568644</v>
      </c>
      <c r="AA640" s="31">
        <v>484131</v>
      </c>
      <c r="AB640" s="31">
        <v>540518</v>
      </c>
      <c r="AC640" s="31">
        <v>551627</v>
      </c>
    </row>
    <row r="641" spans="1:29" hidden="1">
      <c r="A641" s="58">
        <v>2010</v>
      </c>
      <c r="B641" s="59" t="s">
        <v>2255</v>
      </c>
      <c r="C641" s="59" t="s">
        <v>2256</v>
      </c>
      <c r="D641" s="59" t="s">
        <v>2257</v>
      </c>
      <c r="E641" s="59" t="s">
        <v>2239</v>
      </c>
      <c r="F641" s="59" t="s">
        <v>2258</v>
      </c>
      <c r="G641" s="59">
        <v>250</v>
      </c>
      <c r="H641" s="31">
        <v>53</v>
      </c>
      <c r="I641" s="31">
        <v>106119</v>
      </c>
      <c r="J641" s="31">
        <v>764676</v>
      </c>
      <c r="K641" s="31">
        <v>623094</v>
      </c>
      <c r="L641" s="31">
        <v>671579</v>
      </c>
      <c r="M641" s="31">
        <v>661691</v>
      </c>
      <c r="N641" s="31">
        <v>620384</v>
      </c>
      <c r="O641" s="31">
        <v>642605</v>
      </c>
      <c r="P641" s="31">
        <v>682820</v>
      </c>
      <c r="Q641" s="31">
        <v>704584</v>
      </c>
      <c r="R641" s="31">
        <v>709472</v>
      </c>
      <c r="S641" s="31"/>
      <c r="T641" s="31">
        <v>788370</v>
      </c>
      <c r="U641" s="31">
        <v>843049</v>
      </c>
      <c r="V641" s="31">
        <v>796178</v>
      </c>
      <c r="W641" s="31">
        <v>666803</v>
      </c>
      <c r="X641" s="31">
        <v>632486</v>
      </c>
      <c r="Y641" s="31">
        <v>650861</v>
      </c>
      <c r="Z641" s="31">
        <v>612441</v>
      </c>
      <c r="AA641" s="31">
        <v>600637</v>
      </c>
      <c r="AB641" s="31">
        <v>732741</v>
      </c>
      <c r="AC641" s="31">
        <v>737728</v>
      </c>
    </row>
    <row r="642" spans="1:29" hidden="1">
      <c r="A642" s="58">
        <v>2010</v>
      </c>
      <c r="B642" s="59" t="s">
        <v>2259</v>
      </c>
      <c r="C642" s="59" t="s">
        <v>2260</v>
      </c>
      <c r="D642" s="59" t="s">
        <v>2261</v>
      </c>
      <c r="E642" s="59" t="s">
        <v>2239</v>
      </c>
      <c r="F642" s="59" t="s">
        <v>2262</v>
      </c>
      <c r="G642" s="59">
        <v>244</v>
      </c>
      <c r="H642" s="31">
        <v>53</v>
      </c>
      <c r="I642" s="31">
        <v>108298</v>
      </c>
      <c r="J642" s="31">
        <v>1050838</v>
      </c>
      <c r="K642" s="31">
        <v>956078</v>
      </c>
      <c r="L642" s="31">
        <v>1024648</v>
      </c>
      <c r="M642" s="31">
        <v>920835</v>
      </c>
      <c r="N642" s="31">
        <v>760842</v>
      </c>
      <c r="O642" s="31"/>
      <c r="P642" s="31">
        <v>799274</v>
      </c>
      <c r="Q642" s="31">
        <v>772499</v>
      </c>
      <c r="R642" s="31">
        <v>760205</v>
      </c>
      <c r="S642" s="31">
        <v>773967</v>
      </c>
      <c r="T642" s="31">
        <v>825804</v>
      </c>
      <c r="U642" s="31">
        <v>820638</v>
      </c>
      <c r="V642" s="31">
        <v>844958</v>
      </c>
      <c r="W642" s="31">
        <v>947458</v>
      </c>
      <c r="X642" s="31">
        <v>933025</v>
      </c>
      <c r="Y642" s="31">
        <v>914574</v>
      </c>
      <c r="Z642" s="31">
        <v>909468</v>
      </c>
      <c r="AA642" s="31">
        <v>1076400</v>
      </c>
      <c r="AB642" s="31">
        <v>1030338</v>
      </c>
      <c r="AC642" s="31">
        <v>1038514</v>
      </c>
    </row>
    <row r="643" spans="1:29" hidden="1">
      <c r="A643" s="58">
        <v>2010</v>
      </c>
      <c r="B643" s="59" t="s">
        <v>2263</v>
      </c>
      <c r="C643" s="59" t="s">
        <v>2264</v>
      </c>
      <c r="D643" s="59" t="s">
        <v>2265</v>
      </c>
      <c r="E643" s="59" t="s">
        <v>2266</v>
      </c>
      <c r="F643" s="59" t="s">
        <v>2267</v>
      </c>
      <c r="G643" s="59">
        <v>198</v>
      </c>
      <c r="H643" s="31">
        <v>70</v>
      </c>
      <c r="I643" s="31">
        <v>142411</v>
      </c>
      <c r="J643" s="31">
        <v>881635</v>
      </c>
      <c r="K643" s="31">
        <v>924897</v>
      </c>
      <c r="L643" s="31">
        <v>977290</v>
      </c>
      <c r="M643" s="31">
        <v>1029853</v>
      </c>
      <c r="N643" s="31">
        <v>1030110</v>
      </c>
      <c r="O643" s="31">
        <v>1057674</v>
      </c>
      <c r="P643" s="31">
        <v>1078766</v>
      </c>
      <c r="Q643" s="31">
        <v>1127085</v>
      </c>
      <c r="R643" s="31">
        <v>1294802</v>
      </c>
      <c r="S643" s="31">
        <v>1302647</v>
      </c>
      <c r="T643" s="31">
        <v>1289889</v>
      </c>
      <c r="U643" s="31">
        <v>1296453</v>
      </c>
      <c r="V643" s="31">
        <v>1294607</v>
      </c>
      <c r="W643" s="31">
        <v>1290420</v>
      </c>
      <c r="X643" s="31">
        <v>1316641</v>
      </c>
      <c r="Y643" s="31">
        <v>1378653</v>
      </c>
      <c r="Z643" s="31">
        <v>1448284</v>
      </c>
      <c r="AA643" s="31">
        <v>1535908</v>
      </c>
      <c r="AB643" s="31">
        <v>1542577</v>
      </c>
      <c r="AC643" s="31">
        <v>1416489</v>
      </c>
    </row>
    <row r="644" spans="1:29" hidden="1">
      <c r="A644" s="58">
        <v>2010</v>
      </c>
      <c r="B644" s="59" t="s">
        <v>2268</v>
      </c>
      <c r="C644" s="59" t="s">
        <v>2269</v>
      </c>
      <c r="D644" s="59" t="s">
        <v>2270</v>
      </c>
      <c r="E644" s="59" t="s">
        <v>2266</v>
      </c>
      <c r="F644" s="59" t="s">
        <v>2271</v>
      </c>
      <c r="G644" s="59">
        <v>76</v>
      </c>
      <c r="H644" s="31">
        <v>179</v>
      </c>
      <c r="I644" s="31">
        <v>422301</v>
      </c>
      <c r="J644" s="31">
        <v>2004370</v>
      </c>
      <c r="K644" s="31">
        <v>2085923</v>
      </c>
      <c r="L644" s="31">
        <v>2049585</v>
      </c>
      <c r="M644" s="31">
        <v>2201284</v>
      </c>
      <c r="N644" s="31">
        <v>2318678</v>
      </c>
      <c r="O644" s="31">
        <v>2285921</v>
      </c>
      <c r="P644" s="31">
        <v>1943408</v>
      </c>
      <c r="Q644" s="31">
        <v>2228936</v>
      </c>
      <c r="R644" s="31">
        <v>2305347</v>
      </c>
      <c r="S644" s="31">
        <v>2430319</v>
      </c>
      <c r="T644" s="31">
        <v>3224311</v>
      </c>
      <c r="U644" s="31">
        <v>3516407</v>
      </c>
      <c r="V644" s="31">
        <v>3194013</v>
      </c>
      <c r="W644" s="31">
        <v>3403124</v>
      </c>
      <c r="X644" s="31">
        <v>3340332</v>
      </c>
      <c r="Y644" s="31">
        <v>3404811</v>
      </c>
      <c r="Z644" s="31">
        <v>3236789</v>
      </c>
      <c r="AA644" s="31">
        <v>3672379</v>
      </c>
      <c r="AB644" s="31">
        <v>3697079</v>
      </c>
      <c r="AC644" s="31">
        <v>3598607</v>
      </c>
    </row>
    <row r="645" spans="1:29" hidden="1">
      <c r="A645" s="58">
        <v>2010</v>
      </c>
      <c r="B645" s="59" t="s">
        <v>2272</v>
      </c>
      <c r="C645" s="59" t="s">
        <v>2273</v>
      </c>
      <c r="D645" s="59" t="s">
        <v>924</v>
      </c>
      <c r="E645" s="59" t="s">
        <v>2227</v>
      </c>
      <c r="F645" s="59" t="s">
        <v>2274</v>
      </c>
      <c r="G645" s="59">
        <v>260</v>
      </c>
      <c r="H645" s="31">
        <v>52</v>
      </c>
      <c r="I645" s="31">
        <v>98779</v>
      </c>
      <c r="J645" s="31">
        <v>274306</v>
      </c>
      <c r="K645" s="31">
        <v>274388</v>
      </c>
      <c r="L645" s="31">
        <v>305629</v>
      </c>
      <c r="M645" s="31">
        <v>510908</v>
      </c>
      <c r="N645" s="31">
        <v>496809</v>
      </c>
      <c r="O645" s="31">
        <v>525876</v>
      </c>
      <c r="P645" s="31">
        <v>556344</v>
      </c>
      <c r="Q645" s="31">
        <v>596157</v>
      </c>
      <c r="R645" s="31">
        <v>557090</v>
      </c>
      <c r="S645" s="31">
        <v>525108</v>
      </c>
      <c r="T645" s="31">
        <v>524848</v>
      </c>
      <c r="U645" s="31">
        <v>564072</v>
      </c>
      <c r="V645" s="31">
        <v>576854</v>
      </c>
      <c r="W645" s="31">
        <v>556823</v>
      </c>
      <c r="X645" s="31">
        <v>540281</v>
      </c>
      <c r="Y645" s="31">
        <v>513170</v>
      </c>
      <c r="Z645" s="31">
        <v>836824</v>
      </c>
      <c r="AA645" s="31">
        <v>696392</v>
      </c>
      <c r="AB645" s="31">
        <v>767626</v>
      </c>
      <c r="AC645" s="31">
        <v>804529</v>
      </c>
    </row>
    <row r="646" spans="1:29" hidden="1">
      <c r="A646" s="58">
        <v>2010</v>
      </c>
      <c r="B646" s="59" t="s">
        <v>2275</v>
      </c>
      <c r="C646" s="59" t="s">
        <v>2276</v>
      </c>
      <c r="D646" s="59" t="s">
        <v>2277</v>
      </c>
      <c r="E646" s="59" t="s">
        <v>2239</v>
      </c>
      <c r="F646" s="59" t="s">
        <v>2278</v>
      </c>
      <c r="G646" s="59">
        <v>298</v>
      </c>
      <c r="H646" s="31">
        <v>36</v>
      </c>
      <c r="I646" s="31">
        <v>85247</v>
      </c>
      <c r="J646" s="31">
        <v>693375</v>
      </c>
      <c r="K646" s="31">
        <v>760310</v>
      </c>
      <c r="L646" s="31">
        <v>778769</v>
      </c>
      <c r="M646" s="31">
        <v>773607</v>
      </c>
      <c r="N646" s="31">
        <v>819978</v>
      </c>
      <c r="O646" s="31">
        <v>828198</v>
      </c>
      <c r="P646" s="31">
        <v>788439</v>
      </c>
      <c r="Q646" s="31">
        <v>751668</v>
      </c>
      <c r="R646" s="31">
        <v>726516</v>
      </c>
      <c r="S646" s="31">
        <v>737374</v>
      </c>
      <c r="T646" s="31">
        <v>717741</v>
      </c>
      <c r="U646" s="31">
        <v>747161</v>
      </c>
      <c r="V646" s="31">
        <v>743107</v>
      </c>
      <c r="W646" s="31">
        <v>772958</v>
      </c>
      <c r="X646" s="31">
        <v>778416</v>
      </c>
      <c r="Y646" s="31">
        <v>775105</v>
      </c>
      <c r="Z646" s="31">
        <v>871123</v>
      </c>
      <c r="AA646" s="31">
        <v>963095</v>
      </c>
      <c r="AB646" s="31">
        <v>980476</v>
      </c>
      <c r="AC646" s="31">
        <v>711974</v>
      </c>
    </row>
    <row r="647" spans="1:29" hidden="1">
      <c r="A647" s="58">
        <v>2010</v>
      </c>
      <c r="B647" s="59" t="s">
        <v>2279</v>
      </c>
      <c r="C647" s="59" t="s">
        <v>2280</v>
      </c>
      <c r="D647" s="59" t="s">
        <v>2277</v>
      </c>
      <c r="E647" s="59" t="s">
        <v>2239</v>
      </c>
      <c r="F647" s="59" t="s">
        <v>2278</v>
      </c>
      <c r="G647" s="59">
        <v>298</v>
      </c>
      <c r="H647" s="31">
        <v>36</v>
      </c>
      <c r="I647" s="31">
        <v>85247</v>
      </c>
      <c r="J647" s="31">
        <v>551873</v>
      </c>
      <c r="K647" s="31">
        <v>586856</v>
      </c>
      <c r="L647" s="31">
        <v>591083</v>
      </c>
      <c r="M647" s="31">
        <v>586335</v>
      </c>
      <c r="N647" s="31">
        <v>606718</v>
      </c>
      <c r="O647" s="31">
        <v>618328</v>
      </c>
      <c r="P647" s="31">
        <v>616418</v>
      </c>
      <c r="Q647" s="31">
        <v>617475</v>
      </c>
      <c r="R647" s="31">
        <v>638708</v>
      </c>
      <c r="S647" s="31">
        <v>632884</v>
      </c>
      <c r="T647" s="31">
        <v>655393</v>
      </c>
      <c r="U647" s="31">
        <v>680641</v>
      </c>
      <c r="V647" s="31">
        <v>740656</v>
      </c>
      <c r="W647" s="31">
        <v>744697</v>
      </c>
      <c r="X647" s="31">
        <v>735849</v>
      </c>
      <c r="Y647" s="31">
        <v>734802</v>
      </c>
      <c r="Z647" s="31">
        <v>737146</v>
      </c>
      <c r="AA647" s="31">
        <v>738842</v>
      </c>
      <c r="AB647" s="31">
        <v>793435</v>
      </c>
      <c r="AC647" s="31">
        <v>807159</v>
      </c>
    </row>
    <row r="648" spans="1:29" hidden="1">
      <c r="A648" s="58">
        <v>2010</v>
      </c>
      <c r="B648" s="59" t="s">
        <v>2281</v>
      </c>
      <c r="C648" s="59" t="s">
        <v>2282</v>
      </c>
      <c r="D648" s="59" t="s">
        <v>2283</v>
      </c>
      <c r="E648" s="59" t="s">
        <v>2239</v>
      </c>
      <c r="F648" s="59" t="s">
        <v>2278</v>
      </c>
      <c r="G648" s="59">
        <v>298</v>
      </c>
      <c r="H648" s="31">
        <v>36</v>
      </c>
      <c r="I648" s="31">
        <v>85247</v>
      </c>
      <c r="J648" s="31">
        <v>189245</v>
      </c>
      <c r="K648" s="31">
        <v>193611</v>
      </c>
      <c r="L648" s="31">
        <v>193757</v>
      </c>
      <c r="M648" s="31">
        <v>207947</v>
      </c>
      <c r="N648" s="31"/>
      <c r="O648" s="31"/>
      <c r="P648" s="31"/>
      <c r="Q648" s="31"/>
      <c r="R648" s="31"/>
      <c r="S648" s="31"/>
      <c r="T648" s="31"/>
      <c r="U648" s="31"/>
      <c r="V648" s="31"/>
      <c r="W648" s="31"/>
      <c r="X648" s="31">
        <v>221056</v>
      </c>
      <c r="Y648" s="31">
        <v>224079</v>
      </c>
      <c r="Z648" s="31">
        <v>231477</v>
      </c>
      <c r="AA648" s="31">
        <v>232017</v>
      </c>
      <c r="AB648" s="31">
        <v>256793</v>
      </c>
      <c r="AC648" s="31">
        <v>182912</v>
      </c>
    </row>
    <row r="649" spans="1:29" hidden="1">
      <c r="A649" s="58">
        <v>2010</v>
      </c>
      <c r="B649" s="59" t="s">
        <v>2284</v>
      </c>
      <c r="C649" s="59" t="s">
        <v>2285</v>
      </c>
      <c r="D649" s="59" t="s">
        <v>2286</v>
      </c>
      <c r="E649" s="59" t="s">
        <v>2227</v>
      </c>
      <c r="F649" s="59" t="s">
        <v>2287</v>
      </c>
      <c r="G649" s="59">
        <v>317</v>
      </c>
      <c r="H649" s="31">
        <v>39</v>
      </c>
      <c r="I649" s="31">
        <v>77231</v>
      </c>
      <c r="J649" s="31">
        <v>528368</v>
      </c>
      <c r="K649" s="31">
        <v>518592</v>
      </c>
      <c r="L649" s="31">
        <v>508166</v>
      </c>
      <c r="M649" s="31">
        <v>487824</v>
      </c>
      <c r="N649" s="31">
        <v>477598</v>
      </c>
      <c r="O649" s="31">
        <v>555337</v>
      </c>
      <c r="P649" s="31">
        <v>540320</v>
      </c>
      <c r="Q649" s="31">
        <v>673624</v>
      </c>
      <c r="R649" s="31">
        <v>697112</v>
      </c>
      <c r="S649" s="31">
        <v>708991</v>
      </c>
      <c r="T649" s="31">
        <v>627359</v>
      </c>
      <c r="U649" s="31">
        <v>827352</v>
      </c>
      <c r="V649" s="31">
        <v>771824</v>
      </c>
      <c r="W649" s="31">
        <v>736114</v>
      </c>
      <c r="X649" s="31">
        <v>677018</v>
      </c>
      <c r="Y649" s="31">
        <v>766360</v>
      </c>
      <c r="Z649" s="31">
        <v>781671</v>
      </c>
      <c r="AA649" s="31">
        <v>771112</v>
      </c>
      <c r="AB649" s="31">
        <v>830538</v>
      </c>
      <c r="AC649" s="31">
        <v>857597</v>
      </c>
    </row>
    <row r="650" spans="1:29" hidden="1">
      <c r="A650" s="58">
        <v>2009</v>
      </c>
      <c r="B650" s="59" t="s">
        <v>2288</v>
      </c>
      <c r="C650" s="59" t="s">
        <v>2289</v>
      </c>
      <c r="D650" s="59" t="s">
        <v>2290</v>
      </c>
      <c r="E650" s="59" t="s">
        <v>2266</v>
      </c>
      <c r="F650" s="59" t="s">
        <v>2291</v>
      </c>
      <c r="G650" s="59">
        <v>311</v>
      </c>
      <c r="H650" s="31">
        <v>23</v>
      </c>
      <c r="I650" s="31">
        <v>79647</v>
      </c>
      <c r="J650" s="31"/>
      <c r="K650" s="31"/>
      <c r="L650" s="31"/>
      <c r="M650" s="31"/>
      <c r="N650" s="31"/>
      <c r="O650" s="31"/>
      <c r="P650" s="31"/>
      <c r="Q650" s="31"/>
      <c r="R650" s="31"/>
      <c r="S650" s="31"/>
      <c r="T650" s="31">
        <v>724772</v>
      </c>
      <c r="U650" s="31">
        <v>787550</v>
      </c>
      <c r="V650" s="31">
        <v>787466</v>
      </c>
      <c r="W650" s="31">
        <v>816474</v>
      </c>
      <c r="X650" s="31">
        <v>821771</v>
      </c>
      <c r="Y650" s="31">
        <v>833477</v>
      </c>
      <c r="Z650" s="31">
        <v>844575</v>
      </c>
      <c r="AA650" s="31">
        <v>825542</v>
      </c>
      <c r="AB650" s="31">
        <v>830621</v>
      </c>
      <c r="AC650" s="31"/>
    </row>
    <row r="651" spans="1:29" hidden="1">
      <c r="A651" s="58">
        <v>2010</v>
      </c>
      <c r="B651" s="59" t="s">
        <v>2292</v>
      </c>
      <c r="C651" s="59" t="s">
        <v>2293</v>
      </c>
      <c r="D651" s="59" t="s">
        <v>2294</v>
      </c>
      <c r="E651" s="59" t="s">
        <v>2266</v>
      </c>
      <c r="F651" s="59" t="s">
        <v>2232</v>
      </c>
      <c r="G651" s="59">
        <v>29</v>
      </c>
      <c r="H651" s="31">
        <v>584</v>
      </c>
      <c r="I651" s="31">
        <v>1361744</v>
      </c>
      <c r="J651" s="31">
        <v>952680</v>
      </c>
      <c r="K651" s="31">
        <v>997674</v>
      </c>
      <c r="L651" s="31">
        <v>886206</v>
      </c>
      <c r="M651" s="31">
        <v>926338</v>
      </c>
      <c r="N651" s="31">
        <v>877316</v>
      </c>
      <c r="O651" s="31">
        <v>1030260</v>
      </c>
      <c r="P651" s="31">
        <v>1073404</v>
      </c>
      <c r="Q651" s="31">
        <v>1164546</v>
      </c>
      <c r="R651" s="31">
        <v>1157468</v>
      </c>
      <c r="S651" s="31">
        <v>1395718</v>
      </c>
      <c r="T651" s="31">
        <v>1426138</v>
      </c>
      <c r="U651" s="31">
        <v>1393371</v>
      </c>
      <c r="V651" s="31">
        <v>1380215</v>
      </c>
      <c r="W651" s="31">
        <v>1371769</v>
      </c>
      <c r="X651" s="31">
        <v>1486993</v>
      </c>
      <c r="Y651" s="31">
        <v>1422527</v>
      </c>
      <c r="Z651" s="31">
        <v>1666672</v>
      </c>
      <c r="AA651" s="31">
        <v>1725531</v>
      </c>
      <c r="AB651" s="31">
        <v>1910778</v>
      </c>
      <c r="AC651" s="31">
        <v>2045399</v>
      </c>
    </row>
    <row r="652" spans="1:29" hidden="1">
      <c r="A652" s="58">
        <v>2007</v>
      </c>
      <c r="B652" s="59" t="s">
        <v>2295</v>
      </c>
      <c r="C652" s="59" t="s">
        <v>2296</v>
      </c>
      <c r="D652" s="59" t="s">
        <v>519</v>
      </c>
      <c r="E652" s="59" t="s">
        <v>2227</v>
      </c>
      <c r="F652" s="59" t="s">
        <v>2228</v>
      </c>
      <c r="G652" s="59">
        <v>140</v>
      </c>
      <c r="H652" s="31">
        <v>114</v>
      </c>
      <c r="I652" s="31">
        <v>215004</v>
      </c>
      <c r="J652" s="31"/>
      <c r="K652" s="31"/>
      <c r="L652" s="31"/>
      <c r="M652" s="31"/>
      <c r="N652" s="31"/>
      <c r="O652" s="31">
        <v>222706</v>
      </c>
      <c r="P652" s="31">
        <v>226314</v>
      </c>
      <c r="Q652" s="31">
        <v>163907</v>
      </c>
      <c r="R652" s="31">
        <v>170687</v>
      </c>
      <c r="S652" s="31">
        <v>160317</v>
      </c>
      <c r="T652" s="31">
        <v>151839</v>
      </c>
      <c r="U652" s="31">
        <v>156489</v>
      </c>
      <c r="V652" s="31">
        <v>156489</v>
      </c>
      <c r="W652" s="31">
        <v>182568</v>
      </c>
      <c r="X652" s="31">
        <v>189675</v>
      </c>
      <c r="Y652" s="31">
        <v>205702</v>
      </c>
      <c r="Z652" s="31"/>
      <c r="AA652" s="31"/>
      <c r="AB652" s="31"/>
      <c r="AC652" s="31"/>
    </row>
    <row r="653" spans="1:29" hidden="1">
      <c r="A653" s="58">
        <v>2010</v>
      </c>
      <c r="B653" s="59" t="s">
        <v>2297</v>
      </c>
      <c r="C653" s="59" t="s">
        <v>2298</v>
      </c>
      <c r="D653" s="59" t="s">
        <v>2299</v>
      </c>
      <c r="E653" s="59" t="s">
        <v>2239</v>
      </c>
      <c r="F653" s="59" t="s">
        <v>2300</v>
      </c>
      <c r="G653" s="59">
        <v>444</v>
      </c>
      <c r="H653" s="31">
        <v>16</v>
      </c>
      <c r="I653" s="31">
        <v>50726</v>
      </c>
      <c r="J653" s="31"/>
      <c r="K653" s="31"/>
      <c r="L653" s="31"/>
      <c r="M653" s="31"/>
      <c r="N653" s="31"/>
      <c r="O653" s="31"/>
      <c r="P653" s="31"/>
      <c r="Q653" s="31"/>
      <c r="R653" s="31"/>
      <c r="S653" s="31"/>
      <c r="T653" s="31"/>
      <c r="U653" s="31">
        <v>975071</v>
      </c>
      <c r="V653" s="31">
        <v>1096479</v>
      </c>
      <c r="W653" s="31">
        <v>1117334</v>
      </c>
      <c r="X653" s="31">
        <v>1045076</v>
      </c>
      <c r="Y653" s="31">
        <v>1051871</v>
      </c>
      <c r="Z653" s="31">
        <v>1095398</v>
      </c>
      <c r="AA653" s="31">
        <v>1127190</v>
      </c>
      <c r="AB653" s="31">
        <v>1124401</v>
      </c>
      <c r="AC653" s="31">
        <v>1155256</v>
      </c>
    </row>
    <row r="654" spans="1:29" hidden="1">
      <c r="A654" s="58">
        <v>2010</v>
      </c>
      <c r="B654" s="59" t="s">
        <v>2301</v>
      </c>
      <c r="C654" s="59" t="s">
        <v>2302</v>
      </c>
      <c r="D654" s="59" t="s">
        <v>2303</v>
      </c>
      <c r="E654" s="59" t="s">
        <v>2227</v>
      </c>
      <c r="F654" s="59" t="s">
        <v>2304</v>
      </c>
      <c r="G654" s="59">
        <v>419</v>
      </c>
      <c r="H654" s="31">
        <v>38</v>
      </c>
      <c r="I654" s="31">
        <v>53714</v>
      </c>
      <c r="J654" s="31"/>
      <c r="K654" s="31"/>
      <c r="L654" s="31"/>
      <c r="M654" s="31"/>
      <c r="N654" s="31"/>
      <c r="O654" s="31"/>
      <c r="P654" s="31"/>
      <c r="Q654" s="31"/>
      <c r="R654" s="31"/>
      <c r="S654" s="31"/>
      <c r="T654" s="31"/>
      <c r="U654" s="31"/>
      <c r="V654" s="31"/>
      <c r="W654" s="31"/>
      <c r="X654" s="31">
        <v>529354</v>
      </c>
      <c r="Y654" s="31">
        <v>559582</v>
      </c>
      <c r="Z654" s="31">
        <v>565027</v>
      </c>
      <c r="AA654" s="31">
        <v>571506</v>
      </c>
      <c r="AB654" s="31">
        <v>539880</v>
      </c>
      <c r="AC654" s="31">
        <v>507752</v>
      </c>
    </row>
    <row r="655" spans="1:29" hidden="1">
      <c r="A655" s="58">
        <v>2010</v>
      </c>
      <c r="B655" s="59" t="s">
        <v>2305</v>
      </c>
      <c r="C655" s="59" t="s">
        <v>2306</v>
      </c>
      <c r="D655" s="59" t="s">
        <v>2290</v>
      </c>
      <c r="E655" s="59" t="s">
        <v>2266</v>
      </c>
      <c r="F655" s="59" t="s">
        <v>2291</v>
      </c>
      <c r="G655" s="59">
        <v>311</v>
      </c>
      <c r="H655" s="31">
        <v>23</v>
      </c>
      <c r="I655" s="31">
        <v>79647</v>
      </c>
      <c r="J655" s="31"/>
      <c r="K655" s="31"/>
      <c r="L655" s="31"/>
      <c r="M655" s="31"/>
      <c r="N655" s="31"/>
      <c r="O655" s="31"/>
      <c r="P655" s="31"/>
      <c r="Q655" s="31"/>
      <c r="R655" s="31"/>
      <c r="S655" s="31"/>
      <c r="T655" s="31"/>
      <c r="U655" s="31"/>
      <c r="V655" s="31"/>
      <c r="W655" s="31"/>
      <c r="X655" s="31"/>
      <c r="Y655" s="31"/>
      <c r="Z655" s="31">
        <v>78646</v>
      </c>
      <c r="AA655" s="31">
        <v>71546</v>
      </c>
      <c r="AB655" s="31">
        <v>93917</v>
      </c>
      <c r="AC655" s="31">
        <v>50217</v>
      </c>
    </row>
    <row r="656" spans="1:29" hidden="1">
      <c r="A656" s="58">
        <v>2010</v>
      </c>
      <c r="B656" s="59" t="s">
        <v>2307</v>
      </c>
      <c r="C656" s="59" t="s">
        <v>2308</v>
      </c>
      <c r="D656" s="59" t="s">
        <v>2277</v>
      </c>
      <c r="E656" s="59" t="s">
        <v>2239</v>
      </c>
      <c r="F656" s="59" t="s">
        <v>2278</v>
      </c>
      <c r="G656" s="59">
        <v>298</v>
      </c>
      <c r="H656" s="31">
        <v>36</v>
      </c>
      <c r="I656" s="31">
        <v>85247</v>
      </c>
      <c r="J656" s="31"/>
      <c r="K656" s="31"/>
      <c r="L656" s="31"/>
      <c r="M656" s="31"/>
      <c r="N656" s="31"/>
      <c r="O656" s="31"/>
      <c r="P656" s="31"/>
      <c r="Q656" s="31"/>
      <c r="R656" s="31"/>
      <c r="S656" s="31"/>
      <c r="T656" s="31"/>
      <c r="U656" s="31"/>
      <c r="V656" s="31"/>
      <c r="W656" s="31"/>
      <c r="X656" s="31"/>
      <c r="Y656" s="31"/>
      <c r="Z656" s="31"/>
      <c r="AA656" s="31">
        <v>0</v>
      </c>
      <c r="AB656" s="31"/>
      <c r="AC656" s="31">
        <v>379812</v>
      </c>
    </row>
    <row r="657" spans="1:29" hidden="1">
      <c r="A657" s="58">
        <v>2010</v>
      </c>
      <c r="B657" s="59" t="s">
        <v>2309</v>
      </c>
      <c r="C657" s="59" t="s">
        <v>2310</v>
      </c>
      <c r="D657" s="59" t="s">
        <v>2231</v>
      </c>
      <c r="E657" s="59" t="s">
        <v>2266</v>
      </c>
      <c r="F657" s="59" t="s">
        <v>2232</v>
      </c>
      <c r="G657" s="59">
        <v>29</v>
      </c>
      <c r="H657" s="31">
        <v>584</v>
      </c>
      <c r="I657" s="31">
        <v>1361744</v>
      </c>
      <c r="J657" s="31"/>
      <c r="K657" s="31"/>
      <c r="L657" s="31"/>
      <c r="M657" s="31"/>
      <c r="N657" s="31"/>
      <c r="O657" s="31"/>
      <c r="P657" s="31"/>
      <c r="Q657" s="31"/>
      <c r="R657" s="31"/>
      <c r="S657" s="31"/>
      <c r="T657" s="31"/>
      <c r="U657" s="31"/>
      <c r="V657" s="31"/>
      <c r="W657" s="31"/>
      <c r="X657" s="31"/>
      <c r="Y657" s="31"/>
      <c r="Z657" s="31"/>
      <c r="AA657" s="31"/>
      <c r="AB657" s="31"/>
      <c r="AC657" s="31">
        <v>0</v>
      </c>
    </row>
    <row r="658" spans="1:29" hidden="1">
      <c r="A658" s="58">
        <v>2010</v>
      </c>
      <c r="B658" s="59" t="s">
        <v>2311</v>
      </c>
      <c r="C658" s="59" t="s">
        <v>2312</v>
      </c>
      <c r="D658" s="59" t="s">
        <v>2290</v>
      </c>
      <c r="E658" s="59" t="s">
        <v>2266</v>
      </c>
      <c r="F658" s="59" t="s">
        <v>2291</v>
      </c>
      <c r="G658" s="59">
        <v>311</v>
      </c>
      <c r="H658" s="31">
        <v>23</v>
      </c>
      <c r="I658" s="31">
        <v>79647</v>
      </c>
      <c r="J658" s="31"/>
      <c r="K658" s="31"/>
      <c r="L658" s="31"/>
      <c r="M658" s="31"/>
      <c r="N658" s="31"/>
      <c r="O658" s="31"/>
      <c r="P658" s="31"/>
      <c r="Q658" s="31"/>
      <c r="R658" s="31"/>
      <c r="S658" s="31"/>
      <c r="T658" s="31"/>
      <c r="U658" s="31"/>
      <c r="V658" s="31"/>
      <c r="W658" s="31"/>
      <c r="X658" s="31"/>
      <c r="Y658" s="31"/>
      <c r="Z658" s="31"/>
      <c r="AA658" s="31"/>
      <c r="AB658" s="31"/>
      <c r="AC658" s="31">
        <v>1166019</v>
      </c>
    </row>
    <row r="659" spans="1:29" hidden="1">
      <c r="A659" s="58">
        <v>2010</v>
      </c>
      <c r="B659" s="59" t="s">
        <v>2313</v>
      </c>
      <c r="C659" s="59" t="s">
        <v>2314</v>
      </c>
      <c r="D659" s="59" t="s">
        <v>2315</v>
      </c>
      <c r="E659" s="59" t="s">
        <v>2316</v>
      </c>
      <c r="F659" s="59" t="s">
        <v>2317</v>
      </c>
      <c r="G659" s="59">
        <v>42</v>
      </c>
      <c r="H659" s="31">
        <v>231</v>
      </c>
      <c r="I659" s="31">
        <v>887650</v>
      </c>
      <c r="J659" s="31">
        <v>15791542</v>
      </c>
      <c r="K659" s="31">
        <v>16333541</v>
      </c>
      <c r="L659" s="31">
        <v>16962605</v>
      </c>
      <c r="M659" s="31">
        <v>18221636</v>
      </c>
      <c r="N659" s="31">
        <v>18892150</v>
      </c>
      <c r="O659" s="31">
        <v>19459308</v>
      </c>
      <c r="P659" s="31">
        <v>20659624</v>
      </c>
      <c r="Q659" s="31">
        <v>20912793</v>
      </c>
      <c r="R659" s="31">
        <v>21568994</v>
      </c>
      <c r="S659" s="31">
        <v>23642208</v>
      </c>
      <c r="T659" s="31">
        <v>24679530</v>
      </c>
      <c r="U659" s="31">
        <v>27069095</v>
      </c>
      <c r="V659" s="31">
        <v>28069466</v>
      </c>
      <c r="W659" s="31">
        <v>28543430</v>
      </c>
      <c r="X659" s="31">
        <v>29290201</v>
      </c>
      <c r="Y659" s="31">
        <v>30188327</v>
      </c>
      <c r="Z659" s="31">
        <v>30221020</v>
      </c>
      <c r="AA659" s="31">
        <v>33289094</v>
      </c>
      <c r="AB659" s="31">
        <v>33075406</v>
      </c>
      <c r="AC659" s="31">
        <v>31867052</v>
      </c>
    </row>
    <row r="660" spans="1:29" hidden="1">
      <c r="A660" s="58">
        <v>2010</v>
      </c>
      <c r="B660" s="59" t="s">
        <v>2318</v>
      </c>
      <c r="C660" s="59" t="s">
        <v>2319</v>
      </c>
      <c r="D660" s="59" t="s">
        <v>2320</v>
      </c>
      <c r="E660" s="59" t="s">
        <v>2321</v>
      </c>
      <c r="F660" s="59" t="s">
        <v>2322</v>
      </c>
      <c r="G660" s="59">
        <v>214</v>
      </c>
      <c r="H660" s="31">
        <v>46</v>
      </c>
      <c r="I660" s="31">
        <v>124269</v>
      </c>
      <c r="J660" s="31">
        <v>749907</v>
      </c>
      <c r="K660" s="31">
        <v>718806</v>
      </c>
      <c r="L660" s="31">
        <v>912490</v>
      </c>
      <c r="M660" s="31">
        <v>957317</v>
      </c>
      <c r="N660" s="31">
        <v>957188</v>
      </c>
      <c r="O660" s="31">
        <v>920069</v>
      </c>
      <c r="P660" s="31">
        <v>956137</v>
      </c>
      <c r="Q660" s="31">
        <v>999731</v>
      </c>
      <c r="R660" s="31">
        <v>1082749</v>
      </c>
      <c r="S660" s="31">
        <v>1169842</v>
      </c>
      <c r="T660" s="31">
        <v>1192082</v>
      </c>
      <c r="U660" s="31">
        <v>1228313</v>
      </c>
      <c r="V660" s="31">
        <v>1175166</v>
      </c>
      <c r="W660" s="31">
        <v>1207592</v>
      </c>
      <c r="X660" s="31">
        <v>1226512</v>
      </c>
      <c r="Y660" s="31">
        <v>1283723</v>
      </c>
      <c r="Z660" s="31">
        <v>1262284</v>
      </c>
      <c r="AA660" s="31">
        <v>1293767</v>
      </c>
      <c r="AB660" s="31">
        <v>1323944</v>
      </c>
      <c r="AC660" s="31">
        <v>1365503</v>
      </c>
    </row>
    <row r="661" spans="1:29" hidden="1">
      <c r="A661" s="58">
        <v>2010</v>
      </c>
      <c r="B661" s="59" t="s">
        <v>2323</v>
      </c>
      <c r="C661" s="59" t="s">
        <v>2324</v>
      </c>
      <c r="D661" s="59" t="s">
        <v>2325</v>
      </c>
      <c r="E661" s="59" t="s">
        <v>2326</v>
      </c>
      <c r="F661" s="59" t="s">
        <v>1607</v>
      </c>
      <c r="G661" s="59">
        <v>197</v>
      </c>
      <c r="H661" s="31">
        <v>46</v>
      </c>
      <c r="I661" s="31">
        <v>142477</v>
      </c>
      <c r="J661" s="31">
        <v>519334</v>
      </c>
      <c r="K661" s="31">
        <v>521784</v>
      </c>
      <c r="L661" s="31">
        <v>548511</v>
      </c>
      <c r="M661" s="31">
        <v>593082</v>
      </c>
      <c r="N661" s="31">
        <v>594815</v>
      </c>
      <c r="O661" s="31"/>
      <c r="P661" s="31"/>
      <c r="Q661" s="31">
        <v>687603</v>
      </c>
      <c r="R661" s="31">
        <v>665385</v>
      </c>
      <c r="S661" s="31">
        <v>665649</v>
      </c>
      <c r="T661" s="31">
        <v>706440</v>
      </c>
      <c r="U661" s="31">
        <v>771844</v>
      </c>
      <c r="V661" s="31">
        <v>733734</v>
      </c>
      <c r="W661" s="31">
        <v>758442</v>
      </c>
      <c r="X661" s="31">
        <v>741406</v>
      </c>
      <c r="Y661" s="31">
        <v>786999</v>
      </c>
      <c r="Z661" s="31">
        <v>847585</v>
      </c>
      <c r="AA661" s="31">
        <v>0</v>
      </c>
      <c r="AB661" s="31">
        <v>963489</v>
      </c>
      <c r="AC661" s="31">
        <v>980746</v>
      </c>
    </row>
    <row r="662" spans="1:29" hidden="1">
      <c r="A662" s="58">
        <v>2010</v>
      </c>
      <c r="B662" s="59" t="s">
        <v>2327</v>
      </c>
      <c r="C662" s="59" t="s">
        <v>2328</v>
      </c>
      <c r="D662" s="59" t="s">
        <v>2329</v>
      </c>
      <c r="E662" s="59" t="s">
        <v>2330</v>
      </c>
      <c r="F662" s="59" t="s">
        <v>2331</v>
      </c>
      <c r="G662" s="59">
        <v>257</v>
      </c>
      <c r="H662" s="31">
        <v>46</v>
      </c>
      <c r="I662" s="31">
        <v>100317</v>
      </c>
      <c r="J662" s="31">
        <v>884309</v>
      </c>
      <c r="K662" s="31">
        <v>865189</v>
      </c>
      <c r="L662" s="31">
        <v>862365</v>
      </c>
      <c r="M662" s="31">
        <v>875976</v>
      </c>
      <c r="N662" s="31">
        <v>891458</v>
      </c>
      <c r="O662" s="31">
        <v>822671</v>
      </c>
      <c r="P662" s="31">
        <v>815684</v>
      </c>
      <c r="Q662" s="31">
        <v>806531</v>
      </c>
      <c r="R662" s="31">
        <v>809886</v>
      </c>
      <c r="S662" s="31">
        <v>801097</v>
      </c>
      <c r="T662" s="31">
        <v>755679</v>
      </c>
      <c r="U662" s="31">
        <v>795270</v>
      </c>
      <c r="V662" s="31">
        <v>789516</v>
      </c>
      <c r="W662" s="31">
        <v>809399</v>
      </c>
      <c r="X662" s="31">
        <v>805462</v>
      </c>
      <c r="Y662" s="31">
        <v>803002</v>
      </c>
      <c r="Z662" s="31">
        <v>760662</v>
      </c>
      <c r="AA662" s="31">
        <v>777631</v>
      </c>
      <c r="AB662" s="31">
        <v>718862</v>
      </c>
      <c r="AC662" s="31">
        <v>746721</v>
      </c>
    </row>
    <row r="663" spans="1:29" hidden="1">
      <c r="A663" s="58">
        <v>2010</v>
      </c>
      <c r="B663" s="59" t="s">
        <v>2332</v>
      </c>
      <c r="C663" s="59" t="s">
        <v>2333</v>
      </c>
      <c r="D663" s="59" t="s">
        <v>2334</v>
      </c>
      <c r="E663" s="59" t="s">
        <v>2335</v>
      </c>
      <c r="F663" s="59" t="s">
        <v>2336</v>
      </c>
      <c r="G663" s="59">
        <v>73</v>
      </c>
      <c r="H663" s="31">
        <v>197</v>
      </c>
      <c r="I663" s="31">
        <v>466122</v>
      </c>
      <c r="J663" s="31">
        <v>2468746</v>
      </c>
      <c r="K663" s="31">
        <v>2830479</v>
      </c>
      <c r="L663" s="31">
        <v>3014883</v>
      </c>
      <c r="M663" s="31">
        <v>2923802</v>
      </c>
      <c r="N663" s="31">
        <v>3427994</v>
      </c>
      <c r="O663" s="31">
        <v>3806483</v>
      </c>
      <c r="P663" s="31">
        <v>3685645</v>
      </c>
      <c r="Q663" s="31">
        <v>3674532</v>
      </c>
      <c r="R663" s="31">
        <v>3609184</v>
      </c>
      <c r="S663" s="31">
        <v>3683107</v>
      </c>
      <c r="T663" s="31">
        <v>3721296</v>
      </c>
      <c r="U663" s="31">
        <v>3933889</v>
      </c>
      <c r="V663" s="31">
        <v>3619339</v>
      </c>
      <c r="W663" s="31">
        <v>3716608</v>
      </c>
      <c r="X663" s="31">
        <v>3857824</v>
      </c>
      <c r="Y663" s="31">
        <v>4869663</v>
      </c>
      <c r="Z663" s="31">
        <v>5127537</v>
      </c>
      <c r="AA663" s="31">
        <v>5348626</v>
      </c>
      <c r="AB663" s="31">
        <v>5267538</v>
      </c>
      <c r="AC663" s="31">
        <v>4345567</v>
      </c>
    </row>
    <row r="664" spans="1:29" hidden="1">
      <c r="A664" s="58">
        <v>2010</v>
      </c>
      <c r="B664" s="59" t="s">
        <v>2337</v>
      </c>
      <c r="C664" s="59" t="s">
        <v>2338</v>
      </c>
      <c r="D664" s="59" t="s">
        <v>2339</v>
      </c>
      <c r="E664" s="59" t="s">
        <v>2335</v>
      </c>
      <c r="F664" s="59" t="s">
        <v>2340</v>
      </c>
      <c r="G664" s="59">
        <v>20</v>
      </c>
      <c r="H664" s="31">
        <v>499</v>
      </c>
      <c r="I664" s="31">
        <v>1984889</v>
      </c>
      <c r="J664" s="31">
        <v>24795762</v>
      </c>
      <c r="K664" s="31">
        <v>25639632</v>
      </c>
      <c r="L664" s="31">
        <v>26925928</v>
      </c>
      <c r="M664" s="31">
        <v>27401547</v>
      </c>
      <c r="N664" s="31">
        <v>31397452</v>
      </c>
      <c r="O664" s="31">
        <v>33796909</v>
      </c>
      <c r="P664" s="31">
        <v>32064797</v>
      </c>
      <c r="Q664" s="31">
        <v>28694900</v>
      </c>
      <c r="R664" s="31">
        <v>34065996</v>
      </c>
      <c r="S664" s="31">
        <v>36137226</v>
      </c>
      <c r="T664" s="31">
        <v>39147568</v>
      </c>
      <c r="U664" s="31">
        <v>46619454</v>
      </c>
      <c r="V664" s="31">
        <v>47631648</v>
      </c>
      <c r="W664" s="31">
        <v>51055122</v>
      </c>
      <c r="X664" s="31">
        <v>53377140</v>
      </c>
      <c r="Y664" s="31">
        <v>54027916</v>
      </c>
      <c r="Z664" s="31">
        <v>59474538</v>
      </c>
      <c r="AA664" s="31">
        <v>60946006</v>
      </c>
      <c r="AB664" s="31">
        <v>55789143</v>
      </c>
      <c r="AC664" s="31">
        <v>55861426</v>
      </c>
    </row>
    <row r="665" spans="1:29" hidden="1">
      <c r="A665" s="58">
        <v>2010</v>
      </c>
      <c r="B665" s="59" t="s">
        <v>2341</v>
      </c>
      <c r="C665" s="59" t="s">
        <v>2342</v>
      </c>
      <c r="D665" s="59" t="s">
        <v>2343</v>
      </c>
      <c r="E665" s="59" t="s">
        <v>2335</v>
      </c>
      <c r="F665" s="59" t="s">
        <v>2344</v>
      </c>
      <c r="G665" s="59">
        <v>216</v>
      </c>
      <c r="H665" s="31">
        <v>54</v>
      </c>
      <c r="I665" s="31">
        <v>123351</v>
      </c>
      <c r="J665" s="31">
        <v>484880</v>
      </c>
      <c r="K665" s="31">
        <v>510429</v>
      </c>
      <c r="L665" s="31">
        <v>506352</v>
      </c>
      <c r="M665" s="31">
        <v>503598</v>
      </c>
      <c r="N665" s="31">
        <v>539326</v>
      </c>
      <c r="O665" s="31">
        <v>541175</v>
      </c>
      <c r="P665" s="31">
        <v>545582</v>
      </c>
      <c r="Q665" s="31">
        <v>637800</v>
      </c>
      <c r="R665" s="31">
        <v>662292</v>
      </c>
      <c r="S665" s="31">
        <v>715151</v>
      </c>
      <c r="T665" s="31">
        <v>682060</v>
      </c>
      <c r="U665" s="31">
        <v>685805</v>
      </c>
      <c r="V665" s="31">
        <v>706797</v>
      </c>
      <c r="W665" s="31">
        <v>768324</v>
      </c>
      <c r="X665" s="31">
        <v>855064</v>
      </c>
      <c r="Y665" s="31">
        <v>846174</v>
      </c>
      <c r="Z665" s="31">
        <v>775308</v>
      </c>
      <c r="AA665" s="31">
        <v>799695</v>
      </c>
      <c r="AB665" s="31">
        <v>822902</v>
      </c>
      <c r="AC665" s="31">
        <v>865788</v>
      </c>
    </row>
    <row r="666" spans="1:29" hidden="1">
      <c r="A666" s="58">
        <v>2010</v>
      </c>
      <c r="B666" s="59" t="s">
        <v>2345</v>
      </c>
      <c r="C666" s="59" t="s">
        <v>2346</v>
      </c>
      <c r="D666" s="59" t="s">
        <v>2347</v>
      </c>
      <c r="E666" s="59" t="s">
        <v>2326</v>
      </c>
      <c r="F666" s="59" t="s">
        <v>2348</v>
      </c>
      <c r="G666" s="59">
        <v>404</v>
      </c>
      <c r="H666" s="31">
        <v>17</v>
      </c>
      <c r="I666" s="31">
        <v>56573</v>
      </c>
      <c r="J666" s="31">
        <v>384198</v>
      </c>
      <c r="K666" s="31">
        <v>406725</v>
      </c>
      <c r="L666" s="31">
        <v>420689</v>
      </c>
      <c r="M666" s="31">
        <v>430543</v>
      </c>
      <c r="N666" s="31">
        <v>457360</v>
      </c>
      <c r="O666" s="31">
        <v>444409</v>
      </c>
      <c r="P666" s="31">
        <v>403267</v>
      </c>
      <c r="Q666" s="31">
        <v>441064</v>
      </c>
      <c r="R666" s="31">
        <v>458180</v>
      </c>
      <c r="S666" s="31">
        <v>485371</v>
      </c>
      <c r="T666" s="31">
        <v>493876</v>
      </c>
      <c r="U666" s="31">
        <v>564914</v>
      </c>
      <c r="V666" s="31">
        <v>585390</v>
      </c>
      <c r="W666" s="31">
        <v>589396</v>
      </c>
      <c r="X666" s="31">
        <v>583722</v>
      </c>
      <c r="Y666" s="31">
        <v>549856</v>
      </c>
      <c r="Z666" s="31">
        <v>599311</v>
      </c>
      <c r="AA666" s="31">
        <v>608450</v>
      </c>
      <c r="AB666" s="31">
        <v>642106</v>
      </c>
      <c r="AC666" s="31">
        <v>663675</v>
      </c>
    </row>
    <row r="667" spans="1:29" hidden="1">
      <c r="A667" s="58">
        <v>2010</v>
      </c>
      <c r="B667" s="59" t="s">
        <v>2349</v>
      </c>
      <c r="C667" s="59" t="s">
        <v>2350</v>
      </c>
      <c r="D667" s="59" t="s">
        <v>2351</v>
      </c>
      <c r="E667" s="59" t="s">
        <v>2330</v>
      </c>
      <c r="F667" s="59" t="s">
        <v>2352</v>
      </c>
      <c r="G667" s="59">
        <v>343</v>
      </c>
      <c r="H667" s="31">
        <v>36</v>
      </c>
      <c r="I667" s="31">
        <v>69491</v>
      </c>
      <c r="J667" s="31">
        <v>622024</v>
      </c>
      <c r="K667" s="31">
        <v>622630</v>
      </c>
      <c r="L667" s="31">
        <v>554090</v>
      </c>
      <c r="M667" s="31">
        <v>574811</v>
      </c>
      <c r="N667" s="31">
        <v>592557</v>
      </c>
      <c r="O667" s="31">
        <v>661273</v>
      </c>
      <c r="P667" s="31">
        <v>597215</v>
      </c>
      <c r="Q667" s="31">
        <v>619018</v>
      </c>
      <c r="R667" s="31">
        <v>621166</v>
      </c>
      <c r="S667" s="31">
        <v>617187</v>
      </c>
      <c r="T667" s="31">
        <v>679464</v>
      </c>
      <c r="U667" s="31">
        <v>666694</v>
      </c>
      <c r="V667" s="31">
        <v>673748</v>
      </c>
      <c r="W667" s="31">
        <v>707612</v>
      </c>
      <c r="X667" s="31">
        <v>670849</v>
      </c>
      <c r="Y667" s="31">
        <v>708827</v>
      </c>
      <c r="Z667" s="31">
        <v>717788</v>
      </c>
      <c r="AA667" s="31">
        <v>710532</v>
      </c>
      <c r="AB667" s="31">
        <v>735688</v>
      </c>
      <c r="AC667" s="31">
        <v>729171</v>
      </c>
    </row>
    <row r="668" spans="1:29" hidden="1">
      <c r="A668" s="58">
        <v>2010</v>
      </c>
      <c r="B668" s="59" t="s">
        <v>2353</v>
      </c>
      <c r="C668" s="59" t="s">
        <v>2354</v>
      </c>
      <c r="D668" s="59" t="s">
        <v>2355</v>
      </c>
      <c r="E668" s="59" t="s">
        <v>2335</v>
      </c>
      <c r="F668" s="59" t="s">
        <v>2356</v>
      </c>
      <c r="G668" s="59">
        <v>275</v>
      </c>
      <c r="H668" s="31">
        <v>34</v>
      </c>
      <c r="I668" s="31">
        <v>93879</v>
      </c>
      <c r="J668" s="31">
        <v>465284</v>
      </c>
      <c r="K668" s="31">
        <v>502230</v>
      </c>
      <c r="L668" s="31">
        <v>522994</v>
      </c>
      <c r="M668" s="31">
        <v>521644</v>
      </c>
      <c r="N668" s="31">
        <v>529215</v>
      </c>
      <c r="O668" s="31">
        <v>519723</v>
      </c>
      <c r="P668" s="31">
        <v>510550</v>
      </c>
      <c r="Q668" s="31">
        <v>509095</v>
      </c>
      <c r="R668" s="31">
        <v>487412</v>
      </c>
      <c r="S668" s="31">
        <v>506124</v>
      </c>
      <c r="T668" s="31">
        <v>496506</v>
      </c>
      <c r="U668" s="31">
        <v>487834</v>
      </c>
      <c r="V668" s="31">
        <v>476328</v>
      </c>
      <c r="W668" s="31">
        <v>480981</v>
      </c>
      <c r="X668" s="31">
        <v>533664</v>
      </c>
      <c r="Y668" s="31">
        <v>556977</v>
      </c>
      <c r="Z668" s="31">
        <v>546933</v>
      </c>
      <c r="AA668" s="31">
        <v>550222</v>
      </c>
      <c r="AB668" s="31">
        <v>531650</v>
      </c>
      <c r="AC668" s="31">
        <v>554272</v>
      </c>
    </row>
    <row r="669" spans="1:29" hidden="1">
      <c r="A669" s="58">
        <v>2010</v>
      </c>
      <c r="B669" s="59" t="s">
        <v>2357</v>
      </c>
      <c r="C669" s="59" t="s">
        <v>2358</v>
      </c>
      <c r="D669" s="59" t="s">
        <v>2359</v>
      </c>
      <c r="E669" s="59" t="s">
        <v>2335</v>
      </c>
      <c r="F669" s="59" t="s">
        <v>2360</v>
      </c>
      <c r="G669" s="59">
        <v>146</v>
      </c>
      <c r="H669" s="31">
        <v>84</v>
      </c>
      <c r="I669" s="31">
        <v>206757</v>
      </c>
      <c r="J669" s="31">
        <v>860382</v>
      </c>
      <c r="K669" s="31">
        <v>839584</v>
      </c>
      <c r="L669" s="31">
        <v>829500</v>
      </c>
      <c r="M669" s="31">
        <v>1178353</v>
      </c>
      <c r="N669" s="31">
        <v>1273164</v>
      </c>
      <c r="O669" s="31">
        <v>956382</v>
      </c>
      <c r="P669" s="31">
        <v>960176</v>
      </c>
      <c r="Q669" s="31">
        <v>1027626</v>
      </c>
      <c r="R669" s="31">
        <v>1072051</v>
      </c>
      <c r="S669" s="31">
        <v>1164748</v>
      </c>
      <c r="T669" s="31">
        <v>1172543</v>
      </c>
      <c r="U669" s="31">
        <v>1136220</v>
      </c>
      <c r="V669" s="31">
        <v>1148866</v>
      </c>
      <c r="W669" s="31">
        <v>1094562</v>
      </c>
      <c r="X669" s="31">
        <v>1448037</v>
      </c>
      <c r="Y669" s="31">
        <v>1552013</v>
      </c>
      <c r="Z669" s="31">
        <v>1503833</v>
      </c>
      <c r="AA669" s="31">
        <v>1716603</v>
      </c>
      <c r="AB669" s="31">
        <v>1063754</v>
      </c>
      <c r="AC669" s="31">
        <v>1159068</v>
      </c>
    </row>
    <row r="670" spans="1:29" hidden="1">
      <c r="A670" s="58">
        <v>2010</v>
      </c>
      <c r="B670" s="59" t="s">
        <v>2361</v>
      </c>
      <c r="C670" s="59" t="s">
        <v>2362</v>
      </c>
      <c r="D670" s="59" t="s">
        <v>2363</v>
      </c>
      <c r="E670" s="59" t="s">
        <v>2330</v>
      </c>
      <c r="F670" s="59" t="s">
        <v>2364</v>
      </c>
      <c r="G670" s="59">
        <v>363</v>
      </c>
      <c r="H670" s="31">
        <v>29</v>
      </c>
      <c r="I670" s="31">
        <v>64387</v>
      </c>
      <c r="J670" s="31">
        <v>433398</v>
      </c>
      <c r="K670" s="31">
        <v>435688</v>
      </c>
      <c r="L670" s="31"/>
      <c r="M670" s="31">
        <v>452114</v>
      </c>
      <c r="N670" s="31">
        <v>455563</v>
      </c>
      <c r="O670" s="31">
        <v>460502</v>
      </c>
      <c r="P670" s="31">
        <v>491580</v>
      </c>
      <c r="Q670" s="31">
        <v>476454</v>
      </c>
      <c r="R670" s="31"/>
      <c r="S670" s="31">
        <v>892188</v>
      </c>
      <c r="T670" s="31">
        <v>478667</v>
      </c>
      <c r="U670" s="31">
        <v>493295</v>
      </c>
      <c r="V670" s="31">
        <v>495238</v>
      </c>
      <c r="W670" s="31">
        <v>351421</v>
      </c>
      <c r="X670" s="31">
        <v>523313</v>
      </c>
      <c r="Y670" s="31">
        <v>548509</v>
      </c>
      <c r="Z670" s="31">
        <v>593639</v>
      </c>
      <c r="AA670" s="31">
        <v>591563</v>
      </c>
      <c r="AB670" s="31">
        <v>547796</v>
      </c>
      <c r="AC670" s="31">
        <v>541422</v>
      </c>
    </row>
    <row r="671" spans="1:29" hidden="1">
      <c r="A671" s="58">
        <v>2010</v>
      </c>
      <c r="B671" s="59" t="s">
        <v>2365</v>
      </c>
      <c r="C671" s="59" t="s">
        <v>2366</v>
      </c>
      <c r="D671" s="59" t="s">
        <v>2367</v>
      </c>
      <c r="E671" s="59" t="s">
        <v>2368</v>
      </c>
      <c r="F671" s="59" t="s">
        <v>2369</v>
      </c>
      <c r="G671" s="59">
        <v>397</v>
      </c>
      <c r="H671" s="31">
        <v>26</v>
      </c>
      <c r="I671" s="31">
        <v>57719</v>
      </c>
      <c r="J671" s="31">
        <v>262000</v>
      </c>
      <c r="K671" s="31">
        <v>270000</v>
      </c>
      <c r="L671" s="31">
        <v>259000</v>
      </c>
      <c r="M671" s="31">
        <v>254177</v>
      </c>
      <c r="N671" s="31">
        <v>246502</v>
      </c>
      <c r="O671" s="31">
        <v>213842</v>
      </c>
      <c r="P671" s="31"/>
      <c r="Q671" s="31"/>
      <c r="R671" s="31"/>
      <c r="S671" s="31"/>
      <c r="T671" s="31"/>
      <c r="U671" s="31"/>
      <c r="V671" s="31"/>
      <c r="W671" s="31"/>
      <c r="X671" s="31">
        <v>327580</v>
      </c>
      <c r="Y671" s="31">
        <v>411302</v>
      </c>
      <c r="Z671" s="31">
        <v>391442</v>
      </c>
      <c r="AA671" s="31">
        <v>443615</v>
      </c>
      <c r="AB671" s="31">
        <v>432813</v>
      </c>
      <c r="AC671" s="31">
        <v>448385</v>
      </c>
    </row>
    <row r="672" spans="1:29" hidden="1">
      <c r="A672" s="58">
        <v>2010</v>
      </c>
      <c r="B672" s="59" t="s">
        <v>2370</v>
      </c>
      <c r="C672" s="59" t="s">
        <v>2371</v>
      </c>
      <c r="D672" s="59" t="s">
        <v>2372</v>
      </c>
      <c r="E672" s="59" t="s">
        <v>2321</v>
      </c>
      <c r="F672" s="59" t="s">
        <v>2373</v>
      </c>
      <c r="G672" s="59">
        <v>352</v>
      </c>
      <c r="H672" s="31">
        <v>30</v>
      </c>
      <c r="I672" s="31">
        <v>66780</v>
      </c>
      <c r="J672" s="31">
        <v>375366</v>
      </c>
      <c r="K672" s="31">
        <v>322696</v>
      </c>
      <c r="L672" s="31">
        <v>324113</v>
      </c>
      <c r="M672" s="31">
        <v>332604</v>
      </c>
      <c r="N672" s="31">
        <v>343473</v>
      </c>
      <c r="O672" s="31">
        <v>341327</v>
      </c>
      <c r="P672" s="31">
        <v>333441</v>
      </c>
      <c r="Q672" s="31">
        <v>337577</v>
      </c>
      <c r="R672" s="31">
        <v>348790</v>
      </c>
      <c r="S672" s="31">
        <v>332761</v>
      </c>
      <c r="T672" s="31">
        <v>329042</v>
      </c>
      <c r="U672" s="31">
        <v>335908</v>
      </c>
      <c r="V672" s="31">
        <v>320284</v>
      </c>
      <c r="W672" s="31">
        <v>348699</v>
      </c>
      <c r="X672" s="31">
        <v>386004</v>
      </c>
      <c r="Y672" s="31">
        <v>408821</v>
      </c>
      <c r="Z672" s="31">
        <v>452172</v>
      </c>
      <c r="AA672" s="31">
        <v>488702</v>
      </c>
      <c r="AB672" s="31">
        <v>473719</v>
      </c>
      <c r="AC672" s="31">
        <v>537353</v>
      </c>
    </row>
    <row r="673" spans="1:29" hidden="1">
      <c r="A673" s="58">
        <v>2010</v>
      </c>
      <c r="B673" s="59" t="s">
        <v>2374</v>
      </c>
      <c r="C673" s="59" t="s">
        <v>2375</v>
      </c>
      <c r="D673" s="59" t="s">
        <v>2376</v>
      </c>
      <c r="E673" s="59" t="s">
        <v>2335</v>
      </c>
      <c r="F673" s="59" t="s">
        <v>2377</v>
      </c>
      <c r="G673" s="59">
        <v>277</v>
      </c>
      <c r="H673" s="31">
        <v>56</v>
      </c>
      <c r="I673" s="31">
        <v>92362</v>
      </c>
      <c r="J673" s="31">
        <v>248897</v>
      </c>
      <c r="K673" s="31">
        <v>285657</v>
      </c>
      <c r="L673" s="31">
        <v>203327</v>
      </c>
      <c r="M673" s="31">
        <v>242977</v>
      </c>
      <c r="N673" s="31">
        <v>289032</v>
      </c>
      <c r="O673" s="31">
        <v>170214</v>
      </c>
      <c r="P673" s="31">
        <v>127099</v>
      </c>
      <c r="Q673" s="31">
        <v>140253</v>
      </c>
      <c r="R673" s="31">
        <v>181920</v>
      </c>
      <c r="S673" s="31">
        <v>689987</v>
      </c>
      <c r="T673" s="31">
        <v>936584</v>
      </c>
      <c r="U673" s="31">
        <v>668954</v>
      </c>
      <c r="V673" s="31">
        <v>671418</v>
      </c>
      <c r="W673" s="31">
        <v>661659</v>
      </c>
      <c r="X673" s="31">
        <v>665111</v>
      </c>
      <c r="Y673" s="31">
        <v>683675</v>
      </c>
      <c r="Z673" s="31">
        <v>754536</v>
      </c>
      <c r="AA673" s="31">
        <v>825709</v>
      </c>
      <c r="AB673" s="31">
        <v>820580</v>
      </c>
      <c r="AC673" s="31">
        <v>835946</v>
      </c>
    </row>
    <row r="674" spans="1:29" hidden="1">
      <c r="A674" s="58">
        <v>2010</v>
      </c>
      <c r="B674" s="59" t="s">
        <v>2378</v>
      </c>
      <c r="C674" s="59" t="s">
        <v>2379</v>
      </c>
      <c r="D674" s="59" t="s">
        <v>2380</v>
      </c>
      <c r="E674" s="59" t="s">
        <v>2326</v>
      </c>
      <c r="F674" s="59" t="s">
        <v>2381</v>
      </c>
      <c r="G674" s="59">
        <v>322</v>
      </c>
      <c r="H674" s="31">
        <v>34</v>
      </c>
      <c r="I674" s="31">
        <v>74991</v>
      </c>
      <c r="J674" s="31">
        <v>238260</v>
      </c>
      <c r="K674" s="31">
        <v>449869</v>
      </c>
      <c r="L674" s="31">
        <v>467036</v>
      </c>
      <c r="M674" s="31">
        <v>469162</v>
      </c>
      <c r="N674" s="31">
        <v>570604</v>
      </c>
      <c r="O674" s="31">
        <v>637253</v>
      </c>
      <c r="P674" s="31">
        <v>641648</v>
      </c>
      <c r="Q674" s="31">
        <v>631936</v>
      </c>
      <c r="R674" s="31">
        <v>653531</v>
      </c>
      <c r="S674" s="31">
        <v>679299</v>
      </c>
      <c r="T674" s="31">
        <v>681548</v>
      </c>
      <c r="U674" s="31">
        <v>715831</v>
      </c>
      <c r="V674" s="31">
        <v>717349</v>
      </c>
      <c r="W674" s="31">
        <v>888159</v>
      </c>
      <c r="X674" s="31">
        <v>1013571</v>
      </c>
      <c r="Y674" s="31">
        <v>997787</v>
      </c>
      <c r="Z674" s="31">
        <v>926426</v>
      </c>
      <c r="AA674" s="31">
        <v>990165</v>
      </c>
      <c r="AB674" s="31">
        <v>953961</v>
      </c>
      <c r="AC674" s="31">
        <v>972377</v>
      </c>
    </row>
    <row r="675" spans="1:29" hidden="1">
      <c r="A675" s="58">
        <v>2010</v>
      </c>
      <c r="B675" s="59" t="s">
        <v>2382</v>
      </c>
      <c r="C675" s="59" t="s">
        <v>2383</v>
      </c>
      <c r="D675" s="59" t="s">
        <v>2384</v>
      </c>
      <c r="E675" s="59" t="s">
        <v>2368</v>
      </c>
      <c r="F675" s="59" t="s">
        <v>2385</v>
      </c>
      <c r="G675" s="59">
        <v>346</v>
      </c>
      <c r="H675" s="31">
        <v>34</v>
      </c>
      <c r="I675" s="31">
        <v>68202</v>
      </c>
      <c r="J675" s="31">
        <v>472365</v>
      </c>
      <c r="K675" s="31">
        <v>485232</v>
      </c>
      <c r="L675" s="31">
        <v>443533</v>
      </c>
      <c r="M675" s="31">
        <v>308937</v>
      </c>
      <c r="N675" s="31">
        <v>537990</v>
      </c>
      <c r="O675" s="31">
        <v>438491</v>
      </c>
      <c r="P675" s="31">
        <v>358958</v>
      </c>
      <c r="Q675" s="31">
        <v>389013</v>
      </c>
      <c r="R675" s="31">
        <v>396236</v>
      </c>
      <c r="S675" s="31">
        <v>442782</v>
      </c>
      <c r="T675" s="31">
        <v>418345</v>
      </c>
      <c r="U675" s="31">
        <v>418348</v>
      </c>
      <c r="V675" s="31">
        <v>477752</v>
      </c>
      <c r="W675" s="31">
        <v>474328</v>
      </c>
      <c r="X675" s="31">
        <v>494664</v>
      </c>
      <c r="Y675" s="31">
        <v>485118</v>
      </c>
      <c r="Z675" s="31">
        <v>502201</v>
      </c>
      <c r="AA675" s="31">
        <v>531362</v>
      </c>
      <c r="AB675" s="31">
        <v>505826</v>
      </c>
      <c r="AC675" s="31">
        <v>483607</v>
      </c>
    </row>
    <row r="676" spans="1:29" hidden="1">
      <c r="A676" s="58">
        <v>2007</v>
      </c>
      <c r="B676" s="59" t="s">
        <v>2386</v>
      </c>
      <c r="C676" s="59" t="s">
        <v>2387</v>
      </c>
      <c r="D676" s="59" t="s">
        <v>2388</v>
      </c>
      <c r="E676" s="59" t="s">
        <v>2316</v>
      </c>
      <c r="F676" s="59" t="s">
        <v>2389</v>
      </c>
      <c r="G676" s="59">
        <v>318</v>
      </c>
      <c r="H676" s="31">
        <v>38</v>
      </c>
      <c r="I676" s="31">
        <v>76187</v>
      </c>
      <c r="J676" s="31"/>
      <c r="K676" s="31"/>
      <c r="L676" s="31"/>
      <c r="M676" s="31">
        <v>280916</v>
      </c>
      <c r="N676" s="31">
        <v>293488</v>
      </c>
      <c r="O676" s="31">
        <v>291663</v>
      </c>
      <c r="P676" s="31">
        <v>369424</v>
      </c>
      <c r="Q676" s="31">
        <v>400756</v>
      </c>
      <c r="R676" s="31">
        <v>404633</v>
      </c>
      <c r="S676" s="31">
        <v>412126</v>
      </c>
      <c r="T676" s="31">
        <v>414243</v>
      </c>
      <c r="U676" s="31">
        <v>586330</v>
      </c>
      <c r="V676" s="31">
        <v>727622</v>
      </c>
      <c r="W676" s="31">
        <v>729600</v>
      </c>
      <c r="X676" s="31">
        <v>819308</v>
      </c>
      <c r="Y676" s="31">
        <v>907958</v>
      </c>
      <c r="Z676" s="31">
        <v>642320</v>
      </c>
      <c r="AA676" s="31"/>
      <c r="AB676" s="31"/>
      <c r="AC676" s="31"/>
    </row>
    <row r="677" spans="1:29" hidden="1">
      <c r="A677" s="58">
        <v>1999</v>
      </c>
      <c r="B677" s="59" t="s">
        <v>2390</v>
      </c>
      <c r="C677" s="59" t="s">
        <v>2391</v>
      </c>
      <c r="D677" s="59" t="s">
        <v>2392</v>
      </c>
      <c r="E677" s="59" t="s">
        <v>2335</v>
      </c>
      <c r="F677" s="59" t="s">
        <v>2393</v>
      </c>
      <c r="G677" s="59">
        <v>22</v>
      </c>
      <c r="H677" s="31">
        <v>459</v>
      </c>
      <c r="I677" s="31">
        <v>1517977</v>
      </c>
      <c r="J677" s="31"/>
      <c r="K677" s="31"/>
      <c r="L677" s="31"/>
      <c r="M677" s="31"/>
      <c r="N677" s="31"/>
      <c r="O677" s="31"/>
      <c r="P677" s="31">
        <v>4094711</v>
      </c>
      <c r="Q677" s="31">
        <v>8963191</v>
      </c>
      <c r="R677" s="31">
        <v>7023445</v>
      </c>
      <c r="S677" s="31"/>
      <c r="T677" s="31"/>
      <c r="U677" s="31"/>
      <c r="V677" s="31"/>
      <c r="W677" s="31"/>
      <c r="X677" s="31"/>
      <c r="Y677" s="31"/>
      <c r="Z677" s="31"/>
      <c r="AA677" s="31"/>
      <c r="AB677" s="31"/>
      <c r="AC677" s="31"/>
    </row>
    <row r="678" spans="1:29" hidden="1">
      <c r="A678" s="58">
        <v>2000</v>
      </c>
      <c r="B678" s="59" t="s">
        <v>2394</v>
      </c>
      <c r="C678" s="59" t="s">
        <v>2395</v>
      </c>
      <c r="D678" s="59" t="s">
        <v>273</v>
      </c>
      <c r="E678" s="59" t="s">
        <v>158</v>
      </c>
      <c r="F678" s="59" t="s">
        <v>2393</v>
      </c>
      <c r="G678" s="59">
        <v>22</v>
      </c>
      <c r="H678" s="31">
        <v>459</v>
      </c>
      <c r="I678" s="31">
        <v>1517977</v>
      </c>
      <c r="J678" s="31"/>
      <c r="K678" s="31"/>
      <c r="L678" s="31"/>
      <c r="M678" s="31"/>
      <c r="N678" s="31"/>
      <c r="O678" s="31"/>
      <c r="P678" s="31"/>
      <c r="Q678" s="31"/>
      <c r="R678" s="31"/>
      <c r="S678" s="31">
        <v>3175868</v>
      </c>
      <c r="T678" s="31"/>
      <c r="U678" s="31"/>
      <c r="V678" s="31"/>
      <c r="W678" s="31"/>
      <c r="X678" s="31"/>
      <c r="Y678" s="31"/>
      <c r="Z678" s="31"/>
      <c r="AA678" s="31"/>
      <c r="AB678" s="31"/>
      <c r="AC678" s="31"/>
    </row>
    <row r="679" spans="1:29" hidden="1">
      <c r="A679" s="58">
        <v>2001</v>
      </c>
      <c r="B679" s="59" t="s">
        <v>2396</v>
      </c>
      <c r="C679" s="59" t="s">
        <v>2397</v>
      </c>
      <c r="D679" s="59" t="s">
        <v>2398</v>
      </c>
      <c r="E679" s="59" t="s">
        <v>2335</v>
      </c>
      <c r="F679" s="59" t="s">
        <v>2393</v>
      </c>
      <c r="G679" s="59">
        <v>22</v>
      </c>
      <c r="H679" s="31">
        <v>459</v>
      </c>
      <c r="I679" s="31">
        <v>1517977</v>
      </c>
      <c r="J679" s="31"/>
      <c r="K679" s="31"/>
      <c r="L679" s="31"/>
      <c r="M679" s="31"/>
      <c r="N679" s="31"/>
      <c r="O679" s="31"/>
      <c r="P679" s="31"/>
      <c r="Q679" s="31"/>
      <c r="R679" s="31"/>
      <c r="S679" s="31">
        <v>3818485</v>
      </c>
      <c r="T679" s="31">
        <v>5051612</v>
      </c>
      <c r="U679" s="31"/>
      <c r="V679" s="31"/>
      <c r="W679" s="31"/>
      <c r="X679" s="31"/>
      <c r="Y679" s="31"/>
      <c r="Z679" s="31"/>
      <c r="AA679" s="31"/>
      <c r="AB679" s="31"/>
      <c r="AC679" s="31"/>
    </row>
    <row r="680" spans="1:29" hidden="1">
      <c r="A680" s="58">
        <v>2010</v>
      </c>
      <c r="B680" s="59" t="s">
        <v>2399</v>
      </c>
      <c r="C680" s="59" t="s">
        <v>2400</v>
      </c>
      <c r="D680" s="59" t="s">
        <v>2401</v>
      </c>
      <c r="E680" s="59" t="s">
        <v>2335</v>
      </c>
      <c r="F680" s="59" t="s">
        <v>2360</v>
      </c>
      <c r="G680" s="59">
        <v>146</v>
      </c>
      <c r="H680" s="31">
        <v>84</v>
      </c>
      <c r="I680" s="31">
        <v>206757</v>
      </c>
      <c r="J680" s="31"/>
      <c r="K680" s="31"/>
      <c r="L680" s="31"/>
      <c r="M680" s="31"/>
      <c r="N680" s="31"/>
      <c r="O680" s="31"/>
      <c r="P680" s="31"/>
      <c r="Q680" s="31"/>
      <c r="R680" s="31"/>
      <c r="S680" s="31"/>
      <c r="T680" s="31"/>
      <c r="U680" s="31"/>
      <c r="V680" s="31">
        <v>215694</v>
      </c>
      <c r="W680" s="31">
        <v>172867</v>
      </c>
      <c r="X680" s="31">
        <v>171377</v>
      </c>
      <c r="Y680" s="31">
        <v>179063</v>
      </c>
      <c r="Z680" s="31">
        <v>184058</v>
      </c>
      <c r="AA680" s="31">
        <v>192481</v>
      </c>
      <c r="AB680" s="31">
        <v>200370</v>
      </c>
      <c r="AC680" s="31">
        <v>194753</v>
      </c>
    </row>
    <row r="681" spans="1:29" hidden="1">
      <c r="A681" s="58">
        <v>2010</v>
      </c>
      <c r="B681" s="59" t="s">
        <v>2402</v>
      </c>
      <c r="C681" s="59" t="s">
        <v>2403</v>
      </c>
      <c r="D681" s="59" t="s">
        <v>2388</v>
      </c>
      <c r="E681" s="59" t="s">
        <v>2316</v>
      </c>
      <c r="F681" s="59" t="s">
        <v>2389</v>
      </c>
      <c r="G681" s="59">
        <v>318</v>
      </c>
      <c r="H681" s="31">
        <v>38</v>
      </c>
      <c r="I681" s="31">
        <v>76187</v>
      </c>
      <c r="J681" s="31"/>
      <c r="K681" s="31"/>
      <c r="L681" s="31"/>
      <c r="M681" s="31"/>
      <c r="N681" s="31"/>
      <c r="O681" s="31"/>
      <c r="P681" s="31"/>
      <c r="Q681" s="31"/>
      <c r="R681" s="31"/>
      <c r="S681" s="31"/>
      <c r="T681" s="31"/>
      <c r="U681" s="31"/>
      <c r="V681" s="31"/>
      <c r="W681" s="31"/>
      <c r="X681" s="31"/>
      <c r="Y681" s="31"/>
      <c r="Z681" s="31">
        <v>824487</v>
      </c>
      <c r="AA681" s="31">
        <v>973428</v>
      </c>
      <c r="AB681" s="31">
        <v>921737</v>
      </c>
      <c r="AC681" s="31">
        <v>921571</v>
      </c>
    </row>
    <row r="682" spans="1:29" hidden="1">
      <c r="A682" s="58">
        <v>2010</v>
      </c>
      <c r="B682" s="59" t="s">
        <v>2404</v>
      </c>
      <c r="C682" s="59" t="s">
        <v>2405</v>
      </c>
      <c r="D682" s="59" t="s">
        <v>2359</v>
      </c>
      <c r="E682" s="59" t="s">
        <v>2335</v>
      </c>
      <c r="F682" s="59" t="s">
        <v>2360</v>
      </c>
      <c r="G682" s="59">
        <v>146</v>
      </c>
      <c r="H682" s="31">
        <v>84</v>
      </c>
      <c r="I682" s="31">
        <v>206757</v>
      </c>
      <c r="J682" s="31"/>
      <c r="K682" s="31"/>
      <c r="L682" s="31"/>
      <c r="M682" s="31"/>
      <c r="N682" s="31"/>
      <c r="O682" s="31"/>
      <c r="P682" s="31"/>
      <c r="Q682" s="31"/>
      <c r="R682" s="31"/>
      <c r="S682" s="31"/>
      <c r="T682" s="31"/>
      <c r="U682" s="31"/>
      <c r="V682" s="31"/>
      <c r="W682" s="31"/>
      <c r="X682" s="31"/>
      <c r="Y682" s="31"/>
      <c r="Z682" s="31"/>
      <c r="AA682" s="31"/>
      <c r="AB682" s="31">
        <v>1848807</v>
      </c>
      <c r="AC682" s="31">
        <v>2079705</v>
      </c>
    </row>
    <row r="683" spans="1:29" hidden="1">
      <c r="A683" s="58">
        <v>2010</v>
      </c>
      <c r="B683" s="59" t="s">
        <v>2406</v>
      </c>
      <c r="C683" s="59" t="s">
        <v>2407</v>
      </c>
      <c r="D683" s="59" t="s">
        <v>2351</v>
      </c>
      <c r="E683" s="59" t="s">
        <v>2330</v>
      </c>
      <c r="F683" s="59" t="s">
        <v>2352</v>
      </c>
      <c r="G683" s="59">
        <v>343</v>
      </c>
      <c r="H683" s="31">
        <v>36</v>
      </c>
      <c r="I683" s="31">
        <v>69491</v>
      </c>
      <c r="J683" s="31"/>
      <c r="K683" s="31"/>
      <c r="L683" s="31"/>
      <c r="M683" s="31"/>
      <c r="N683" s="31"/>
      <c r="O683" s="31"/>
      <c r="P683" s="31"/>
      <c r="Q683" s="31"/>
      <c r="R683" s="31"/>
      <c r="S683" s="31"/>
      <c r="T683" s="31"/>
      <c r="U683" s="31"/>
      <c r="V683" s="31"/>
      <c r="W683" s="31"/>
      <c r="X683" s="31"/>
      <c r="Y683" s="31"/>
      <c r="Z683" s="31"/>
      <c r="AA683" s="31"/>
      <c r="AB683" s="31">
        <v>120300</v>
      </c>
      <c r="AC683" s="31">
        <v>114288</v>
      </c>
    </row>
    <row r="684" spans="1:29" hidden="1">
      <c r="A684" s="58">
        <v>2010</v>
      </c>
      <c r="B684" s="59" t="s">
        <v>2408</v>
      </c>
      <c r="C684" s="59" t="s">
        <v>2409</v>
      </c>
      <c r="D684" s="59" t="s">
        <v>2339</v>
      </c>
      <c r="E684" s="59" t="s">
        <v>2335</v>
      </c>
      <c r="F684" s="59" t="s">
        <v>2340</v>
      </c>
      <c r="G684" s="59">
        <v>20</v>
      </c>
      <c r="H684" s="31">
        <v>499</v>
      </c>
      <c r="I684" s="31">
        <v>1984889</v>
      </c>
      <c r="J684" s="31"/>
      <c r="K684" s="31"/>
      <c r="L684" s="31"/>
      <c r="M684" s="31"/>
      <c r="N684" s="31"/>
      <c r="O684" s="31"/>
      <c r="P684" s="31"/>
      <c r="Q684" s="31"/>
      <c r="R684" s="31"/>
      <c r="S684" s="31"/>
      <c r="T684" s="31"/>
      <c r="U684" s="31"/>
      <c r="V684" s="31"/>
      <c r="W684" s="31"/>
      <c r="X684" s="31"/>
      <c r="Y684" s="31"/>
      <c r="Z684" s="31"/>
      <c r="AA684" s="31"/>
      <c r="AB684" s="31">
        <v>1276673</v>
      </c>
      <c r="AC684" s="31">
        <v>1110265</v>
      </c>
    </row>
    <row r="685" spans="1:29" hidden="1">
      <c r="A685" s="58">
        <v>2010</v>
      </c>
      <c r="B685" s="59" t="s">
        <v>2410</v>
      </c>
      <c r="C685" s="59" t="s">
        <v>2411</v>
      </c>
      <c r="D685" s="59" t="s">
        <v>2412</v>
      </c>
      <c r="E685" s="59" t="s">
        <v>2413</v>
      </c>
      <c r="F685" s="59" t="s">
        <v>2414</v>
      </c>
      <c r="G685" s="59">
        <v>101</v>
      </c>
      <c r="H685" s="31">
        <v>119</v>
      </c>
      <c r="I685" s="31">
        <v>303689</v>
      </c>
      <c r="J685" s="31">
        <v>3353456</v>
      </c>
      <c r="K685" s="31">
        <v>4176131</v>
      </c>
      <c r="L685" s="31">
        <v>4476723</v>
      </c>
      <c r="M685" s="31">
        <v>4414702</v>
      </c>
      <c r="N685" s="31">
        <v>4441505</v>
      </c>
      <c r="O685" s="31">
        <v>3962886</v>
      </c>
      <c r="P685" s="31">
        <v>3796567</v>
      </c>
      <c r="Q685" s="31">
        <v>3959290</v>
      </c>
      <c r="R685" s="31">
        <v>3960318</v>
      </c>
      <c r="S685" s="31">
        <v>4215852</v>
      </c>
      <c r="T685" s="31">
        <v>4484081</v>
      </c>
      <c r="U685" s="31">
        <v>4597323</v>
      </c>
      <c r="V685" s="31">
        <v>4540159</v>
      </c>
      <c r="W685" s="31">
        <v>4494535</v>
      </c>
      <c r="X685" s="31">
        <v>4759956</v>
      </c>
      <c r="Y685" s="31">
        <v>4860421</v>
      </c>
      <c r="Z685" s="31">
        <v>5071817</v>
      </c>
      <c r="AA685" s="31">
        <v>5079676</v>
      </c>
      <c r="AB685" s="31">
        <v>4620873</v>
      </c>
      <c r="AC685" s="31">
        <v>4138949</v>
      </c>
    </row>
    <row r="686" spans="1:29" hidden="1">
      <c r="A686" s="58">
        <v>2010</v>
      </c>
      <c r="B686" s="59" t="s">
        <v>2415</v>
      </c>
      <c r="C686" s="59" t="s">
        <v>2416</v>
      </c>
      <c r="D686" s="59" t="s">
        <v>2417</v>
      </c>
      <c r="E686" s="59" t="s">
        <v>2418</v>
      </c>
      <c r="F686" s="59" t="s">
        <v>2419</v>
      </c>
      <c r="G686" s="59">
        <v>51</v>
      </c>
      <c r="H686" s="31">
        <v>154</v>
      </c>
      <c r="I686" s="31">
        <v>718182</v>
      </c>
      <c r="J686" s="31">
        <v>15293512</v>
      </c>
      <c r="K686" s="31">
        <v>15392505</v>
      </c>
      <c r="L686" s="31">
        <v>15344183</v>
      </c>
      <c r="M686" s="31">
        <v>15671371</v>
      </c>
      <c r="N686" s="31">
        <v>16170269</v>
      </c>
      <c r="O686" s="31">
        <v>16279725</v>
      </c>
      <c r="P686" s="31">
        <v>17426815</v>
      </c>
      <c r="Q686" s="31">
        <v>20572884</v>
      </c>
      <c r="R686" s="31">
        <v>20571571</v>
      </c>
      <c r="S686" s="31">
        <v>21370601</v>
      </c>
      <c r="T686" s="31">
        <v>22975185</v>
      </c>
      <c r="U686" s="31">
        <v>23048014</v>
      </c>
      <c r="V686" s="31">
        <v>22675310</v>
      </c>
      <c r="W686" s="31">
        <v>20786835</v>
      </c>
      <c r="X686" s="31">
        <v>22540517</v>
      </c>
      <c r="Y686" s="31">
        <v>22341037</v>
      </c>
      <c r="Z686" s="31">
        <v>22532013</v>
      </c>
      <c r="AA686" s="31">
        <v>23153590</v>
      </c>
      <c r="AB686" s="31">
        <v>23525320</v>
      </c>
      <c r="AC686" s="31">
        <v>23653505</v>
      </c>
    </row>
    <row r="687" spans="1:29" hidden="1">
      <c r="A687" s="58">
        <v>2010</v>
      </c>
      <c r="B687" s="59" t="s">
        <v>2420</v>
      </c>
      <c r="C687" s="59" t="s">
        <v>2421</v>
      </c>
      <c r="D687" s="59" t="s">
        <v>2422</v>
      </c>
      <c r="E687" s="59" t="s">
        <v>2423</v>
      </c>
      <c r="F687" s="59" t="s">
        <v>2424</v>
      </c>
      <c r="G687" s="59">
        <v>12</v>
      </c>
      <c r="H687" s="31">
        <v>527</v>
      </c>
      <c r="I687" s="31">
        <v>3228605</v>
      </c>
      <c r="J687" s="31">
        <v>41669439</v>
      </c>
      <c r="K687" s="31">
        <v>43463438</v>
      </c>
      <c r="L687" s="31">
        <v>44482658</v>
      </c>
      <c r="M687" s="31">
        <v>45703047</v>
      </c>
      <c r="N687" s="31">
        <v>46520299</v>
      </c>
      <c r="O687" s="31">
        <v>47528512</v>
      </c>
      <c r="P687" s="31">
        <v>50651858</v>
      </c>
      <c r="Q687" s="31">
        <v>55769727</v>
      </c>
      <c r="R687" s="31">
        <v>54816757</v>
      </c>
      <c r="S687" s="31">
        <v>57377586</v>
      </c>
      <c r="T687" s="31">
        <v>58771224</v>
      </c>
      <c r="U687" s="31">
        <v>58437369</v>
      </c>
      <c r="V687" s="31">
        <v>58880681</v>
      </c>
      <c r="W687" s="31">
        <v>62373334</v>
      </c>
      <c r="X687" s="31">
        <v>60004354</v>
      </c>
      <c r="Y687" s="31">
        <v>62088502</v>
      </c>
      <c r="Z687" s="31">
        <v>66091409</v>
      </c>
      <c r="AA687" s="31">
        <v>66988477</v>
      </c>
      <c r="AB687" s="31">
        <v>67843137</v>
      </c>
      <c r="AC687" s="31">
        <v>63237523</v>
      </c>
    </row>
    <row r="688" spans="1:29" hidden="1">
      <c r="A688" s="58">
        <v>2010</v>
      </c>
      <c r="B688" s="59" t="s">
        <v>2425</v>
      </c>
      <c r="C688" s="59" t="s">
        <v>2426</v>
      </c>
      <c r="D688" s="59" t="s">
        <v>2427</v>
      </c>
      <c r="E688" s="59" t="s">
        <v>2423</v>
      </c>
      <c r="F688" s="59" t="s">
        <v>2428</v>
      </c>
      <c r="G688" s="59">
        <v>82</v>
      </c>
      <c r="H688" s="31">
        <v>110</v>
      </c>
      <c r="I688" s="31">
        <v>396125</v>
      </c>
      <c r="J688" s="31">
        <v>2491571</v>
      </c>
      <c r="K688" s="31">
        <v>2564125</v>
      </c>
      <c r="L688" s="31">
        <v>2619471</v>
      </c>
      <c r="M688" s="31">
        <v>2635187</v>
      </c>
      <c r="N688" s="31">
        <v>2634796</v>
      </c>
      <c r="O688" s="31">
        <v>2716962</v>
      </c>
      <c r="P688" s="31">
        <v>2753719</v>
      </c>
      <c r="Q688" s="31">
        <v>2853048</v>
      </c>
      <c r="R688" s="31">
        <v>3107138</v>
      </c>
      <c r="S688" s="31">
        <v>3391363</v>
      </c>
      <c r="T688" s="31">
        <v>3795427</v>
      </c>
      <c r="U688" s="31">
        <v>3765794</v>
      </c>
      <c r="V688" s="31">
        <v>3766912</v>
      </c>
      <c r="W688" s="31">
        <v>3878750</v>
      </c>
      <c r="X688" s="31">
        <v>3880862</v>
      </c>
      <c r="Y688" s="31">
        <v>3922291</v>
      </c>
      <c r="Z688" s="31">
        <v>3886874</v>
      </c>
      <c r="AA688" s="31">
        <v>3880266</v>
      </c>
      <c r="AB688" s="31">
        <v>4027324</v>
      </c>
      <c r="AC688" s="31">
        <v>4147783</v>
      </c>
    </row>
    <row r="689" spans="1:29" hidden="1">
      <c r="A689" s="58">
        <v>2010</v>
      </c>
      <c r="B689" s="59" t="s">
        <v>2429</v>
      </c>
      <c r="C689" s="59" t="s">
        <v>2430</v>
      </c>
      <c r="D689" s="59" t="s">
        <v>2431</v>
      </c>
      <c r="E689" s="59" t="s">
        <v>2423</v>
      </c>
      <c r="F689" s="59" t="s">
        <v>2432</v>
      </c>
      <c r="G689" s="59">
        <v>183</v>
      </c>
      <c r="H689" s="31">
        <v>55</v>
      </c>
      <c r="I689" s="31">
        <v>157348</v>
      </c>
      <c r="J689" s="31">
        <v>3718657</v>
      </c>
      <c r="K689" s="31">
        <v>3262291</v>
      </c>
      <c r="L689" s="31">
        <v>3350874</v>
      </c>
      <c r="M689" s="31">
        <v>3306380</v>
      </c>
      <c r="N689" s="31">
        <v>3225474</v>
      </c>
      <c r="O689" s="31">
        <v>3325080</v>
      </c>
      <c r="P689" s="31">
        <v>3430705</v>
      </c>
      <c r="Q689" s="31">
        <v>3402495</v>
      </c>
      <c r="R689" s="31">
        <v>3900378</v>
      </c>
      <c r="S689" s="31">
        <v>4045397</v>
      </c>
      <c r="T689" s="31">
        <v>4170111</v>
      </c>
      <c r="U689" s="31">
        <v>4280686</v>
      </c>
      <c r="V689" s="31">
        <v>3983647</v>
      </c>
      <c r="W689" s="31">
        <v>3963576</v>
      </c>
      <c r="X689" s="31">
        <v>3831323</v>
      </c>
      <c r="Y689" s="31">
        <v>3417093</v>
      </c>
      <c r="Z689" s="31">
        <v>3785429</v>
      </c>
      <c r="AA689" s="31">
        <v>3801655</v>
      </c>
      <c r="AB689" s="31">
        <v>3789926</v>
      </c>
      <c r="AC689" s="31">
        <v>3659153</v>
      </c>
    </row>
    <row r="690" spans="1:29" hidden="1">
      <c r="A690" s="58">
        <v>2010</v>
      </c>
      <c r="B690" s="59" t="s">
        <v>2433</v>
      </c>
      <c r="C690" s="59" t="s">
        <v>2434</v>
      </c>
      <c r="D690" s="59" t="s">
        <v>2435</v>
      </c>
      <c r="E690" s="59" t="s">
        <v>2423</v>
      </c>
      <c r="F690" s="59" t="s">
        <v>2436</v>
      </c>
      <c r="G690" s="59">
        <v>100</v>
      </c>
      <c r="H690" s="31">
        <v>86</v>
      </c>
      <c r="I690" s="31">
        <v>310945</v>
      </c>
      <c r="J690" s="31">
        <v>1747527</v>
      </c>
      <c r="K690" s="31">
        <v>1799624</v>
      </c>
      <c r="L690" s="31">
        <v>1786851</v>
      </c>
      <c r="M690" s="31">
        <v>1815014</v>
      </c>
      <c r="N690" s="31">
        <v>1827411</v>
      </c>
      <c r="O690" s="31">
        <v>1822045</v>
      </c>
      <c r="P690" s="31">
        <v>1820743</v>
      </c>
      <c r="Q690" s="31">
        <v>1819546</v>
      </c>
      <c r="R690" s="31">
        <v>1912869</v>
      </c>
      <c r="S690" s="31">
        <v>2011625</v>
      </c>
      <c r="T690" s="31">
        <v>2000247</v>
      </c>
      <c r="U690" s="31">
        <v>2028741</v>
      </c>
      <c r="V690" s="31">
        <v>2081792</v>
      </c>
      <c r="W690" s="31">
        <v>2106945</v>
      </c>
      <c r="X690" s="31">
        <v>2132519</v>
      </c>
      <c r="Y690" s="31">
        <v>2200177</v>
      </c>
      <c r="Z690" s="31">
        <v>2242027</v>
      </c>
      <c r="AA690" s="31">
        <v>2271801</v>
      </c>
      <c r="AB690" s="31">
        <v>2353320</v>
      </c>
      <c r="AC690" s="31">
        <v>2325981</v>
      </c>
    </row>
    <row r="691" spans="1:29" hidden="1">
      <c r="A691" s="58">
        <v>2010</v>
      </c>
      <c r="B691" s="59" t="s">
        <v>2437</v>
      </c>
      <c r="C691" s="59" t="s">
        <v>2438</v>
      </c>
      <c r="D691" s="59" t="s">
        <v>2439</v>
      </c>
      <c r="E691" s="59" t="s">
        <v>2423</v>
      </c>
      <c r="F691" s="59" t="s">
        <v>2440</v>
      </c>
      <c r="G691" s="59">
        <v>2</v>
      </c>
      <c r="H691" s="31">
        <v>1668</v>
      </c>
      <c r="I691" s="31">
        <v>11789487</v>
      </c>
      <c r="J691" s="31">
        <v>3512255</v>
      </c>
      <c r="K691" s="31">
        <v>3577928</v>
      </c>
      <c r="L691" s="31">
        <v>3556423</v>
      </c>
      <c r="M691" s="31">
        <v>3542286</v>
      </c>
      <c r="N691" s="31">
        <v>3534134</v>
      </c>
      <c r="O691" s="31">
        <v>3532135</v>
      </c>
      <c r="P691" s="31">
        <v>3645688</v>
      </c>
      <c r="Q691" s="31">
        <v>4046898</v>
      </c>
      <c r="R691" s="31">
        <v>4378401</v>
      </c>
      <c r="S691" s="31">
        <v>4655123</v>
      </c>
      <c r="T691" s="31">
        <v>5088897</v>
      </c>
      <c r="U691" s="31">
        <v>5051790</v>
      </c>
      <c r="V691" s="31">
        <v>5088308</v>
      </c>
      <c r="W691" s="31">
        <v>5069704</v>
      </c>
      <c r="X691" s="31">
        <v>5021319</v>
      </c>
      <c r="Y691" s="31">
        <v>5116736</v>
      </c>
      <c r="Z691" s="31">
        <v>5080571</v>
      </c>
      <c r="AA691" s="31">
        <v>5182170</v>
      </c>
      <c r="AB691" s="31">
        <v>5386868</v>
      </c>
      <c r="AC691" s="31">
        <v>5423974</v>
      </c>
    </row>
    <row r="692" spans="1:29" hidden="1">
      <c r="A692" s="58">
        <v>2010</v>
      </c>
      <c r="B692" s="59" t="s">
        <v>2441</v>
      </c>
      <c r="C692" s="59" t="s">
        <v>2442</v>
      </c>
      <c r="D692" s="59" t="s">
        <v>2443</v>
      </c>
      <c r="E692" s="59" t="s">
        <v>2423</v>
      </c>
      <c r="F692" s="59" t="s">
        <v>2424</v>
      </c>
      <c r="G692" s="59">
        <v>12</v>
      </c>
      <c r="H692" s="31">
        <v>527</v>
      </c>
      <c r="I692" s="31">
        <v>3228605</v>
      </c>
      <c r="J692" s="31">
        <v>8137695</v>
      </c>
      <c r="K692" s="31">
        <v>8568418</v>
      </c>
      <c r="L692" s="31">
        <v>8487361</v>
      </c>
      <c r="M692" s="31">
        <v>8782337</v>
      </c>
      <c r="N692" s="31">
        <v>9107697</v>
      </c>
      <c r="O692" s="31">
        <v>9257599</v>
      </c>
      <c r="P692" s="31">
        <v>8838563</v>
      </c>
      <c r="Q692" s="31">
        <v>9103754</v>
      </c>
      <c r="R692" s="31">
        <v>9258173</v>
      </c>
      <c r="S692" s="31">
        <v>9477570</v>
      </c>
      <c r="T692" s="31">
        <v>9585661</v>
      </c>
      <c r="U692" s="31">
        <v>10373694</v>
      </c>
      <c r="V692" s="31">
        <v>10812331</v>
      </c>
      <c r="W692" s="31">
        <v>10082836</v>
      </c>
      <c r="X692" s="31">
        <v>9932509</v>
      </c>
      <c r="Y692" s="31">
        <v>10010525</v>
      </c>
      <c r="Z692" s="31">
        <v>10191462</v>
      </c>
      <c r="AA692" s="31">
        <v>10221955</v>
      </c>
      <c r="AB692" s="31">
        <v>10228118</v>
      </c>
      <c r="AC692" s="31">
        <v>9635954</v>
      </c>
    </row>
    <row r="693" spans="1:29" hidden="1">
      <c r="A693" s="58">
        <v>2010</v>
      </c>
      <c r="B693" s="59" t="s">
        <v>2444</v>
      </c>
      <c r="C693" s="59" t="s">
        <v>2445</v>
      </c>
      <c r="D693" s="59" t="s">
        <v>2446</v>
      </c>
      <c r="E693" s="59" t="s">
        <v>2423</v>
      </c>
      <c r="F693" s="59" t="s">
        <v>2440</v>
      </c>
      <c r="G693" s="59">
        <v>2</v>
      </c>
      <c r="H693" s="31">
        <v>1668</v>
      </c>
      <c r="I693" s="31">
        <v>11789487</v>
      </c>
      <c r="J693" s="31">
        <v>1871652</v>
      </c>
      <c r="K693" s="31">
        <v>1992404</v>
      </c>
      <c r="L693" s="31">
        <v>2296838</v>
      </c>
      <c r="M693" s="31">
        <v>2405250</v>
      </c>
      <c r="N693" s="31">
        <v>2351310</v>
      </c>
      <c r="O693" s="31">
        <v>2429105</v>
      </c>
      <c r="P693" s="31">
        <v>2470483</v>
      </c>
      <c r="Q693" s="31">
        <v>2451694</v>
      </c>
      <c r="R693" s="31">
        <v>2422892</v>
      </c>
      <c r="S693" s="31">
        <v>2381020</v>
      </c>
      <c r="T693" s="31">
        <v>2345066</v>
      </c>
      <c r="U693" s="31">
        <v>2405093</v>
      </c>
      <c r="V693" s="31">
        <v>2428093</v>
      </c>
      <c r="W693" s="31">
        <v>2525832</v>
      </c>
      <c r="X693" s="31">
        <v>2613793</v>
      </c>
      <c r="Y693" s="31">
        <v>2406287</v>
      </c>
      <c r="Z693" s="31">
        <v>2370932</v>
      </c>
      <c r="AA693" s="31">
        <v>2342425</v>
      </c>
      <c r="AB693" s="31">
        <v>2382160</v>
      </c>
      <c r="AC693" s="31">
        <v>2407615</v>
      </c>
    </row>
    <row r="694" spans="1:29" hidden="1">
      <c r="A694" s="58">
        <v>2010</v>
      </c>
      <c r="B694" s="59" t="s">
        <v>2447</v>
      </c>
      <c r="C694" s="59" t="s">
        <v>2448</v>
      </c>
      <c r="D694" s="59" t="s">
        <v>2449</v>
      </c>
      <c r="E694" s="59" t="s">
        <v>2423</v>
      </c>
      <c r="F694" s="59" t="s">
        <v>2450</v>
      </c>
      <c r="G694" s="59">
        <v>99</v>
      </c>
      <c r="H694" s="31">
        <v>74</v>
      </c>
      <c r="I694" s="31">
        <v>313392</v>
      </c>
      <c r="J694" s="31">
        <v>2102247</v>
      </c>
      <c r="K694" s="31">
        <v>2416109</v>
      </c>
      <c r="L694" s="31">
        <v>2275802</v>
      </c>
      <c r="M694" s="31">
        <v>2153250</v>
      </c>
      <c r="N694" s="31">
        <v>2778335</v>
      </c>
      <c r="O694" s="31">
        <v>2863683</v>
      </c>
      <c r="P694" s="31">
        <v>3083696</v>
      </c>
      <c r="Q694" s="31">
        <v>3183237</v>
      </c>
      <c r="R694" s="31">
        <v>3191695</v>
      </c>
      <c r="S694" s="31">
        <v>3571278</v>
      </c>
      <c r="T694" s="31">
        <v>3909552</v>
      </c>
      <c r="U694" s="31">
        <v>4565782</v>
      </c>
      <c r="V694" s="31">
        <v>4676522</v>
      </c>
      <c r="W694" s="31">
        <v>4629375</v>
      </c>
      <c r="X694" s="31">
        <v>4108409</v>
      </c>
      <c r="Y694" s="31">
        <v>3846900</v>
      </c>
      <c r="Z694" s="31">
        <v>3934965</v>
      </c>
      <c r="AA694" s="31">
        <v>4350674</v>
      </c>
      <c r="AB694" s="31">
        <v>3984949</v>
      </c>
      <c r="AC694" s="31">
        <v>3626415</v>
      </c>
    </row>
    <row r="695" spans="1:29" hidden="1">
      <c r="A695" s="58">
        <v>2010</v>
      </c>
      <c r="B695" s="59" t="s">
        <v>2451</v>
      </c>
      <c r="C695" s="59" t="s">
        <v>2452</v>
      </c>
      <c r="D695" s="59" t="s">
        <v>2453</v>
      </c>
      <c r="E695" s="59" t="s">
        <v>2423</v>
      </c>
      <c r="F695" s="59" t="s">
        <v>2454</v>
      </c>
      <c r="G695" s="59">
        <v>24</v>
      </c>
      <c r="H695" s="31">
        <v>260</v>
      </c>
      <c r="I695" s="31">
        <v>1538312</v>
      </c>
      <c r="J695" s="31">
        <v>21012403</v>
      </c>
      <c r="K695" s="31">
        <v>21774517</v>
      </c>
      <c r="L695" s="31">
        <v>20467017</v>
      </c>
      <c r="M695" s="31">
        <v>20471946</v>
      </c>
      <c r="N695" s="31">
        <v>20590020</v>
      </c>
      <c r="O695" s="31">
        <v>19336245</v>
      </c>
      <c r="P695" s="31">
        <v>19651383</v>
      </c>
      <c r="Q695" s="31">
        <v>20302328</v>
      </c>
      <c r="R695" s="31">
        <v>21423030</v>
      </c>
      <c r="S695" s="31">
        <v>22043670</v>
      </c>
      <c r="T695" s="31">
        <v>22095750</v>
      </c>
      <c r="U695" s="31">
        <v>31549203</v>
      </c>
      <c r="V695" s="31">
        <v>26872642</v>
      </c>
      <c r="W695" s="31">
        <v>23872919</v>
      </c>
      <c r="X695" s="31">
        <v>23823336</v>
      </c>
      <c r="Y695" s="31">
        <v>25074590</v>
      </c>
      <c r="Z695" s="31">
        <v>25772819</v>
      </c>
      <c r="AA695" s="31">
        <v>26270629</v>
      </c>
      <c r="AB695" s="31">
        <v>26885471</v>
      </c>
      <c r="AC695" s="31">
        <v>25152461</v>
      </c>
    </row>
    <row r="696" spans="1:29" hidden="1">
      <c r="A696" s="58">
        <v>2010</v>
      </c>
      <c r="B696" s="59" t="s">
        <v>2455</v>
      </c>
      <c r="C696" s="59" t="s">
        <v>2456</v>
      </c>
      <c r="D696" s="59" t="s">
        <v>2422</v>
      </c>
      <c r="E696" s="59" t="s">
        <v>2423</v>
      </c>
      <c r="F696" s="59" t="s">
        <v>2424</v>
      </c>
      <c r="G696" s="59">
        <v>12</v>
      </c>
      <c r="H696" s="31">
        <v>527</v>
      </c>
      <c r="I696" s="31">
        <v>3228605</v>
      </c>
      <c r="J696" s="31">
        <v>22771500</v>
      </c>
      <c r="K696" s="31">
        <v>24167641</v>
      </c>
      <c r="L696" s="31">
        <v>23650123</v>
      </c>
      <c r="M696" s="31">
        <v>23052576</v>
      </c>
      <c r="N696" s="31">
        <v>23049011</v>
      </c>
      <c r="O696" s="31">
        <v>21899921</v>
      </c>
      <c r="P696" s="31">
        <v>19428185</v>
      </c>
      <c r="Q696" s="31">
        <v>19595442</v>
      </c>
      <c r="R696" s="31">
        <v>19911278</v>
      </c>
      <c r="S696" s="31">
        <v>21518146</v>
      </c>
      <c r="T696" s="31">
        <v>22799497</v>
      </c>
      <c r="U696" s="31">
        <v>23194341</v>
      </c>
      <c r="V696" s="31">
        <v>23532658</v>
      </c>
      <c r="W696" s="31">
        <v>22364203</v>
      </c>
      <c r="X696" s="31">
        <v>21110055</v>
      </c>
      <c r="Y696" s="31">
        <v>21198605</v>
      </c>
      <c r="Z696" s="31">
        <v>25552631</v>
      </c>
      <c r="AA696" s="31">
        <v>27826131</v>
      </c>
      <c r="AB696" s="31">
        <v>28250291</v>
      </c>
      <c r="AC696" s="31">
        <v>27837251</v>
      </c>
    </row>
    <row r="697" spans="1:29" hidden="1">
      <c r="A697" s="58">
        <v>2010</v>
      </c>
      <c r="B697" s="59" t="s">
        <v>2457</v>
      </c>
      <c r="C697" s="59" t="s">
        <v>2458</v>
      </c>
      <c r="D697" s="59" t="s">
        <v>2459</v>
      </c>
      <c r="E697" s="59" t="s">
        <v>2423</v>
      </c>
      <c r="F697" s="59" t="s">
        <v>2424</v>
      </c>
      <c r="G697" s="59">
        <v>12</v>
      </c>
      <c r="H697" s="31">
        <v>527</v>
      </c>
      <c r="I697" s="31">
        <v>3228605</v>
      </c>
      <c r="J697" s="31">
        <v>26708882</v>
      </c>
      <c r="K697" s="31">
        <v>25811006</v>
      </c>
      <c r="L697" s="31">
        <v>25563999</v>
      </c>
      <c r="M697" s="31">
        <v>24768810</v>
      </c>
      <c r="N697" s="31">
        <v>24197407</v>
      </c>
      <c r="O697" s="31">
        <v>24109605</v>
      </c>
      <c r="P697" s="31">
        <v>24294774</v>
      </c>
      <c r="Q697" s="31">
        <v>24221517</v>
      </c>
      <c r="R697" s="31">
        <v>24753494</v>
      </c>
      <c r="S697" s="31">
        <v>25119034</v>
      </c>
      <c r="T697" s="31">
        <v>24705581</v>
      </c>
      <c r="U697" s="31">
        <v>26577738</v>
      </c>
      <c r="V697" s="31">
        <v>26683300</v>
      </c>
      <c r="W697" s="31">
        <v>26360317</v>
      </c>
      <c r="X697" s="31">
        <v>25809526</v>
      </c>
      <c r="Y697" s="31">
        <v>24779748</v>
      </c>
      <c r="Z697" s="31">
        <v>24082535</v>
      </c>
      <c r="AA697" s="31">
        <v>29087358</v>
      </c>
      <c r="AB697" s="31">
        <v>29053129</v>
      </c>
      <c r="AC697" s="31">
        <v>28406842</v>
      </c>
    </row>
    <row r="698" spans="1:29" hidden="1">
      <c r="A698" s="58">
        <v>2010</v>
      </c>
      <c r="B698" s="59" t="s">
        <v>2460</v>
      </c>
      <c r="C698" s="59" t="s">
        <v>2461</v>
      </c>
      <c r="D698" s="59" t="s">
        <v>2459</v>
      </c>
      <c r="E698" s="59" t="s">
        <v>2423</v>
      </c>
      <c r="F698" s="59" t="s">
        <v>2424</v>
      </c>
      <c r="G698" s="59">
        <v>12</v>
      </c>
      <c r="H698" s="31">
        <v>527</v>
      </c>
      <c r="I698" s="31">
        <v>3228605</v>
      </c>
      <c r="J698" s="31">
        <v>8105863</v>
      </c>
      <c r="K698" s="31">
        <v>8513577</v>
      </c>
      <c r="L698" s="31">
        <v>8582443</v>
      </c>
      <c r="M698" s="31">
        <v>8688644</v>
      </c>
      <c r="N698" s="31">
        <v>8542269</v>
      </c>
      <c r="O698" s="31">
        <v>8952475</v>
      </c>
      <c r="P698" s="31">
        <v>9072864</v>
      </c>
      <c r="Q698" s="31">
        <v>8800458</v>
      </c>
      <c r="R698" s="31">
        <v>8745967</v>
      </c>
      <c r="S698" s="31">
        <v>8882502</v>
      </c>
      <c r="T698" s="31">
        <v>8967610</v>
      </c>
      <c r="U698" s="31">
        <v>9159488</v>
      </c>
      <c r="V698" s="31">
        <v>8780952</v>
      </c>
      <c r="W698" s="31">
        <v>7197842</v>
      </c>
      <c r="X698" s="31">
        <v>6361243</v>
      </c>
      <c r="Y698" s="31">
        <v>6246721</v>
      </c>
      <c r="Z698" s="31">
        <v>6338181</v>
      </c>
      <c r="AA698" s="31">
        <v>6535877</v>
      </c>
      <c r="AB698" s="31">
        <v>6660453</v>
      </c>
      <c r="AC698" s="31">
        <v>6735946</v>
      </c>
    </row>
    <row r="699" spans="1:29" hidden="1">
      <c r="A699" s="58">
        <v>2010</v>
      </c>
      <c r="B699" s="59" t="s">
        <v>2462</v>
      </c>
      <c r="C699" s="59" t="s">
        <v>2463</v>
      </c>
      <c r="D699" s="59" t="s">
        <v>2464</v>
      </c>
      <c r="E699" s="59" t="s">
        <v>2423</v>
      </c>
      <c r="F699" s="59" t="s">
        <v>2465</v>
      </c>
      <c r="G699" s="59">
        <v>111</v>
      </c>
      <c r="H699" s="31">
        <v>102</v>
      </c>
      <c r="I699" s="31">
        <v>285408</v>
      </c>
      <c r="J699" s="31">
        <v>839912</v>
      </c>
      <c r="K699" s="31">
        <v>859423</v>
      </c>
      <c r="L699" s="31">
        <v>1001012</v>
      </c>
      <c r="M699" s="31">
        <v>973881</v>
      </c>
      <c r="N699" s="31">
        <v>981170</v>
      </c>
      <c r="O699" s="31">
        <v>994309</v>
      </c>
      <c r="P699" s="31">
        <v>895209</v>
      </c>
      <c r="Q699" s="31">
        <v>888677</v>
      </c>
      <c r="R699" s="31">
        <v>804960</v>
      </c>
      <c r="S699" s="31">
        <v>882955</v>
      </c>
      <c r="T699" s="31">
        <v>1005988</v>
      </c>
      <c r="U699" s="31">
        <v>1086229</v>
      </c>
      <c r="V699" s="31">
        <v>1168679</v>
      </c>
      <c r="W699" s="31">
        <v>1239028</v>
      </c>
      <c r="X699" s="31">
        <v>1256681</v>
      </c>
      <c r="Y699" s="31">
        <v>1258266</v>
      </c>
      <c r="Z699" s="31">
        <v>1269518</v>
      </c>
      <c r="AA699" s="31">
        <v>1265515</v>
      </c>
      <c r="AB699" s="31">
        <v>1356479</v>
      </c>
      <c r="AC699" s="31">
        <v>1376674</v>
      </c>
    </row>
    <row r="700" spans="1:29" hidden="1">
      <c r="A700" s="58">
        <v>2010</v>
      </c>
      <c r="B700" s="59" t="s">
        <v>2466</v>
      </c>
      <c r="C700" s="59" t="s">
        <v>2467</v>
      </c>
      <c r="D700" s="59" t="s">
        <v>2468</v>
      </c>
      <c r="E700" s="59" t="s">
        <v>2423</v>
      </c>
      <c r="F700" s="59" t="s">
        <v>2469</v>
      </c>
      <c r="G700" s="59">
        <v>28</v>
      </c>
      <c r="H700" s="31">
        <v>369</v>
      </c>
      <c r="I700" s="31">
        <v>1393498</v>
      </c>
      <c r="J700" s="31">
        <v>8373899</v>
      </c>
      <c r="K700" s="31">
        <v>8731722</v>
      </c>
      <c r="L700" s="31">
        <v>9740187</v>
      </c>
      <c r="M700" s="31">
        <v>10388046</v>
      </c>
      <c r="N700" s="31">
        <v>10500159</v>
      </c>
      <c r="O700" s="31">
        <v>11005140</v>
      </c>
      <c r="P700" s="31">
        <v>11330869</v>
      </c>
      <c r="Q700" s="31">
        <v>11564640</v>
      </c>
      <c r="R700" s="31">
        <v>12024009</v>
      </c>
      <c r="S700" s="31">
        <v>12466343</v>
      </c>
      <c r="T700" s="31">
        <v>12038286</v>
      </c>
      <c r="U700" s="31">
        <v>12369219</v>
      </c>
      <c r="V700" s="31">
        <v>12564009</v>
      </c>
      <c r="W700" s="31">
        <v>14068540</v>
      </c>
      <c r="X700" s="31">
        <v>14371612</v>
      </c>
      <c r="Y700" s="31">
        <v>14211774</v>
      </c>
      <c r="Z700" s="31">
        <v>14564004</v>
      </c>
      <c r="AA700" s="31">
        <v>14800279</v>
      </c>
      <c r="AB700" s="31">
        <v>14282449</v>
      </c>
      <c r="AC700" s="31">
        <v>13864742</v>
      </c>
    </row>
    <row r="701" spans="1:29" hidden="1">
      <c r="A701" s="58">
        <v>2010</v>
      </c>
      <c r="B701" s="59" t="s">
        <v>2470</v>
      </c>
      <c r="C701" s="59" t="s">
        <v>2471</v>
      </c>
      <c r="D701" s="59" t="s">
        <v>2472</v>
      </c>
      <c r="E701" s="59" t="s">
        <v>2423</v>
      </c>
      <c r="F701" s="59" t="s">
        <v>2473</v>
      </c>
      <c r="G701" s="59">
        <v>155</v>
      </c>
      <c r="H701" s="31">
        <v>60</v>
      </c>
      <c r="I701" s="31">
        <v>196263</v>
      </c>
      <c r="J701" s="31">
        <v>2283905</v>
      </c>
      <c r="K701" s="31">
        <v>1994936</v>
      </c>
      <c r="L701" s="31">
        <v>2011033</v>
      </c>
      <c r="M701" s="31">
        <v>2098914</v>
      </c>
      <c r="N701" s="31">
        <v>2125922</v>
      </c>
      <c r="O701" s="31">
        <v>2228758</v>
      </c>
      <c r="P701" s="31">
        <v>2228758</v>
      </c>
      <c r="Q701" s="31">
        <v>2176590</v>
      </c>
      <c r="R701" s="31">
        <v>2204140</v>
      </c>
      <c r="S701" s="31">
        <v>2219696</v>
      </c>
      <c r="T701" s="31">
        <v>2286124</v>
      </c>
      <c r="U701" s="31">
        <v>2400421</v>
      </c>
      <c r="V701" s="31">
        <v>2604426</v>
      </c>
      <c r="W701" s="31">
        <v>2547916</v>
      </c>
      <c r="X701" s="31">
        <v>2639840</v>
      </c>
      <c r="Y701" s="31">
        <v>2893210</v>
      </c>
      <c r="Z701" s="31">
        <v>3003413</v>
      </c>
      <c r="AA701" s="31">
        <v>3310401</v>
      </c>
      <c r="AB701" s="31">
        <v>3271801</v>
      </c>
      <c r="AC701" s="31">
        <v>3118580</v>
      </c>
    </row>
    <row r="702" spans="1:29" hidden="1">
      <c r="A702" s="58">
        <v>1993</v>
      </c>
      <c r="B702" s="59" t="s">
        <v>2474</v>
      </c>
      <c r="C702" s="59" t="s">
        <v>2475</v>
      </c>
      <c r="D702" s="59" t="s">
        <v>106</v>
      </c>
      <c r="E702" s="59" t="s">
        <v>2423</v>
      </c>
      <c r="F702" s="59" t="s">
        <v>2476</v>
      </c>
      <c r="G702" s="59">
        <v>2</v>
      </c>
      <c r="H702" s="31">
        <v>1966</v>
      </c>
      <c r="I702" s="31">
        <v>11402946</v>
      </c>
      <c r="J702" s="31">
        <v>90454423</v>
      </c>
      <c r="K702" s="31">
        <v>87374814</v>
      </c>
      <c r="L702" s="31">
        <v>83981462</v>
      </c>
      <c r="M702" s="31"/>
      <c r="N702" s="31"/>
      <c r="O702" s="31"/>
      <c r="P702" s="31"/>
      <c r="Q702" s="31"/>
      <c r="R702" s="31"/>
      <c r="S702" s="31"/>
      <c r="T702" s="31"/>
      <c r="U702" s="31"/>
      <c r="V702" s="31"/>
      <c r="W702" s="31"/>
      <c r="X702" s="31"/>
      <c r="Y702" s="31"/>
      <c r="Z702" s="31"/>
      <c r="AA702" s="31"/>
      <c r="AB702" s="31"/>
      <c r="AC702" s="31"/>
    </row>
    <row r="703" spans="1:29" hidden="1">
      <c r="A703" s="58">
        <v>2010</v>
      </c>
      <c r="B703" s="59" t="s">
        <v>2477</v>
      </c>
      <c r="C703" s="59" t="s">
        <v>2478</v>
      </c>
      <c r="D703" s="59" t="s">
        <v>546</v>
      </c>
      <c r="E703" s="59" t="s">
        <v>2423</v>
      </c>
      <c r="F703" s="59" t="s">
        <v>2440</v>
      </c>
      <c r="G703" s="59">
        <v>2</v>
      </c>
      <c r="H703" s="31">
        <v>1668</v>
      </c>
      <c r="I703" s="31">
        <v>11789487</v>
      </c>
      <c r="J703" s="31">
        <v>931274</v>
      </c>
      <c r="K703" s="31">
        <v>931032</v>
      </c>
      <c r="L703" s="31">
        <v>722524</v>
      </c>
      <c r="M703" s="31">
        <v>654874</v>
      </c>
      <c r="N703" s="31">
        <v>669536</v>
      </c>
      <c r="O703" s="31">
        <v>812471</v>
      </c>
      <c r="P703" s="31">
        <v>856104</v>
      </c>
      <c r="Q703" s="31">
        <v>841905</v>
      </c>
      <c r="R703" s="31">
        <v>841887</v>
      </c>
      <c r="S703" s="31">
        <v>889010</v>
      </c>
      <c r="T703" s="31">
        <v>1000576</v>
      </c>
      <c r="U703" s="31">
        <v>1005743</v>
      </c>
      <c r="V703" s="31">
        <v>1075046</v>
      </c>
      <c r="W703" s="31">
        <v>1192369</v>
      </c>
      <c r="X703" s="31">
        <v>1325289</v>
      </c>
      <c r="Y703" s="31">
        <v>1510001</v>
      </c>
      <c r="Z703" s="31">
        <v>1467047</v>
      </c>
      <c r="AA703" s="31">
        <v>1581161</v>
      </c>
      <c r="AB703" s="31">
        <v>1444317</v>
      </c>
      <c r="AC703" s="31">
        <v>1333172</v>
      </c>
    </row>
    <row r="704" spans="1:29" hidden="1">
      <c r="A704" s="58">
        <v>2010</v>
      </c>
      <c r="B704" s="59" t="s">
        <v>2479</v>
      </c>
      <c r="C704" s="59" t="s">
        <v>2480</v>
      </c>
      <c r="D704" s="59" t="s">
        <v>210</v>
      </c>
      <c r="E704" s="59" t="s">
        <v>2423</v>
      </c>
      <c r="F704" s="59" t="s">
        <v>2440</v>
      </c>
      <c r="G704" s="59">
        <v>2</v>
      </c>
      <c r="H704" s="31">
        <v>1668</v>
      </c>
      <c r="I704" s="31">
        <v>11789487</v>
      </c>
      <c r="J704" s="31">
        <v>6611075</v>
      </c>
      <c r="K704" s="31">
        <v>7065107</v>
      </c>
      <c r="L704" s="31">
        <v>6988536</v>
      </c>
      <c r="M704" s="31">
        <v>7081706</v>
      </c>
      <c r="N704" s="31">
        <v>6842282</v>
      </c>
      <c r="O704" s="31">
        <v>6819717</v>
      </c>
      <c r="P704" s="31">
        <v>6991730</v>
      </c>
      <c r="Q704" s="31">
        <v>7075927</v>
      </c>
      <c r="R704" s="31">
        <v>7293887</v>
      </c>
      <c r="S704" s="31">
        <v>7382256</v>
      </c>
      <c r="T704" s="31">
        <v>7411087</v>
      </c>
      <c r="U704" s="31">
        <v>7458201</v>
      </c>
      <c r="V704" s="31">
        <v>7438770</v>
      </c>
      <c r="W704" s="31">
        <v>7721489</v>
      </c>
      <c r="X704" s="31">
        <v>7815185</v>
      </c>
      <c r="Y704" s="31">
        <v>7483665</v>
      </c>
      <c r="Z704" s="31">
        <v>7156841</v>
      </c>
      <c r="AA704" s="31">
        <v>7237604</v>
      </c>
      <c r="AB704" s="31">
        <v>7280824</v>
      </c>
      <c r="AC704" s="31">
        <v>7210798</v>
      </c>
    </row>
    <row r="705" spans="1:29" hidden="1">
      <c r="A705" s="58">
        <v>2010</v>
      </c>
      <c r="B705" s="59" t="s">
        <v>2481</v>
      </c>
      <c r="C705" s="59" t="s">
        <v>2482</v>
      </c>
      <c r="D705" s="59" t="s">
        <v>2483</v>
      </c>
      <c r="E705" s="59" t="s">
        <v>2423</v>
      </c>
      <c r="F705" s="59" t="s">
        <v>2440</v>
      </c>
      <c r="G705" s="59">
        <v>2</v>
      </c>
      <c r="H705" s="31">
        <v>1668</v>
      </c>
      <c r="I705" s="31">
        <v>11789487</v>
      </c>
      <c r="J705" s="31">
        <v>207311</v>
      </c>
      <c r="K705" s="31">
        <v>204031</v>
      </c>
      <c r="L705" s="31">
        <v>165819</v>
      </c>
      <c r="M705" s="31">
        <v>162078</v>
      </c>
      <c r="N705" s="31">
        <v>171242</v>
      </c>
      <c r="O705" s="31">
        <v>188317</v>
      </c>
      <c r="P705" s="31">
        <v>182856</v>
      </c>
      <c r="Q705" s="31">
        <v>185699</v>
      </c>
      <c r="R705" s="31">
        <v>168137</v>
      </c>
      <c r="S705" s="31">
        <v>168764</v>
      </c>
      <c r="T705" s="31">
        <v>159147</v>
      </c>
      <c r="U705" s="31">
        <v>156173</v>
      </c>
      <c r="V705" s="31">
        <v>145895</v>
      </c>
      <c r="W705" s="31">
        <v>133435</v>
      </c>
      <c r="X705" s="31">
        <v>139177</v>
      </c>
      <c r="Y705" s="31"/>
      <c r="Z705" s="31"/>
      <c r="AA705" s="31"/>
      <c r="AB705" s="31">
        <v>114514</v>
      </c>
      <c r="AC705" s="31">
        <v>91392</v>
      </c>
    </row>
    <row r="706" spans="1:29" hidden="1">
      <c r="A706" s="58">
        <v>2010</v>
      </c>
      <c r="B706" s="59" t="s">
        <v>2484</v>
      </c>
      <c r="C706" s="59" t="s">
        <v>2485</v>
      </c>
      <c r="D706" s="59" t="s">
        <v>109</v>
      </c>
      <c r="E706" s="59" t="s">
        <v>2423</v>
      </c>
      <c r="F706" s="59" t="s">
        <v>2486</v>
      </c>
      <c r="G706" s="59">
        <v>15</v>
      </c>
      <c r="H706" s="31">
        <v>782</v>
      </c>
      <c r="I706" s="31">
        <v>2674436</v>
      </c>
      <c r="J706" s="31">
        <v>11417567</v>
      </c>
      <c r="K706" s="31">
        <v>13088481</v>
      </c>
      <c r="L706" s="31">
        <v>12692491</v>
      </c>
      <c r="M706" s="31">
        <v>13481648</v>
      </c>
      <c r="N706" s="31">
        <v>13160498</v>
      </c>
      <c r="O706" s="31">
        <v>12585322</v>
      </c>
      <c r="P706" s="31">
        <v>12007659</v>
      </c>
      <c r="Q706" s="31">
        <v>12163609</v>
      </c>
      <c r="R706" s="31">
        <v>12779638</v>
      </c>
      <c r="S706" s="31">
        <v>13123642</v>
      </c>
      <c r="T706" s="31">
        <v>12457490</v>
      </c>
      <c r="U706" s="31">
        <v>12692954</v>
      </c>
      <c r="V706" s="31">
        <v>10448117</v>
      </c>
      <c r="W706" s="31">
        <v>10348010</v>
      </c>
      <c r="X706" s="31">
        <v>10087350</v>
      </c>
      <c r="Y706" s="31">
        <v>9958013</v>
      </c>
      <c r="Z706" s="31">
        <v>30015732</v>
      </c>
      <c r="AA706" s="31">
        <v>30026616</v>
      </c>
      <c r="AB706" s="31">
        <v>29294704</v>
      </c>
      <c r="AC706" s="31">
        <v>27816321</v>
      </c>
    </row>
    <row r="707" spans="1:29" hidden="1">
      <c r="A707" s="58">
        <v>2010</v>
      </c>
      <c r="B707" s="59" t="s">
        <v>2487</v>
      </c>
      <c r="C707" s="59" t="s">
        <v>2488</v>
      </c>
      <c r="D707" s="59" t="s">
        <v>2489</v>
      </c>
      <c r="E707" s="59" t="s">
        <v>2423</v>
      </c>
      <c r="F707" s="59" t="s">
        <v>2490</v>
      </c>
      <c r="G707" s="59">
        <v>64</v>
      </c>
      <c r="H707" s="31">
        <v>139</v>
      </c>
      <c r="I707" s="31">
        <v>554923</v>
      </c>
      <c r="J707" s="31">
        <v>3249695</v>
      </c>
      <c r="K707" s="31">
        <v>3338312</v>
      </c>
      <c r="L707" s="31">
        <v>3366686</v>
      </c>
      <c r="M707" s="31">
        <v>3491058</v>
      </c>
      <c r="N707" s="31">
        <v>3628403</v>
      </c>
      <c r="O707" s="31">
        <v>3574442</v>
      </c>
      <c r="P707" s="31">
        <v>3660523</v>
      </c>
      <c r="Q707" s="31">
        <v>3696905</v>
      </c>
      <c r="R707" s="31">
        <v>3889300</v>
      </c>
      <c r="S707" s="31">
        <v>4638338</v>
      </c>
      <c r="T707" s="31">
        <v>4773996</v>
      </c>
      <c r="U707" s="31">
        <v>4813657</v>
      </c>
      <c r="V707" s="31">
        <v>4893852</v>
      </c>
      <c r="W707" s="31">
        <v>4972642</v>
      </c>
      <c r="X707" s="31">
        <v>5186077</v>
      </c>
      <c r="Y707" s="31">
        <v>5211560</v>
      </c>
      <c r="Z707" s="31">
        <v>5298848</v>
      </c>
      <c r="AA707" s="31">
        <v>5833888</v>
      </c>
      <c r="AB707" s="31">
        <v>5810179</v>
      </c>
      <c r="AC707" s="31">
        <v>6172222</v>
      </c>
    </row>
    <row r="708" spans="1:29" hidden="1">
      <c r="A708" s="58">
        <v>2010</v>
      </c>
      <c r="B708" s="59" t="s">
        <v>2491</v>
      </c>
      <c r="C708" s="59" t="s">
        <v>2492</v>
      </c>
      <c r="D708" s="59" t="s">
        <v>2493</v>
      </c>
      <c r="E708" s="59" t="s">
        <v>2423</v>
      </c>
      <c r="F708" s="59" t="s">
        <v>2494</v>
      </c>
      <c r="G708" s="59">
        <v>181</v>
      </c>
      <c r="H708" s="31">
        <v>34</v>
      </c>
      <c r="I708" s="31">
        <v>158967</v>
      </c>
      <c r="J708" s="31">
        <v>1733276</v>
      </c>
      <c r="K708" s="31">
        <v>1798992</v>
      </c>
      <c r="L708" s="31">
        <v>1967379</v>
      </c>
      <c r="M708" s="31">
        <v>2007987</v>
      </c>
      <c r="N708" s="31">
        <v>2022595</v>
      </c>
      <c r="O708" s="31">
        <v>2243063</v>
      </c>
      <c r="P708" s="31">
        <v>2341187</v>
      </c>
      <c r="Q708" s="31">
        <v>2595707</v>
      </c>
      <c r="R708" s="31">
        <v>3236863</v>
      </c>
      <c r="S708" s="31">
        <v>3462110</v>
      </c>
      <c r="T708" s="31">
        <v>2969402</v>
      </c>
      <c r="U708" s="31">
        <v>2774357</v>
      </c>
      <c r="V708" s="31">
        <v>2865865</v>
      </c>
      <c r="W708" s="31">
        <v>2887627</v>
      </c>
      <c r="X708" s="31">
        <v>2899804</v>
      </c>
      <c r="Y708" s="31">
        <v>3527832</v>
      </c>
      <c r="Z708" s="31">
        <v>2750760</v>
      </c>
      <c r="AA708" s="31">
        <v>2205352</v>
      </c>
      <c r="AB708" s="31">
        <v>2295235</v>
      </c>
      <c r="AC708" s="31">
        <v>2342683</v>
      </c>
    </row>
    <row r="709" spans="1:29" hidden="1">
      <c r="A709" s="58">
        <v>2010</v>
      </c>
      <c r="B709" s="59" t="s">
        <v>2495</v>
      </c>
      <c r="C709" s="59" t="s">
        <v>2496</v>
      </c>
      <c r="D709" s="59" t="s">
        <v>2497</v>
      </c>
      <c r="E709" s="59" t="s">
        <v>2423</v>
      </c>
      <c r="F709" s="59" t="s">
        <v>2498</v>
      </c>
      <c r="G709" s="59">
        <v>25</v>
      </c>
      <c r="H709" s="31">
        <v>439</v>
      </c>
      <c r="I709" s="31">
        <v>1506816</v>
      </c>
      <c r="J709" s="31">
        <v>6035480</v>
      </c>
      <c r="K709" s="31">
        <v>6767270</v>
      </c>
      <c r="L709" s="31">
        <v>6920392</v>
      </c>
      <c r="M709" s="31">
        <v>7236878</v>
      </c>
      <c r="N709" s="31">
        <v>7749977</v>
      </c>
      <c r="O709" s="31">
        <v>8071065</v>
      </c>
      <c r="P709" s="31">
        <v>7942856</v>
      </c>
      <c r="Q709" s="31">
        <v>8623575</v>
      </c>
      <c r="R709" s="31">
        <v>8768401</v>
      </c>
      <c r="S709" s="31">
        <v>9365663</v>
      </c>
      <c r="T709" s="31">
        <v>9879789</v>
      </c>
      <c r="U709" s="31">
        <v>10221469</v>
      </c>
      <c r="V709" s="31">
        <v>11040358</v>
      </c>
      <c r="W709" s="31">
        <v>11128797</v>
      </c>
      <c r="X709" s="31">
        <v>11461994</v>
      </c>
      <c r="Y709" s="31">
        <v>11642899</v>
      </c>
      <c r="Z709" s="31">
        <v>11193830</v>
      </c>
      <c r="AA709" s="31">
        <v>10644309</v>
      </c>
      <c r="AB709" s="31">
        <v>10826356</v>
      </c>
      <c r="AC709" s="31">
        <v>10809532</v>
      </c>
    </row>
    <row r="710" spans="1:29" hidden="1">
      <c r="A710" s="58">
        <v>2010</v>
      </c>
      <c r="B710" s="59" t="s">
        <v>2499</v>
      </c>
      <c r="C710" s="59" t="s">
        <v>2500</v>
      </c>
      <c r="D710" s="59" t="s">
        <v>2501</v>
      </c>
      <c r="E710" s="59" t="s">
        <v>2423</v>
      </c>
      <c r="F710" s="59" t="s">
        <v>2486</v>
      </c>
      <c r="G710" s="59">
        <v>15</v>
      </c>
      <c r="H710" s="31">
        <v>782</v>
      </c>
      <c r="I710" s="31">
        <v>2674436</v>
      </c>
      <c r="J710" s="31">
        <v>9114051</v>
      </c>
      <c r="K710" s="31">
        <v>9427570</v>
      </c>
      <c r="L710" s="31">
        <v>9466430</v>
      </c>
      <c r="M710" s="31">
        <v>9491376</v>
      </c>
      <c r="N710" s="31">
        <v>9810043</v>
      </c>
      <c r="O710" s="31">
        <v>10129519</v>
      </c>
      <c r="P710" s="31">
        <v>10085218</v>
      </c>
      <c r="Q710" s="31">
        <v>10374726</v>
      </c>
      <c r="R710" s="31">
        <v>10056262</v>
      </c>
      <c r="S710" s="31">
        <v>10152058</v>
      </c>
      <c r="T710" s="31">
        <v>10174749</v>
      </c>
      <c r="U710" s="31">
        <v>10011858</v>
      </c>
      <c r="V710" s="31">
        <v>9444230</v>
      </c>
      <c r="W710" s="31">
        <v>9248243</v>
      </c>
      <c r="X710" s="31">
        <v>9198032</v>
      </c>
      <c r="Y710" s="31">
        <v>9300260</v>
      </c>
      <c r="Z710" s="31">
        <v>9552563</v>
      </c>
      <c r="AA710" s="31">
        <v>9287709</v>
      </c>
      <c r="AB710" s="31">
        <v>8872982</v>
      </c>
      <c r="AC710" s="31">
        <v>8191335</v>
      </c>
    </row>
    <row r="711" spans="1:29" hidden="1">
      <c r="A711" s="58">
        <v>2010</v>
      </c>
      <c r="B711" s="59" t="s">
        <v>2502</v>
      </c>
      <c r="C711" s="59" t="s">
        <v>2503</v>
      </c>
      <c r="D711" s="59" t="s">
        <v>2504</v>
      </c>
      <c r="E711" s="59" t="s">
        <v>2423</v>
      </c>
      <c r="F711" s="59" t="s">
        <v>2498</v>
      </c>
      <c r="G711" s="59">
        <v>25</v>
      </c>
      <c r="H711" s="31">
        <v>439</v>
      </c>
      <c r="I711" s="31">
        <v>1506816</v>
      </c>
      <c r="J711" s="31">
        <v>3175649</v>
      </c>
      <c r="K711" s="31">
        <v>3539850</v>
      </c>
      <c r="L711" s="31">
        <v>4081531</v>
      </c>
      <c r="M711" s="31">
        <v>4458104</v>
      </c>
      <c r="N711" s="31">
        <v>4652952</v>
      </c>
      <c r="O711" s="31">
        <v>4813553</v>
      </c>
      <c r="P711" s="31">
        <v>4849515</v>
      </c>
      <c r="Q711" s="31">
        <v>5204515</v>
      </c>
      <c r="R711" s="31">
        <v>5682161</v>
      </c>
      <c r="S711" s="31">
        <v>6465130</v>
      </c>
      <c r="T711" s="31">
        <v>7069438</v>
      </c>
      <c r="U711" s="31">
        <v>7620978</v>
      </c>
      <c r="V711" s="31">
        <v>8239935</v>
      </c>
      <c r="W711" s="31">
        <v>9659792</v>
      </c>
      <c r="X711" s="31">
        <v>9787847</v>
      </c>
      <c r="Y711" s="31">
        <v>9620866</v>
      </c>
      <c r="Z711" s="31">
        <v>10065244</v>
      </c>
      <c r="AA711" s="31">
        <v>10905818</v>
      </c>
      <c r="AB711" s="31">
        <v>11426093</v>
      </c>
      <c r="AC711" s="31">
        <v>10642527</v>
      </c>
    </row>
    <row r="712" spans="1:29" hidden="1">
      <c r="A712" s="58">
        <v>2010</v>
      </c>
      <c r="B712" s="59" t="s">
        <v>2505</v>
      </c>
      <c r="C712" s="59" t="s">
        <v>2506</v>
      </c>
      <c r="D712" s="59" t="s">
        <v>108</v>
      </c>
      <c r="E712" s="59" t="s">
        <v>2507</v>
      </c>
      <c r="F712" s="59" t="s">
        <v>2508</v>
      </c>
      <c r="G712" s="59">
        <v>13</v>
      </c>
      <c r="H712" s="31">
        <v>799</v>
      </c>
      <c r="I712" s="31">
        <v>2907049</v>
      </c>
      <c r="J712" s="31">
        <v>2086460</v>
      </c>
      <c r="K712" s="31">
        <v>2123924</v>
      </c>
      <c r="L712" s="31">
        <v>2658908</v>
      </c>
      <c r="M712" s="31">
        <v>13009365</v>
      </c>
      <c r="N712" s="31">
        <v>13182647</v>
      </c>
      <c r="O712" s="31">
        <v>13218660</v>
      </c>
      <c r="P712" s="31">
        <v>13135738</v>
      </c>
      <c r="Q712" s="31">
        <v>13531633</v>
      </c>
      <c r="R712" s="31">
        <v>13609773</v>
      </c>
      <c r="S712" s="31">
        <v>14015472</v>
      </c>
      <c r="T712" s="31">
        <v>16139178</v>
      </c>
      <c r="U712" s="31">
        <v>18689094</v>
      </c>
      <c r="V712" s="31">
        <v>21318081</v>
      </c>
      <c r="W712" s="31">
        <v>21976835</v>
      </c>
      <c r="X712" s="31">
        <v>22444026</v>
      </c>
      <c r="Y712" s="31">
        <v>22604948</v>
      </c>
      <c r="Z712" s="31">
        <v>22954099</v>
      </c>
      <c r="AA712" s="31">
        <v>25378851</v>
      </c>
      <c r="AB712" s="31">
        <v>24865523</v>
      </c>
      <c r="AC712" s="31">
        <v>22993529</v>
      </c>
    </row>
    <row r="713" spans="1:29" hidden="1">
      <c r="A713" s="58">
        <v>2010</v>
      </c>
      <c r="B713" s="59" t="s">
        <v>2509</v>
      </c>
      <c r="C713" s="59" t="s">
        <v>2510</v>
      </c>
      <c r="D713" s="59" t="s">
        <v>2511</v>
      </c>
      <c r="E713" s="59" t="s">
        <v>2507</v>
      </c>
      <c r="F713" s="59" t="s">
        <v>2512</v>
      </c>
      <c r="G713" s="59">
        <v>50</v>
      </c>
      <c r="H713" s="31">
        <v>291</v>
      </c>
      <c r="I713" s="31">
        <v>720425</v>
      </c>
      <c r="J713" s="31">
        <v>7161070</v>
      </c>
      <c r="K713" s="31">
        <v>7569516</v>
      </c>
      <c r="L713" s="31">
        <v>8149140</v>
      </c>
      <c r="M713" s="31">
        <v>8397589</v>
      </c>
      <c r="N713" s="31">
        <v>8227633</v>
      </c>
      <c r="O713" s="31">
        <v>8531569</v>
      </c>
      <c r="P713" s="31">
        <v>8543343</v>
      </c>
      <c r="Q713" s="31">
        <v>8491223</v>
      </c>
      <c r="R713" s="31">
        <v>8831160</v>
      </c>
      <c r="S713" s="31">
        <v>8810166</v>
      </c>
      <c r="T713" s="31">
        <v>8634945</v>
      </c>
      <c r="U713" s="31">
        <v>8560356</v>
      </c>
      <c r="V713" s="31">
        <v>8806048</v>
      </c>
      <c r="W713" s="31">
        <v>9113513</v>
      </c>
      <c r="X713" s="31">
        <v>9485954</v>
      </c>
      <c r="Y713" s="31">
        <v>9889292</v>
      </c>
      <c r="Z713" s="31">
        <v>10104597</v>
      </c>
      <c r="AA713" s="31">
        <v>10671745</v>
      </c>
      <c r="AB713" s="31">
        <v>10969765</v>
      </c>
      <c r="AC713" s="31">
        <v>11208607</v>
      </c>
    </row>
    <row r="714" spans="1:29" hidden="1">
      <c r="A714" s="58">
        <v>2010</v>
      </c>
      <c r="B714" s="59" t="s">
        <v>2513</v>
      </c>
      <c r="C714" s="59" t="s">
        <v>2514</v>
      </c>
      <c r="D714" s="59" t="s">
        <v>2515</v>
      </c>
      <c r="E714" s="59" t="s">
        <v>2507</v>
      </c>
      <c r="F714" s="59" t="s">
        <v>2508</v>
      </c>
      <c r="G714" s="59">
        <v>13</v>
      </c>
      <c r="H714" s="31">
        <v>799</v>
      </c>
      <c r="I714" s="31">
        <v>2907049</v>
      </c>
      <c r="J714" s="31">
        <v>314484</v>
      </c>
      <c r="K714" s="31">
        <v>300238</v>
      </c>
      <c r="L714" s="31">
        <v>268653</v>
      </c>
      <c r="M714" s="31">
        <v>269047</v>
      </c>
      <c r="N714" s="31">
        <v>261325</v>
      </c>
      <c r="O714" s="31">
        <v>267160</v>
      </c>
      <c r="P714" s="31">
        <v>272909</v>
      </c>
      <c r="Q714" s="31">
        <v>274954</v>
      </c>
      <c r="R714" s="31">
        <v>370584</v>
      </c>
      <c r="S714" s="31">
        <v>407089</v>
      </c>
      <c r="T714" s="31">
        <v>436722</v>
      </c>
      <c r="U714" s="31">
        <v>484475</v>
      </c>
      <c r="V714" s="31">
        <v>553462</v>
      </c>
      <c r="W714" s="31">
        <v>611532</v>
      </c>
      <c r="X714" s="31">
        <v>620404</v>
      </c>
      <c r="Y714" s="31">
        <v>638583</v>
      </c>
      <c r="Z714" s="31">
        <v>659730</v>
      </c>
      <c r="AA714" s="31">
        <v>525650</v>
      </c>
      <c r="AB714" s="31">
        <v>524605</v>
      </c>
      <c r="AC714" s="31">
        <v>530854</v>
      </c>
    </row>
    <row r="715" spans="1:29" hidden="1">
      <c r="A715" s="58">
        <v>2010</v>
      </c>
      <c r="B715" s="59" t="s">
        <v>2516</v>
      </c>
      <c r="C715" s="59" t="s">
        <v>2517</v>
      </c>
      <c r="D715" s="59" t="s">
        <v>2518</v>
      </c>
      <c r="E715" s="59" t="s">
        <v>2423</v>
      </c>
      <c r="F715" s="59" t="s">
        <v>2519</v>
      </c>
      <c r="G715" s="59">
        <v>91</v>
      </c>
      <c r="H715" s="31">
        <v>76</v>
      </c>
      <c r="I715" s="31">
        <v>337591</v>
      </c>
      <c r="J715" s="31">
        <v>1183552</v>
      </c>
      <c r="K715" s="31">
        <v>1411341</v>
      </c>
      <c r="L715" s="31">
        <v>1375777</v>
      </c>
      <c r="M715" s="31">
        <v>1322103</v>
      </c>
      <c r="N715" s="31">
        <v>1422067</v>
      </c>
      <c r="O715" s="31">
        <v>1461361</v>
      </c>
      <c r="P715" s="31">
        <v>1481513</v>
      </c>
      <c r="Q715" s="31">
        <v>1529390</v>
      </c>
      <c r="R715" s="31">
        <v>1501674</v>
      </c>
      <c r="S715" s="31">
        <v>1776966</v>
      </c>
      <c r="T715" s="31">
        <v>1883096</v>
      </c>
      <c r="U715" s="31">
        <v>2017653</v>
      </c>
      <c r="V715" s="31">
        <v>1902344</v>
      </c>
      <c r="W715" s="31">
        <v>1982025</v>
      </c>
      <c r="X715" s="31">
        <v>1943710</v>
      </c>
      <c r="Y715" s="31">
        <v>2032955</v>
      </c>
      <c r="Z715" s="31">
        <v>2062860</v>
      </c>
      <c r="AA715" s="31">
        <v>2111939</v>
      </c>
      <c r="AB715" s="31">
        <v>2227279</v>
      </c>
      <c r="AC715" s="31">
        <v>2173783</v>
      </c>
    </row>
    <row r="716" spans="1:29" hidden="1">
      <c r="A716" s="58">
        <v>2010</v>
      </c>
      <c r="B716" s="59" t="s">
        <v>2520</v>
      </c>
      <c r="C716" s="59" t="s">
        <v>2521</v>
      </c>
      <c r="D716" s="59" t="s">
        <v>2522</v>
      </c>
      <c r="E716" s="59" t="s">
        <v>2423</v>
      </c>
      <c r="F716" s="59" t="s">
        <v>2440</v>
      </c>
      <c r="G716" s="59">
        <v>2</v>
      </c>
      <c r="H716" s="31">
        <v>1668</v>
      </c>
      <c r="I716" s="31">
        <v>11789487</v>
      </c>
      <c r="J716" s="31">
        <v>18930071</v>
      </c>
      <c r="K716" s="31">
        <v>21344060</v>
      </c>
      <c r="L716" s="31">
        <v>20676204</v>
      </c>
      <c r="M716" s="31">
        <v>18929326</v>
      </c>
      <c r="N716" s="31">
        <v>18426272</v>
      </c>
      <c r="O716" s="31">
        <v>18043928</v>
      </c>
      <c r="P716" s="31">
        <v>17594991</v>
      </c>
      <c r="Q716" s="31">
        <v>17855616</v>
      </c>
      <c r="R716" s="31">
        <v>17906576</v>
      </c>
      <c r="S716" s="31">
        <v>18040359</v>
      </c>
      <c r="T716" s="31">
        <v>20158092</v>
      </c>
      <c r="U716" s="31">
        <v>28767937</v>
      </c>
      <c r="V716" s="31">
        <v>29979357</v>
      </c>
      <c r="W716" s="31">
        <v>31906928</v>
      </c>
      <c r="X716" s="31">
        <v>32700809</v>
      </c>
      <c r="Y716" s="31">
        <v>32234072</v>
      </c>
      <c r="Z716" s="31">
        <v>33066176</v>
      </c>
      <c r="AA716" s="31">
        <v>37367754</v>
      </c>
      <c r="AB716" s="31">
        <v>39340448</v>
      </c>
      <c r="AC716" s="31">
        <v>36660617</v>
      </c>
    </row>
    <row r="717" spans="1:29" hidden="1">
      <c r="A717" s="58">
        <v>2010</v>
      </c>
      <c r="B717" s="59" t="s">
        <v>2523</v>
      </c>
      <c r="C717" s="59" t="s">
        <v>2524</v>
      </c>
      <c r="D717" s="59" t="s">
        <v>2525</v>
      </c>
      <c r="E717" s="59" t="s">
        <v>2423</v>
      </c>
      <c r="F717" s="59" t="s">
        <v>2440</v>
      </c>
      <c r="G717" s="59">
        <v>2</v>
      </c>
      <c r="H717" s="31">
        <v>1668</v>
      </c>
      <c r="I717" s="31">
        <v>11789487</v>
      </c>
      <c r="J717" s="31">
        <v>936094</v>
      </c>
      <c r="K717" s="31">
        <v>979602</v>
      </c>
      <c r="L717" s="31">
        <v>975653</v>
      </c>
      <c r="M717" s="31">
        <v>970505</v>
      </c>
      <c r="N717" s="31">
        <v>982319</v>
      </c>
      <c r="O717" s="31">
        <v>979256</v>
      </c>
      <c r="P717" s="31">
        <v>985087</v>
      </c>
      <c r="Q717" s="31">
        <v>1122779</v>
      </c>
      <c r="R717" s="31">
        <v>1171945</v>
      </c>
      <c r="S717" s="31">
        <v>1179603</v>
      </c>
      <c r="T717" s="31">
        <v>1327424</v>
      </c>
      <c r="U717" s="31">
        <v>1389792</v>
      </c>
      <c r="V717" s="31">
        <v>1417180</v>
      </c>
      <c r="W717" s="31">
        <v>1419541</v>
      </c>
      <c r="X717" s="31">
        <v>1423326</v>
      </c>
      <c r="Y717" s="31">
        <v>1415374</v>
      </c>
      <c r="Z717" s="31">
        <v>1437685</v>
      </c>
      <c r="AA717" s="31">
        <v>1444350</v>
      </c>
      <c r="AB717" s="31">
        <v>1487120</v>
      </c>
      <c r="AC717" s="31">
        <v>1541119</v>
      </c>
    </row>
    <row r="718" spans="1:29" hidden="1">
      <c r="A718" s="58">
        <v>2010</v>
      </c>
      <c r="B718" s="59" t="s">
        <v>2526</v>
      </c>
      <c r="C718" s="59" t="s">
        <v>2527</v>
      </c>
      <c r="D718" s="59" t="s">
        <v>2528</v>
      </c>
      <c r="E718" s="59" t="s">
        <v>2423</v>
      </c>
      <c r="F718" s="59" t="s">
        <v>2440</v>
      </c>
      <c r="G718" s="59">
        <v>2</v>
      </c>
      <c r="H718" s="31">
        <v>1668</v>
      </c>
      <c r="I718" s="31">
        <v>11789487</v>
      </c>
      <c r="J718" s="31">
        <v>1664805</v>
      </c>
      <c r="K718" s="31">
        <v>1624183</v>
      </c>
      <c r="L718" s="31">
        <v>1612592</v>
      </c>
      <c r="M718" s="31">
        <v>1649439</v>
      </c>
      <c r="N718" s="31">
        <v>1598760</v>
      </c>
      <c r="O718" s="31">
        <v>1593398</v>
      </c>
      <c r="P718" s="31">
        <v>1527821</v>
      </c>
      <c r="Q718" s="31">
        <v>1558098</v>
      </c>
      <c r="R718" s="31">
        <v>1901457</v>
      </c>
      <c r="S718" s="31">
        <v>2096160</v>
      </c>
      <c r="T718" s="31">
        <v>2524062</v>
      </c>
      <c r="U718" s="31">
        <v>2662725</v>
      </c>
      <c r="V718" s="31">
        <v>2908878</v>
      </c>
      <c r="W718" s="31">
        <v>2975822</v>
      </c>
      <c r="X718" s="31">
        <v>2845780</v>
      </c>
      <c r="Y718" s="31">
        <v>2833671</v>
      </c>
      <c r="Z718" s="31">
        <v>2806120</v>
      </c>
      <c r="AA718" s="31">
        <v>2857704</v>
      </c>
      <c r="AB718" s="31">
        <v>2774183</v>
      </c>
      <c r="AC718" s="31">
        <v>2732276</v>
      </c>
    </row>
    <row r="719" spans="1:29" hidden="1">
      <c r="A719" s="58">
        <v>2010</v>
      </c>
      <c r="B719" s="59" t="s">
        <v>2529</v>
      </c>
      <c r="C719" s="59" t="s">
        <v>2530</v>
      </c>
      <c r="D719" s="59" t="s">
        <v>2531</v>
      </c>
      <c r="E719" s="59" t="s">
        <v>2423</v>
      </c>
      <c r="F719" s="59" t="s">
        <v>2440</v>
      </c>
      <c r="G719" s="59">
        <v>2</v>
      </c>
      <c r="H719" s="31">
        <v>1668</v>
      </c>
      <c r="I719" s="31">
        <v>11789487</v>
      </c>
      <c r="J719" s="31">
        <v>1432381</v>
      </c>
      <c r="K719" s="31">
        <v>1523740</v>
      </c>
      <c r="L719" s="31">
        <v>1589158</v>
      </c>
      <c r="M719" s="31">
        <v>1581321</v>
      </c>
      <c r="N719" s="31">
        <v>1581193</v>
      </c>
      <c r="O719" s="31">
        <v>1574586</v>
      </c>
      <c r="P719" s="31">
        <v>1566657</v>
      </c>
      <c r="Q719" s="31">
        <v>1573195</v>
      </c>
      <c r="R719" s="31">
        <v>1609929</v>
      </c>
      <c r="S719" s="31">
        <v>1660324</v>
      </c>
      <c r="T719" s="31">
        <v>1690141</v>
      </c>
      <c r="U719" s="31">
        <v>1686596</v>
      </c>
      <c r="V719" s="31">
        <v>1696350</v>
      </c>
      <c r="W719" s="31">
        <v>1689988</v>
      </c>
      <c r="X719" s="31">
        <v>1698415</v>
      </c>
      <c r="Y719" s="31">
        <v>1723910</v>
      </c>
      <c r="Z719" s="31">
        <v>1727795</v>
      </c>
      <c r="AA719" s="31">
        <v>1728394</v>
      </c>
      <c r="AB719" s="31">
        <v>1717894</v>
      </c>
      <c r="AC719" s="31">
        <v>1651652</v>
      </c>
    </row>
    <row r="720" spans="1:29" hidden="1">
      <c r="A720" s="58">
        <v>2010</v>
      </c>
      <c r="B720" s="59" t="s">
        <v>2532</v>
      </c>
      <c r="C720" s="59" t="s">
        <v>2533</v>
      </c>
      <c r="D720" s="59" t="s">
        <v>2534</v>
      </c>
      <c r="E720" s="59" t="s">
        <v>2423</v>
      </c>
      <c r="F720" s="59" t="s">
        <v>2440</v>
      </c>
      <c r="G720" s="59">
        <v>2</v>
      </c>
      <c r="H720" s="31">
        <v>1668</v>
      </c>
      <c r="I720" s="31">
        <v>11789487</v>
      </c>
      <c r="J720" s="31">
        <v>241434</v>
      </c>
      <c r="K720" s="31">
        <v>281148</v>
      </c>
      <c r="L720" s="31">
        <v>298204</v>
      </c>
      <c r="M720" s="31">
        <v>297215</v>
      </c>
      <c r="N720" s="31">
        <v>290636</v>
      </c>
      <c r="O720" s="31">
        <v>299306</v>
      </c>
      <c r="P720" s="31">
        <v>302328</v>
      </c>
      <c r="Q720" s="31">
        <v>301106</v>
      </c>
      <c r="R720" s="31">
        <v>300303</v>
      </c>
      <c r="S720" s="31">
        <v>304383</v>
      </c>
      <c r="T720" s="31">
        <v>301227</v>
      </c>
      <c r="U720" s="31">
        <v>303170</v>
      </c>
      <c r="V720" s="31">
        <v>300351</v>
      </c>
      <c r="W720" s="31">
        <v>310544</v>
      </c>
      <c r="X720" s="31">
        <v>311434</v>
      </c>
      <c r="Y720" s="31">
        <v>313922</v>
      </c>
      <c r="Z720" s="31">
        <v>318371</v>
      </c>
      <c r="AA720" s="31">
        <v>315365</v>
      </c>
      <c r="AB720" s="31">
        <v>304605</v>
      </c>
      <c r="AC720" s="31">
        <v>310897</v>
      </c>
    </row>
    <row r="721" spans="1:29" hidden="1">
      <c r="A721" s="58">
        <v>2010</v>
      </c>
      <c r="B721" s="59" t="s">
        <v>2535</v>
      </c>
      <c r="C721" s="59" t="s">
        <v>2536</v>
      </c>
      <c r="D721" s="59" t="s">
        <v>2537</v>
      </c>
      <c r="E721" s="59" t="s">
        <v>2423</v>
      </c>
      <c r="F721" s="59" t="s">
        <v>2440</v>
      </c>
      <c r="G721" s="59">
        <v>2</v>
      </c>
      <c r="H721" s="31">
        <v>1668</v>
      </c>
      <c r="I721" s="31">
        <v>11789487</v>
      </c>
      <c r="J721" s="31">
        <v>365146</v>
      </c>
      <c r="K721" s="31">
        <v>387545</v>
      </c>
      <c r="L721" s="31">
        <v>391033</v>
      </c>
      <c r="M721" s="31">
        <v>367180</v>
      </c>
      <c r="N721" s="31">
        <v>382345</v>
      </c>
      <c r="O721" s="31">
        <v>360535</v>
      </c>
      <c r="P721" s="31">
        <v>331838</v>
      </c>
      <c r="Q721" s="31">
        <v>331679</v>
      </c>
      <c r="R721" s="31">
        <v>335551</v>
      </c>
      <c r="S721" s="31">
        <v>350231</v>
      </c>
      <c r="T721" s="31">
        <v>385167</v>
      </c>
      <c r="U721" s="31">
        <v>363781</v>
      </c>
      <c r="V721" s="31">
        <v>330911</v>
      </c>
      <c r="W721" s="31">
        <v>331140</v>
      </c>
      <c r="X721" s="31">
        <v>329301</v>
      </c>
      <c r="Y721" s="31">
        <v>292727</v>
      </c>
      <c r="Z721" s="31">
        <v>261661</v>
      </c>
      <c r="AA721" s="31">
        <v>227632</v>
      </c>
      <c r="AB721" s="31">
        <v>235414</v>
      </c>
      <c r="AC721" s="31">
        <v>234926</v>
      </c>
    </row>
    <row r="722" spans="1:29" hidden="1">
      <c r="A722" s="58">
        <v>2010</v>
      </c>
      <c r="B722" s="59" t="s">
        <v>2538</v>
      </c>
      <c r="C722" s="59" t="s">
        <v>2539</v>
      </c>
      <c r="D722" s="59" t="s">
        <v>2540</v>
      </c>
      <c r="E722" s="59" t="s">
        <v>2413</v>
      </c>
      <c r="F722" s="59" t="s">
        <v>2541</v>
      </c>
      <c r="G722" s="59">
        <v>31</v>
      </c>
      <c r="H722" s="31">
        <v>286</v>
      </c>
      <c r="I722" s="31">
        <v>1314357</v>
      </c>
      <c r="J722" s="31">
        <v>1639669</v>
      </c>
      <c r="K722" s="31">
        <v>1782703</v>
      </c>
      <c r="L722" s="31">
        <v>233825</v>
      </c>
      <c r="M722" s="31"/>
      <c r="N722" s="31"/>
      <c r="O722" s="31"/>
      <c r="P722" s="31"/>
      <c r="Q722" s="31"/>
      <c r="R722" s="31"/>
      <c r="S722" s="31"/>
      <c r="T722" s="31">
        <v>21430958</v>
      </c>
      <c r="U722" s="31">
        <v>22329353</v>
      </c>
      <c r="V722" s="31">
        <v>16569204</v>
      </c>
      <c r="W722" s="31">
        <v>20184653</v>
      </c>
      <c r="X722" s="31">
        <v>21474253</v>
      </c>
      <c r="Y722" s="31">
        <v>23221426</v>
      </c>
      <c r="Z722" s="31">
        <v>23371149</v>
      </c>
      <c r="AA722" s="31">
        <v>24202390</v>
      </c>
      <c r="AB722" s="31">
        <v>25399604</v>
      </c>
      <c r="AC722" s="31">
        <v>24932849</v>
      </c>
    </row>
    <row r="723" spans="1:29" hidden="1">
      <c r="A723" s="58">
        <v>2010</v>
      </c>
      <c r="B723" s="59" t="s">
        <v>2542</v>
      </c>
      <c r="C723" s="59" t="s">
        <v>2543</v>
      </c>
      <c r="D723" s="59" t="s">
        <v>2544</v>
      </c>
      <c r="E723" s="59" t="s">
        <v>2423</v>
      </c>
      <c r="F723" s="59" t="s">
        <v>2545</v>
      </c>
      <c r="G723" s="59">
        <v>238</v>
      </c>
      <c r="H723" s="31">
        <v>27</v>
      </c>
      <c r="I723" s="31">
        <v>112345</v>
      </c>
      <c r="J723" s="31">
        <v>320084</v>
      </c>
      <c r="K723" s="31">
        <v>363614</v>
      </c>
      <c r="L723" s="31">
        <v>371015</v>
      </c>
      <c r="M723" s="31">
        <v>373943</v>
      </c>
      <c r="N723" s="31"/>
      <c r="O723" s="31"/>
      <c r="P723" s="31"/>
      <c r="Q723" s="31">
        <v>476360</v>
      </c>
      <c r="R723" s="31">
        <v>490904</v>
      </c>
      <c r="S723" s="31">
        <v>586724</v>
      </c>
      <c r="T723" s="31">
        <v>671748</v>
      </c>
      <c r="U723" s="31">
        <v>652484</v>
      </c>
      <c r="V723" s="31">
        <v>630500</v>
      </c>
      <c r="W723" s="31">
        <v>585163</v>
      </c>
      <c r="X723" s="31">
        <v>603343</v>
      </c>
      <c r="Y723" s="31">
        <v>700640</v>
      </c>
      <c r="Z723" s="31">
        <v>761170</v>
      </c>
      <c r="AA723" s="31">
        <v>709881</v>
      </c>
      <c r="AB723" s="31">
        <v>694365</v>
      </c>
      <c r="AC723" s="31">
        <v>668495</v>
      </c>
    </row>
    <row r="724" spans="1:29" hidden="1">
      <c r="A724" s="58">
        <v>2010</v>
      </c>
      <c r="B724" s="59" t="s">
        <v>2546</v>
      </c>
      <c r="C724" s="59" t="s">
        <v>2547</v>
      </c>
      <c r="D724" s="59" t="s">
        <v>2548</v>
      </c>
      <c r="E724" s="59" t="s">
        <v>2423</v>
      </c>
      <c r="F724" s="59" t="s">
        <v>2498</v>
      </c>
      <c r="G724" s="59">
        <v>25</v>
      </c>
      <c r="H724" s="31">
        <v>439</v>
      </c>
      <c r="I724" s="31">
        <v>1506816</v>
      </c>
      <c r="J724" s="31">
        <v>159839</v>
      </c>
      <c r="K724" s="31">
        <v>187068</v>
      </c>
      <c r="L724" s="31">
        <v>209200</v>
      </c>
      <c r="M724" s="31">
        <v>212072</v>
      </c>
      <c r="N724" s="31">
        <v>204900</v>
      </c>
      <c r="O724" s="31">
        <v>226980</v>
      </c>
      <c r="P724" s="31">
        <v>271856</v>
      </c>
      <c r="Q724" s="31">
        <v>297780</v>
      </c>
      <c r="R724" s="31">
        <v>292104</v>
      </c>
      <c r="S724" s="31">
        <v>324456</v>
      </c>
      <c r="T724" s="31">
        <v>361436</v>
      </c>
      <c r="U724" s="31">
        <v>414269</v>
      </c>
      <c r="V724" s="31">
        <v>410077</v>
      </c>
      <c r="W724" s="31">
        <v>421505</v>
      </c>
      <c r="X724" s="31">
        <v>424029</v>
      </c>
      <c r="Y724" s="31">
        <v>397179</v>
      </c>
      <c r="Z724" s="31">
        <v>388787</v>
      </c>
      <c r="AA724" s="31">
        <v>423509</v>
      </c>
      <c r="AB724" s="31">
        <v>433599</v>
      </c>
      <c r="AC724" s="31">
        <v>442700</v>
      </c>
    </row>
    <row r="725" spans="1:29" hidden="1">
      <c r="A725" s="58">
        <v>2006</v>
      </c>
      <c r="B725" s="59" t="s">
        <v>2549</v>
      </c>
      <c r="C725" s="59" t="s">
        <v>2550</v>
      </c>
      <c r="D725" s="59" t="s">
        <v>109</v>
      </c>
      <c r="E725" s="59" t="s">
        <v>2423</v>
      </c>
      <c r="F725" s="59" t="s">
        <v>2486</v>
      </c>
      <c r="G725" s="59">
        <v>15</v>
      </c>
      <c r="H725" s="31">
        <v>782</v>
      </c>
      <c r="I725" s="31">
        <v>2674436</v>
      </c>
      <c r="J725" s="31">
        <v>4587690</v>
      </c>
      <c r="K725" s="31">
        <v>4507490</v>
      </c>
      <c r="L725" s="31">
        <v>4432910</v>
      </c>
      <c r="M725" s="31">
        <v>4175660</v>
      </c>
      <c r="N725" s="31">
        <v>4048928</v>
      </c>
      <c r="O725" s="31">
        <v>4215283</v>
      </c>
      <c r="P725" s="31">
        <v>5059054</v>
      </c>
      <c r="Q725" s="31">
        <v>6191977</v>
      </c>
      <c r="R725" s="31">
        <v>6990998</v>
      </c>
      <c r="S725" s="31">
        <v>7090499</v>
      </c>
      <c r="T725" s="31">
        <v>7070019</v>
      </c>
      <c r="U725" s="31">
        <v>7046660</v>
      </c>
      <c r="V725" s="31">
        <v>6921657</v>
      </c>
      <c r="W725" s="31">
        <v>6983370</v>
      </c>
      <c r="X725" s="31">
        <v>7060498</v>
      </c>
      <c r="Y725" s="31">
        <v>8180189</v>
      </c>
      <c r="Z725" s="31"/>
      <c r="AA725" s="31"/>
      <c r="AB725" s="31"/>
      <c r="AC725" s="31"/>
    </row>
    <row r="726" spans="1:29" hidden="1">
      <c r="A726" s="58">
        <v>1996</v>
      </c>
      <c r="B726" s="59" t="s">
        <v>2551</v>
      </c>
      <c r="C726" s="59" t="s">
        <v>2552</v>
      </c>
      <c r="D726" s="59" t="s">
        <v>2553</v>
      </c>
      <c r="E726" s="59" t="s">
        <v>2423</v>
      </c>
      <c r="F726" s="59" t="s">
        <v>2554</v>
      </c>
      <c r="G726" s="59">
        <v>188</v>
      </c>
      <c r="H726" s="31">
        <v>35</v>
      </c>
      <c r="I726" s="31">
        <v>122225</v>
      </c>
      <c r="J726" s="31">
        <v>282717</v>
      </c>
      <c r="K726" s="31">
        <v>322321</v>
      </c>
      <c r="L726" s="31">
        <v>359472</v>
      </c>
      <c r="M726" s="31">
        <v>427634</v>
      </c>
      <c r="N726" s="31">
        <v>492061</v>
      </c>
      <c r="O726" s="31">
        <v>529739</v>
      </c>
      <c r="P726" s="31"/>
      <c r="Q726" s="31"/>
      <c r="R726" s="31"/>
      <c r="S726" s="31"/>
      <c r="T726" s="31"/>
      <c r="U726" s="31"/>
      <c r="V726" s="31"/>
      <c r="W726" s="31"/>
      <c r="X726" s="31"/>
      <c r="Y726" s="31"/>
      <c r="Z726" s="31"/>
      <c r="AA726" s="31"/>
      <c r="AB726" s="31"/>
      <c r="AC726" s="31"/>
    </row>
    <row r="727" spans="1:29" hidden="1">
      <c r="A727" s="58">
        <v>1994</v>
      </c>
      <c r="B727" s="59" t="s">
        <v>2555</v>
      </c>
      <c r="C727" s="59" t="s">
        <v>2556</v>
      </c>
      <c r="D727" s="59" t="s">
        <v>2540</v>
      </c>
      <c r="E727" s="59" t="s">
        <v>2413</v>
      </c>
      <c r="F727" s="59" t="s">
        <v>2541</v>
      </c>
      <c r="G727" s="59">
        <v>45</v>
      </c>
      <c r="H727" s="31">
        <v>231</v>
      </c>
      <c r="I727" s="31">
        <v>697348</v>
      </c>
      <c r="J727" s="31">
        <v>614847</v>
      </c>
      <c r="K727" s="31">
        <v>679541</v>
      </c>
      <c r="L727" s="31">
        <v>980025</v>
      </c>
      <c r="M727" s="31">
        <v>1203939</v>
      </c>
      <c r="N727" s="31"/>
      <c r="O727" s="31"/>
      <c r="P727" s="31"/>
      <c r="Q727" s="31"/>
      <c r="R727" s="31"/>
      <c r="S727" s="31"/>
      <c r="T727" s="31"/>
      <c r="U727" s="31"/>
      <c r="V727" s="31"/>
      <c r="W727" s="31"/>
      <c r="X727" s="31"/>
      <c r="Y727" s="31"/>
      <c r="Z727" s="31"/>
      <c r="AA727" s="31"/>
      <c r="AB727" s="31"/>
      <c r="AC727" s="31"/>
    </row>
    <row r="728" spans="1:29" hidden="1">
      <c r="A728" s="58">
        <v>2010</v>
      </c>
      <c r="B728" s="59" t="s">
        <v>2557</v>
      </c>
      <c r="C728" s="59" t="s">
        <v>2558</v>
      </c>
      <c r="D728" s="59" t="s">
        <v>2559</v>
      </c>
      <c r="E728" s="59" t="s">
        <v>2423</v>
      </c>
      <c r="F728" s="59" t="s">
        <v>2560</v>
      </c>
      <c r="G728" s="59">
        <v>262</v>
      </c>
      <c r="H728" s="31">
        <v>35</v>
      </c>
      <c r="I728" s="31">
        <v>97645</v>
      </c>
      <c r="J728" s="31">
        <v>465128</v>
      </c>
      <c r="K728" s="31">
        <v>515701</v>
      </c>
      <c r="L728" s="31">
        <v>491042</v>
      </c>
      <c r="M728" s="31">
        <v>497894</v>
      </c>
      <c r="N728" s="31">
        <v>541689</v>
      </c>
      <c r="O728" s="31">
        <v>548936</v>
      </c>
      <c r="P728" s="31">
        <v>563969</v>
      </c>
      <c r="Q728" s="31">
        <v>571433</v>
      </c>
      <c r="R728" s="31">
        <v>638030</v>
      </c>
      <c r="S728" s="31">
        <v>794225</v>
      </c>
      <c r="T728" s="31">
        <v>890886</v>
      </c>
      <c r="U728" s="31">
        <v>1030207</v>
      </c>
      <c r="V728" s="31">
        <v>1043392</v>
      </c>
      <c r="W728" s="31">
        <v>899165</v>
      </c>
      <c r="X728" s="31">
        <v>968025</v>
      </c>
      <c r="Y728" s="31">
        <v>980439</v>
      </c>
      <c r="Z728" s="31">
        <v>1029038</v>
      </c>
      <c r="AA728" s="31">
        <v>1080392</v>
      </c>
      <c r="AB728" s="31">
        <v>1142088</v>
      </c>
      <c r="AC728" s="31">
        <v>1177076</v>
      </c>
    </row>
    <row r="729" spans="1:29" hidden="1">
      <c r="A729" s="58">
        <v>2010</v>
      </c>
      <c r="B729" s="59" t="s">
        <v>2561</v>
      </c>
      <c r="C729" s="59" t="s">
        <v>2562</v>
      </c>
      <c r="D729" s="59" t="s">
        <v>2563</v>
      </c>
      <c r="E729" s="59" t="s">
        <v>2423</v>
      </c>
      <c r="F729" s="59" t="s">
        <v>2564</v>
      </c>
      <c r="G729" s="59">
        <v>213</v>
      </c>
      <c r="H729" s="31">
        <v>41</v>
      </c>
      <c r="I729" s="31">
        <v>125503</v>
      </c>
      <c r="J729" s="31">
        <v>2308844</v>
      </c>
      <c r="K729" s="31">
        <v>2369936</v>
      </c>
      <c r="L729" s="31">
        <v>2279174</v>
      </c>
      <c r="M729" s="31">
        <v>2311873</v>
      </c>
      <c r="N729" s="31">
        <v>2389700</v>
      </c>
      <c r="O729" s="31">
        <v>2336043</v>
      </c>
      <c r="P729" s="31">
        <v>2917598</v>
      </c>
      <c r="Q729" s="31">
        <v>2990449</v>
      </c>
      <c r="R729" s="31">
        <v>3016784</v>
      </c>
      <c r="S729" s="31">
        <v>3354579</v>
      </c>
      <c r="T729" s="31">
        <v>3535589</v>
      </c>
      <c r="U729" s="31">
        <v>3739421</v>
      </c>
      <c r="V729" s="31">
        <v>3809892</v>
      </c>
      <c r="W729" s="31">
        <v>3441732</v>
      </c>
      <c r="X729" s="31">
        <v>3550309</v>
      </c>
      <c r="Y729" s="31">
        <v>3526398</v>
      </c>
      <c r="Z729" s="31">
        <v>3893014</v>
      </c>
      <c r="AA729" s="31">
        <v>4276043</v>
      </c>
      <c r="AB729" s="31">
        <v>4627446</v>
      </c>
      <c r="AC729" s="31">
        <v>4809531</v>
      </c>
    </row>
    <row r="730" spans="1:29" hidden="1">
      <c r="A730" s="58">
        <v>1991</v>
      </c>
      <c r="B730" s="59" t="s">
        <v>2565</v>
      </c>
      <c r="C730" s="59" t="s">
        <v>2566</v>
      </c>
      <c r="D730" s="59" t="s">
        <v>2567</v>
      </c>
      <c r="E730" s="59" t="s">
        <v>2423</v>
      </c>
      <c r="F730" s="59" t="s">
        <v>2476</v>
      </c>
      <c r="G730" s="59">
        <v>2</v>
      </c>
      <c r="H730" s="31">
        <v>1966</v>
      </c>
      <c r="I730" s="31">
        <v>11402946</v>
      </c>
      <c r="J730" s="31">
        <v>184926</v>
      </c>
      <c r="K730" s="31"/>
      <c r="L730" s="31"/>
      <c r="M730" s="31"/>
      <c r="N730" s="31"/>
      <c r="O730" s="31"/>
      <c r="P730" s="31"/>
      <c r="Q730" s="31"/>
      <c r="R730" s="31"/>
      <c r="S730" s="31"/>
      <c r="T730" s="31"/>
      <c r="U730" s="31"/>
      <c r="V730" s="31"/>
      <c r="W730" s="31"/>
      <c r="X730" s="31"/>
      <c r="Y730" s="31"/>
      <c r="Z730" s="31"/>
      <c r="AA730" s="31"/>
      <c r="AB730" s="31"/>
      <c r="AC730" s="31"/>
    </row>
    <row r="731" spans="1:29" hidden="1">
      <c r="A731" s="58">
        <v>1993</v>
      </c>
      <c r="B731" s="59" t="s">
        <v>2568</v>
      </c>
      <c r="C731" s="59" t="s">
        <v>2569</v>
      </c>
      <c r="D731" s="59" t="s">
        <v>106</v>
      </c>
      <c r="E731" s="59" t="s">
        <v>2423</v>
      </c>
      <c r="F731" s="59" t="s">
        <v>2476</v>
      </c>
      <c r="G731" s="59">
        <v>2</v>
      </c>
      <c r="H731" s="31">
        <v>1966</v>
      </c>
      <c r="I731" s="31">
        <v>11402946</v>
      </c>
      <c r="J731" s="31">
        <v>10806937</v>
      </c>
      <c r="K731" s="31">
        <v>9658985</v>
      </c>
      <c r="L731" s="31">
        <v>3879476</v>
      </c>
      <c r="M731" s="31"/>
      <c r="N731" s="31"/>
      <c r="O731" s="31"/>
      <c r="P731" s="31"/>
      <c r="Q731" s="31"/>
      <c r="R731" s="31"/>
      <c r="S731" s="31"/>
      <c r="T731" s="31"/>
      <c r="U731" s="31"/>
      <c r="V731" s="31"/>
      <c r="W731" s="31"/>
      <c r="X731" s="31"/>
      <c r="Y731" s="31"/>
      <c r="Z731" s="31"/>
      <c r="AA731" s="31"/>
      <c r="AB731" s="31"/>
      <c r="AC731" s="31"/>
    </row>
    <row r="732" spans="1:29" hidden="1">
      <c r="A732" s="58">
        <v>2010</v>
      </c>
      <c r="B732" s="59" t="s">
        <v>2570</v>
      </c>
      <c r="C732" s="59" t="s">
        <v>2571</v>
      </c>
      <c r="D732" s="59" t="s">
        <v>2572</v>
      </c>
      <c r="E732" s="59" t="s">
        <v>2423</v>
      </c>
      <c r="F732" s="59" t="s">
        <v>2573</v>
      </c>
      <c r="G732" s="59">
        <v>65</v>
      </c>
      <c r="H732" s="31">
        <v>176</v>
      </c>
      <c r="I732" s="31">
        <v>552624</v>
      </c>
      <c r="J732" s="31">
        <v>3709178</v>
      </c>
      <c r="K732" s="31">
        <v>4041997</v>
      </c>
      <c r="L732" s="31">
        <v>4135914</v>
      </c>
      <c r="M732" s="31">
        <v>4060541</v>
      </c>
      <c r="N732" s="31">
        <v>4108855</v>
      </c>
      <c r="O732" s="31">
        <v>4041634</v>
      </c>
      <c r="P732" s="31">
        <v>4105504</v>
      </c>
      <c r="Q732" s="31">
        <v>4107215</v>
      </c>
      <c r="R732" s="31">
        <v>4381851</v>
      </c>
      <c r="S732" s="31">
        <v>4631451</v>
      </c>
      <c r="T732" s="31">
        <v>4955172</v>
      </c>
      <c r="U732" s="31">
        <v>5065469</v>
      </c>
      <c r="V732" s="31">
        <v>5107221</v>
      </c>
      <c r="W732" s="31">
        <v>4976446</v>
      </c>
      <c r="X732" s="31">
        <v>4600985</v>
      </c>
      <c r="Y732" s="31">
        <v>4383852</v>
      </c>
      <c r="Z732" s="31">
        <v>4541732</v>
      </c>
      <c r="AA732" s="31">
        <v>4685842</v>
      </c>
      <c r="AB732" s="31">
        <v>4504372</v>
      </c>
      <c r="AC732" s="31">
        <v>3665320</v>
      </c>
    </row>
    <row r="733" spans="1:29" hidden="1">
      <c r="A733" s="58">
        <v>2010</v>
      </c>
      <c r="B733" s="59" t="s">
        <v>2574</v>
      </c>
      <c r="C733" s="59" t="s">
        <v>2575</v>
      </c>
      <c r="D733" s="59" t="s">
        <v>2576</v>
      </c>
      <c r="E733" s="59" t="s">
        <v>2423</v>
      </c>
      <c r="F733" s="59" t="s">
        <v>2577</v>
      </c>
      <c r="G733" s="59">
        <v>125</v>
      </c>
      <c r="H733" s="31">
        <v>99</v>
      </c>
      <c r="I733" s="31">
        <v>254856</v>
      </c>
      <c r="J733" s="31">
        <v>2336612</v>
      </c>
      <c r="K733" s="31">
        <v>2575127</v>
      </c>
      <c r="L733" s="31">
        <v>2532330</v>
      </c>
      <c r="M733" s="31">
        <v>2377632</v>
      </c>
      <c r="N733" s="31">
        <v>2076546</v>
      </c>
      <c r="O733" s="31">
        <v>2055904</v>
      </c>
      <c r="P733" s="31">
        <v>2036351</v>
      </c>
      <c r="Q733" s="31">
        <v>2313225</v>
      </c>
      <c r="R733" s="31">
        <v>2382498</v>
      </c>
      <c r="S733" s="31">
        <v>2683411</v>
      </c>
      <c r="T733" s="31">
        <v>2936146</v>
      </c>
      <c r="U733" s="31">
        <v>3085335</v>
      </c>
      <c r="V733" s="31">
        <v>3094328</v>
      </c>
      <c r="W733" s="31">
        <v>3035088</v>
      </c>
      <c r="X733" s="31">
        <v>2664849</v>
      </c>
      <c r="Y733" s="31">
        <v>2413751</v>
      </c>
      <c r="Z733" s="31">
        <v>2427888</v>
      </c>
      <c r="AA733" s="31">
        <v>2585321</v>
      </c>
      <c r="AB733" s="31">
        <v>2998164</v>
      </c>
      <c r="AC733" s="31">
        <v>3141682</v>
      </c>
    </row>
    <row r="734" spans="1:29" hidden="1">
      <c r="A734" s="58">
        <v>2010</v>
      </c>
      <c r="B734" s="59" t="s">
        <v>2578</v>
      </c>
      <c r="C734" s="59" t="s">
        <v>2579</v>
      </c>
      <c r="D734" s="59" t="s">
        <v>2504</v>
      </c>
      <c r="E734" s="59" t="s">
        <v>2423</v>
      </c>
      <c r="F734" s="59" t="s">
        <v>2498</v>
      </c>
      <c r="G734" s="59">
        <v>25</v>
      </c>
      <c r="H734" s="31">
        <v>439</v>
      </c>
      <c r="I734" s="31">
        <v>1506816</v>
      </c>
      <c r="J734" s="31">
        <v>419737</v>
      </c>
      <c r="K734" s="31">
        <v>430314</v>
      </c>
      <c r="L734" s="31">
        <v>482204</v>
      </c>
      <c r="M734" s="31">
        <v>496679</v>
      </c>
      <c r="N734" s="31">
        <v>488630</v>
      </c>
      <c r="O734" s="31">
        <v>473252</v>
      </c>
      <c r="P734" s="31">
        <v>474423</v>
      </c>
      <c r="Q734" s="31">
        <v>510315</v>
      </c>
      <c r="R734" s="31">
        <v>501108</v>
      </c>
      <c r="S734" s="31">
        <v>537586</v>
      </c>
      <c r="T734" s="31">
        <v>582342</v>
      </c>
      <c r="U734" s="31">
        <v>605639</v>
      </c>
      <c r="V734" s="31">
        <v>665783</v>
      </c>
      <c r="W734" s="31">
        <v>642845</v>
      </c>
      <c r="X734" s="31">
        <v>598951</v>
      </c>
      <c r="Y734" s="31">
        <v>574340</v>
      </c>
      <c r="Z734" s="31">
        <v>474431</v>
      </c>
      <c r="AA734" s="31">
        <v>487863</v>
      </c>
      <c r="AB734" s="31">
        <v>573250</v>
      </c>
      <c r="AC734" s="31">
        <v>587905</v>
      </c>
    </row>
    <row r="735" spans="1:29" hidden="1">
      <c r="A735" s="58">
        <v>2010</v>
      </c>
      <c r="B735" s="59" t="s">
        <v>2580</v>
      </c>
      <c r="C735" s="59" t="s">
        <v>2581</v>
      </c>
      <c r="D735" s="59" t="s">
        <v>2582</v>
      </c>
      <c r="E735" s="59" t="s">
        <v>2423</v>
      </c>
      <c r="F735" s="59" t="s">
        <v>2583</v>
      </c>
      <c r="G735" s="59">
        <v>222</v>
      </c>
      <c r="H735" s="31">
        <v>36</v>
      </c>
      <c r="I735" s="31">
        <v>120297</v>
      </c>
      <c r="J735" s="31">
        <v>299931</v>
      </c>
      <c r="K735" s="31">
        <v>293003</v>
      </c>
      <c r="L735" s="31">
        <v>340238</v>
      </c>
      <c r="M735" s="31">
        <v>440200</v>
      </c>
      <c r="N735" s="31">
        <v>435109</v>
      </c>
      <c r="O735" s="31">
        <v>442320</v>
      </c>
      <c r="P735" s="31">
        <v>455106</v>
      </c>
      <c r="Q735" s="31">
        <v>441010</v>
      </c>
      <c r="R735" s="31">
        <v>440260</v>
      </c>
      <c r="S735" s="31">
        <v>409536</v>
      </c>
      <c r="T735" s="31">
        <v>424175</v>
      </c>
      <c r="U735" s="31">
        <v>485539</v>
      </c>
      <c r="V735" s="31">
        <v>557238</v>
      </c>
      <c r="W735" s="31">
        <v>553775</v>
      </c>
      <c r="X735" s="31">
        <v>601101</v>
      </c>
      <c r="Y735" s="31">
        <v>675046</v>
      </c>
      <c r="Z735" s="31">
        <v>900371</v>
      </c>
      <c r="AA735" s="31">
        <v>895997</v>
      </c>
      <c r="AB735" s="31">
        <v>901556</v>
      </c>
      <c r="AC735" s="31">
        <v>923706</v>
      </c>
    </row>
    <row r="736" spans="1:29" hidden="1">
      <c r="A736" s="58">
        <v>2010</v>
      </c>
      <c r="B736" s="59" t="s">
        <v>2584</v>
      </c>
      <c r="C736" s="59" t="s">
        <v>2585</v>
      </c>
      <c r="D736" s="59" t="s">
        <v>2586</v>
      </c>
      <c r="E736" s="59" t="s">
        <v>2423</v>
      </c>
      <c r="F736" s="59" t="s">
        <v>2587</v>
      </c>
      <c r="G736" s="59">
        <v>309</v>
      </c>
      <c r="H736" s="31">
        <v>24</v>
      </c>
      <c r="I736" s="31">
        <v>79867</v>
      </c>
      <c r="J736" s="31">
        <v>328970</v>
      </c>
      <c r="K736" s="31">
        <v>406726</v>
      </c>
      <c r="L736" s="31">
        <v>564508</v>
      </c>
      <c r="M736" s="31">
        <v>558445</v>
      </c>
      <c r="N736" s="31">
        <v>573863</v>
      </c>
      <c r="O736" s="31"/>
      <c r="P736" s="31"/>
      <c r="Q736" s="31">
        <v>796868</v>
      </c>
      <c r="R736" s="31">
        <v>818068</v>
      </c>
      <c r="S736" s="31">
        <v>888435</v>
      </c>
      <c r="T736" s="31">
        <v>956350</v>
      </c>
      <c r="U736" s="31">
        <v>996240</v>
      </c>
      <c r="V736" s="31">
        <v>973970</v>
      </c>
      <c r="W736" s="31">
        <v>977400</v>
      </c>
      <c r="X736" s="31">
        <v>1067017</v>
      </c>
      <c r="Y736" s="31">
        <v>1113527</v>
      </c>
      <c r="Z736" s="31">
        <v>1092439</v>
      </c>
      <c r="AA736" s="31">
        <v>1015059</v>
      </c>
      <c r="AB736" s="31">
        <v>1207014</v>
      </c>
      <c r="AC736" s="31">
        <v>1160187</v>
      </c>
    </row>
    <row r="737" spans="1:29" hidden="1">
      <c r="A737" s="58">
        <v>2010</v>
      </c>
      <c r="B737" s="59" t="s">
        <v>2588</v>
      </c>
      <c r="C737" s="59" t="s">
        <v>2589</v>
      </c>
      <c r="D737" s="59" t="s">
        <v>2464</v>
      </c>
      <c r="E737" s="59" t="s">
        <v>2423</v>
      </c>
      <c r="F737" s="59" t="s">
        <v>2465</v>
      </c>
      <c r="G737" s="59">
        <v>111</v>
      </c>
      <c r="H737" s="31">
        <v>102</v>
      </c>
      <c r="I737" s="31">
        <v>285408</v>
      </c>
      <c r="J737" s="31">
        <v>1162923</v>
      </c>
      <c r="K737" s="31">
        <v>1282942</v>
      </c>
      <c r="L737" s="31">
        <v>1314141</v>
      </c>
      <c r="M737" s="31">
        <v>1369636</v>
      </c>
      <c r="N737" s="31">
        <v>1416920</v>
      </c>
      <c r="O737" s="31">
        <v>1555130</v>
      </c>
      <c r="P737" s="31">
        <v>1549876</v>
      </c>
      <c r="Q737" s="31">
        <v>1639633</v>
      </c>
      <c r="R737" s="31">
        <v>1672403</v>
      </c>
      <c r="S737" s="31">
        <v>1748401</v>
      </c>
      <c r="T737" s="31">
        <v>1746643</v>
      </c>
      <c r="U737" s="31">
        <v>1756835</v>
      </c>
      <c r="V737" s="31">
        <v>1801323</v>
      </c>
      <c r="W737" s="31">
        <v>2039907</v>
      </c>
      <c r="X737" s="31">
        <v>2030875</v>
      </c>
      <c r="Y737" s="31">
        <v>2167367</v>
      </c>
      <c r="Z737" s="31">
        <v>2229282</v>
      </c>
      <c r="AA737" s="31">
        <v>2239992</v>
      </c>
      <c r="AB737" s="31">
        <v>2213182</v>
      </c>
      <c r="AC737" s="31">
        <v>1879838</v>
      </c>
    </row>
    <row r="738" spans="1:29" hidden="1">
      <c r="A738" s="58">
        <v>2010</v>
      </c>
      <c r="B738" s="59" t="s">
        <v>2590</v>
      </c>
      <c r="C738" s="59" t="s">
        <v>2591</v>
      </c>
      <c r="D738" s="59" t="s">
        <v>2592</v>
      </c>
      <c r="E738" s="59" t="s">
        <v>2423</v>
      </c>
      <c r="F738" s="59" t="s">
        <v>2469</v>
      </c>
      <c r="G738" s="59">
        <v>28</v>
      </c>
      <c r="H738" s="31">
        <v>369</v>
      </c>
      <c r="I738" s="31">
        <v>1393498</v>
      </c>
      <c r="J738" s="31">
        <v>413132</v>
      </c>
      <c r="K738" s="31">
        <v>432357</v>
      </c>
      <c r="L738" s="31">
        <v>444428</v>
      </c>
      <c r="M738" s="31">
        <v>477789</v>
      </c>
      <c r="N738" s="31">
        <v>524233</v>
      </c>
      <c r="O738" s="31">
        <v>522382</v>
      </c>
      <c r="P738" s="31">
        <v>513962</v>
      </c>
      <c r="Q738" s="31">
        <v>867260</v>
      </c>
      <c r="R738" s="31">
        <v>895852</v>
      </c>
      <c r="S738" s="31">
        <v>1384063</v>
      </c>
      <c r="T738" s="31">
        <v>1395921</v>
      </c>
      <c r="U738" s="31">
        <v>1453701</v>
      </c>
      <c r="V738" s="31">
        <v>1450704</v>
      </c>
      <c r="W738" s="31">
        <v>1444410</v>
      </c>
      <c r="X738" s="31">
        <v>1674809</v>
      </c>
      <c r="Y738" s="31">
        <v>1798741</v>
      </c>
      <c r="Z738" s="31">
        <v>2063289</v>
      </c>
      <c r="AA738" s="31">
        <v>2159590</v>
      </c>
      <c r="AB738" s="31">
        <v>2400641</v>
      </c>
      <c r="AC738" s="31">
        <v>2353430</v>
      </c>
    </row>
    <row r="739" spans="1:29" hidden="1">
      <c r="A739" s="58">
        <v>2010</v>
      </c>
      <c r="B739" s="59" t="s">
        <v>2593</v>
      </c>
      <c r="C739" s="59" t="s">
        <v>2594</v>
      </c>
      <c r="D739" s="59" t="s">
        <v>2595</v>
      </c>
      <c r="E739" s="59" t="s">
        <v>2423</v>
      </c>
      <c r="F739" s="59" t="s">
        <v>2596</v>
      </c>
      <c r="G739" s="59">
        <v>223</v>
      </c>
      <c r="H739" s="31">
        <v>40</v>
      </c>
      <c r="I739" s="31">
        <v>120044</v>
      </c>
      <c r="J739" s="31">
        <v>506590</v>
      </c>
      <c r="K739" s="31">
        <v>572692</v>
      </c>
      <c r="L739" s="31">
        <v>598703</v>
      </c>
      <c r="M739" s="31">
        <v>600689</v>
      </c>
      <c r="N739" s="31">
        <v>673071</v>
      </c>
      <c r="O739" s="31">
        <v>691836</v>
      </c>
      <c r="P739" s="31">
        <v>776636</v>
      </c>
      <c r="Q739" s="31">
        <v>788586</v>
      </c>
      <c r="R739" s="31">
        <v>870249</v>
      </c>
      <c r="S739" s="31">
        <v>901725</v>
      </c>
      <c r="T739" s="31">
        <v>919487</v>
      </c>
      <c r="U739" s="31">
        <v>928551</v>
      </c>
      <c r="V739" s="31">
        <v>1003204</v>
      </c>
      <c r="W739" s="31">
        <v>947941</v>
      </c>
      <c r="X739" s="31">
        <v>1159488</v>
      </c>
      <c r="Y739" s="31">
        <v>1174777</v>
      </c>
      <c r="Z739" s="31">
        <v>1173719</v>
      </c>
      <c r="AA739" s="31">
        <v>1331661</v>
      </c>
      <c r="AB739" s="31">
        <v>1525776</v>
      </c>
      <c r="AC739" s="31">
        <v>1637140</v>
      </c>
    </row>
    <row r="740" spans="1:29" hidden="1">
      <c r="A740" s="58">
        <v>2010</v>
      </c>
      <c r="B740" s="59" t="s">
        <v>2597</v>
      </c>
      <c r="C740" s="59" t="s">
        <v>2598</v>
      </c>
      <c r="D740" s="59" t="s">
        <v>2599</v>
      </c>
      <c r="E740" s="59" t="s">
        <v>2423</v>
      </c>
      <c r="F740" s="59" t="s">
        <v>2600</v>
      </c>
      <c r="G740" s="59">
        <v>236</v>
      </c>
      <c r="H740" s="31">
        <v>26</v>
      </c>
      <c r="I740" s="31">
        <v>112446</v>
      </c>
      <c r="J740" s="31">
        <v>361962</v>
      </c>
      <c r="K740" s="31">
        <v>410609</v>
      </c>
      <c r="L740" s="31">
        <v>528995</v>
      </c>
      <c r="M740" s="31">
        <v>661125</v>
      </c>
      <c r="N740" s="31">
        <v>666433</v>
      </c>
      <c r="O740" s="31">
        <v>751464</v>
      </c>
      <c r="P740" s="31">
        <v>878690</v>
      </c>
      <c r="Q740" s="31">
        <v>845664</v>
      </c>
      <c r="R740" s="31">
        <v>844611</v>
      </c>
      <c r="S740" s="31">
        <v>868581</v>
      </c>
      <c r="T740" s="31">
        <v>911028</v>
      </c>
      <c r="U740" s="31">
        <v>961301</v>
      </c>
      <c r="V740" s="31">
        <v>973051</v>
      </c>
      <c r="W740" s="31">
        <v>1038546</v>
      </c>
      <c r="X740" s="31">
        <v>1248518</v>
      </c>
      <c r="Y740" s="31">
        <v>1286715</v>
      </c>
      <c r="Z740" s="31">
        <v>1727441</v>
      </c>
      <c r="AA740" s="31">
        <v>1837942</v>
      </c>
      <c r="AB740" s="31">
        <v>1953306</v>
      </c>
      <c r="AC740" s="31">
        <v>1816762</v>
      </c>
    </row>
    <row r="741" spans="1:29" hidden="1">
      <c r="A741" s="58">
        <v>2010</v>
      </c>
      <c r="B741" s="59" t="s">
        <v>2601</v>
      </c>
      <c r="C741" s="59" t="s">
        <v>2602</v>
      </c>
      <c r="D741" s="59" t="s">
        <v>2603</v>
      </c>
      <c r="E741" s="59" t="s">
        <v>2423</v>
      </c>
      <c r="F741" s="59" t="s">
        <v>2604</v>
      </c>
      <c r="G741" s="59">
        <v>252</v>
      </c>
      <c r="H741" s="31">
        <v>71</v>
      </c>
      <c r="I741" s="31">
        <v>105267</v>
      </c>
      <c r="J741" s="31">
        <v>602286</v>
      </c>
      <c r="K741" s="31">
        <v>702551</v>
      </c>
      <c r="L741" s="31">
        <v>739348</v>
      </c>
      <c r="M741" s="31">
        <v>846612</v>
      </c>
      <c r="N741" s="31">
        <v>1346064</v>
      </c>
      <c r="O741" s="31">
        <v>1406127</v>
      </c>
      <c r="P741" s="31">
        <v>1190815</v>
      </c>
      <c r="Q741" s="31">
        <v>995864</v>
      </c>
      <c r="R741" s="31">
        <v>1042723</v>
      </c>
      <c r="S741" s="31">
        <v>1095222</v>
      </c>
      <c r="T741" s="31">
        <v>1154197</v>
      </c>
      <c r="U741" s="31">
        <v>1165016</v>
      </c>
      <c r="V741" s="31">
        <v>1203800</v>
      </c>
      <c r="W741" s="31">
        <v>1180328</v>
      </c>
      <c r="X741" s="31">
        <v>1187944</v>
      </c>
      <c r="Y741" s="31">
        <v>1078134</v>
      </c>
      <c r="Z741" s="31">
        <v>1130610</v>
      </c>
      <c r="AA741" s="31">
        <v>1103368</v>
      </c>
      <c r="AB741" s="31">
        <v>1098475</v>
      </c>
      <c r="AC741" s="31">
        <v>976985</v>
      </c>
    </row>
    <row r="742" spans="1:29" hidden="1">
      <c r="A742" s="58">
        <v>2010</v>
      </c>
      <c r="B742" s="59" t="s">
        <v>2605</v>
      </c>
      <c r="C742" s="59" t="s">
        <v>2606</v>
      </c>
      <c r="D742" s="59" t="s">
        <v>109</v>
      </c>
      <c r="E742" s="59" t="s">
        <v>2423</v>
      </c>
      <c r="F742" s="59" t="s">
        <v>2486</v>
      </c>
      <c r="G742" s="59">
        <v>15</v>
      </c>
      <c r="H742" s="31">
        <v>782</v>
      </c>
      <c r="I742" s="31">
        <v>2674436</v>
      </c>
      <c r="J742" s="31">
        <v>7486698</v>
      </c>
      <c r="K742" s="31">
        <v>8495452</v>
      </c>
      <c r="L742" s="31">
        <v>7822651</v>
      </c>
      <c r="M742" s="31">
        <v>6361354</v>
      </c>
      <c r="N742" s="31">
        <v>6180721</v>
      </c>
      <c r="O742" s="31">
        <v>8540549</v>
      </c>
      <c r="P742" s="31">
        <v>10737564</v>
      </c>
      <c r="Q742" s="31">
        <v>12632143</v>
      </c>
      <c r="R742" s="31">
        <v>8328325</v>
      </c>
      <c r="S742" s="31">
        <v>8901684</v>
      </c>
      <c r="T742" s="31">
        <v>3954942</v>
      </c>
      <c r="U742" s="31">
        <v>4999332</v>
      </c>
      <c r="V742" s="31">
        <v>6588042</v>
      </c>
      <c r="W742" s="31">
        <v>8093202</v>
      </c>
      <c r="X742" s="31">
        <v>11909775</v>
      </c>
      <c r="Y742" s="31">
        <v>12825598</v>
      </c>
      <c r="Z742" s="31">
        <v>16257163</v>
      </c>
      <c r="AA742" s="31">
        <v>13005031</v>
      </c>
      <c r="AB742" s="31">
        <v>14325196</v>
      </c>
      <c r="AC742" s="31">
        <v>15664538</v>
      </c>
    </row>
    <row r="743" spans="1:29" hidden="1">
      <c r="A743" s="58">
        <v>2010</v>
      </c>
      <c r="B743" s="59" t="s">
        <v>2607</v>
      </c>
      <c r="C743" s="59" t="s">
        <v>2608</v>
      </c>
      <c r="D743" s="59" t="s">
        <v>2609</v>
      </c>
      <c r="E743" s="59" t="s">
        <v>2423</v>
      </c>
      <c r="F743" s="59" t="s">
        <v>2440</v>
      </c>
      <c r="G743" s="59">
        <v>2</v>
      </c>
      <c r="H743" s="31">
        <v>1668</v>
      </c>
      <c r="I743" s="31">
        <v>11789487</v>
      </c>
      <c r="J743" s="31">
        <v>167640</v>
      </c>
      <c r="K743" s="31">
        <v>165078</v>
      </c>
      <c r="L743" s="31">
        <v>151911</v>
      </c>
      <c r="M743" s="31">
        <v>148872</v>
      </c>
      <c r="N743" s="31">
        <v>150634</v>
      </c>
      <c r="O743" s="31">
        <v>134758</v>
      </c>
      <c r="P743" s="31">
        <v>141847</v>
      </c>
      <c r="Q743" s="31">
        <v>141662</v>
      </c>
      <c r="R743" s="31">
        <v>141709</v>
      </c>
      <c r="S743" s="31"/>
      <c r="T743" s="31"/>
      <c r="U743" s="31">
        <v>145988</v>
      </c>
      <c r="V743" s="31">
        <v>160221</v>
      </c>
      <c r="W743" s="31">
        <v>166640</v>
      </c>
      <c r="X743" s="31">
        <v>174369</v>
      </c>
      <c r="Y743" s="31">
        <v>189226</v>
      </c>
      <c r="Z743" s="31">
        <v>184406</v>
      </c>
      <c r="AA743" s="31">
        <v>183016</v>
      </c>
      <c r="AB743" s="31">
        <v>168556</v>
      </c>
      <c r="AC743" s="31">
        <v>196936</v>
      </c>
    </row>
    <row r="744" spans="1:29" hidden="1">
      <c r="A744" s="58">
        <v>2010</v>
      </c>
      <c r="B744" s="59" t="s">
        <v>2610</v>
      </c>
      <c r="C744" s="59" t="s">
        <v>2611</v>
      </c>
      <c r="D744" s="59" t="s">
        <v>861</v>
      </c>
      <c r="E744" s="59" t="s">
        <v>2423</v>
      </c>
      <c r="F744" s="59" t="s">
        <v>2612</v>
      </c>
      <c r="G744" s="59">
        <v>123</v>
      </c>
      <c r="H744" s="31">
        <v>90</v>
      </c>
      <c r="I744" s="31">
        <v>263532</v>
      </c>
      <c r="J744" s="31">
        <v>469937</v>
      </c>
      <c r="K744" s="31">
        <v>496368</v>
      </c>
      <c r="L744" s="31">
        <v>1623793</v>
      </c>
      <c r="M744" s="31">
        <v>1803919</v>
      </c>
      <c r="N744" s="31">
        <v>1923419</v>
      </c>
      <c r="O744" s="31">
        <v>1797201</v>
      </c>
      <c r="P744" s="31">
        <v>1843542</v>
      </c>
      <c r="Q744" s="31">
        <v>1968175</v>
      </c>
      <c r="R744" s="31">
        <v>2096647</v>
      </c>
      <c r="S744" s="31">
        <v>2205222</v>
      </c>
      <c r="T744" s="31">
        <v>2364484</v>
      </c>
      <c r="U744" s="31">
        <v>2517628</v>
      </c>
      <c r="V744" s="31">
        <v>2539253</v>
      </c>
      <c r="W744" s="31">
        <v>2875126</v>
      </c>
      <c r="X744" s="31">
        <v>3069613</v>
      </c>
      <c r="Y744" s="31">
        <v>3226349</v>
      </c>
      <c r="Z744" s="31">
        <v>2789445</v>
      </c>
      <c r="AA744" s="31">
        <v>2781683</v>
      </c>
      <c r="AB744" s="31">
        <v>2858785</v>
      </c>
      <c r="AC744" s="31">
        <v>2970209</v>
      </c>
    </row>
    <row r="745" spans="1:29" hidden="1">
      <c r="A745" s="58">
        <v>1993</v>
      </c>
      <c r="B745" s="59" t="s">
        <v>2613</v>
      </c>
      <c r="C745" s="59" t="s">
        <v>2614</v>
      </c>
      <c r="D745" s="59" t="s">
        <v>108</v>
      </c>
      <c r="E745" s="59" t="s">
        <v>2507</v>
      </c>
      <c r="F745" s="59" t="s">
        <v>2615</v>
      </c>
      <c r="G745" s="59">
        <v>14</v>
      </c>
      <c r="H745" s="31">
        <v>741</v>
      </c>
      <c r="I745" s="31">
        <v>2006239</v>
      </c>
      <c r="J745" s="31">
        <v>10053030</v>
      </c>
      <c r="K745" s="31">
        <v>10251232</v>
      </c>
      <c r="L745" s="31">
        <v>9774925</v>
      </c>
      <c r="M745" s="31"/>
      <c r="N745" s="31"/>
      <c r="O745" s="31"/>
      <c r="P745" s="31"/>
      <c r="Q745" s="31"/>
      <c r="R745" s="31"/>
      <c r="S745" s="31"/>
      <c r="T745" s="31"/>
      <c r="U745" s="31"/>
      <c r="V745" s="31"/>
      <c r="W745" s="31"/>
      <c r="X745" s="31"/>
      <c r="Y745" s="31"/>
      <c r="Z745" s="31"/>
      <c r="AA745" s="31"/>
      <c r="AB745" s="31"/>
      <c r="AC745" s="31"/>
    </row>
    <row r="746" spans="1:29" hidden="1">
      <c r="A746" s="58">
        <v>1992</v>
      </c>
      <c r="B746" s="59" t="s">
        <v>2616</v>
      </c>
      <c r="C746" s="59" t="s">
        <v>2617</v>
      </c>
      <c r="D746" s="59" t="s">
        <v>2468</v>
      </c>
      <c r="E746" s="59" t="s">
        <v>2423</v>
      </c>
      <c r="F746" s="59" t="s">
        <v>2476</v>
      </c>
      <c r="G746" s="59">
        <v>2</v>
      </c>
      <c r="H746" s="31">
        <v>1966</v>
      </c>
      <c r="I746" s="31">
        <v>11402946</v>
      </c>
      <c r="J746" s="31">
        <v>234823</v>
      </c>
      <c r="K746" s="31">
        <v>260389</v>
      </c>
      <c r="L746" s="31"/>
      <c r="M746" s="31"/>
      <c r="N746" s="31"/>
      <c r="O746" s="31"/>
      <c r="P746" s="31"/>
      <c r="Q746" s="31"/>
      <c r="R746" s="31"/>
      <c r="S746" s="31"/>
      <c r="T746" s="31"/>
      <c r="U746" s="31"/>
      <c r="V746" s="31"/>
      <c r="W746" s="31"/>
      <c r="X746" s="31"/>
      <c r="Y746" s="31"/>
      <c r="Z746" s="31"/>
      <c r="AA746" s="31"/>
      <c r="AB746" s="31"/>
      <c r="AC746" s="31"/>
    </row>
    <row r="747" spans="1:29" hidden="1">
      <c r="A747" s="58">
        <v>2005</v>
      </c>
      <c r="B747" s="59" t="s">
        <v>2618</v>
      </c>
      <c r="C747" s="59" t="s">
        <v>2619</v>
      </c>
      <c r="D747" s="59" t="s">
        <v>2620</v>
      </c>
      <c r="E747" s="59" t="s">
        <v>2423</v>
      </c>
      <c r="F747" s="59" t="s">
        <v>2621</v>
      </c>
      <c r="G747" s="59">
        <v>289</v>
      </c>
      <c r="H747" s="31">
        <v>35</v>
      </c>
      <c r="I747" s="31">
        <v>89221</v>
      </c>
      <c r="J747" s="31">
        <v>332355</v>
      </c>
      <c r="K747" s="31">
        <v>341159</v>
      </c>
      <c r="L747" s="31">
        <v>411607</v>
      </c>
      <c r="M747" s="31">
        <v>469630</v>
      </c>
      <c r="N747" s="31">
        <v>541848</v>
      </c>
      <c r="O747" s="31">
        <v>538638</v>
      </c>
      <c r="P747" s="31">
        <v>479218</v>
      </c>
      <c r="Q747" s="31">
        <v>439415</v>
      </c>
      <c r="R747" s="31">
        <v>459524</v>
      </c>
      <c r="S747" s="31">
        <v>521690</v>
      </c>
      <c r="T747" s="31">
        <v>520279</v>
      </c>
      <c r="U747" s="31">
        <v>431891</v>
      </c>
      <c r="V747" s="31">
        <v>473621</v>
      </c>
      <c r="W747" s="31">
        <v>790121</v>
      </c>
      <c r="X747" s="31">
        <v>834591</v>
      </c>
      <c r="Y747" s="31"/>
      <c r="Z747" s="31"/>
      <c r="AA747" s="31"/>
      <c r="AB747" s="31"/>
      <c r="AC747" s="31"/>
    </row>
    <row r="748" spans="1:29" hidden="1">
      <c r="A748" s="58">
        <v>2004</v>
      </c>
      <c r="B748" s="59" t="s">
        <v>2622</v>
      </c>
      <c r="C748" s="59" t="s">
        <v>2623</v>
      </c>
      <c r="D748" s="59" t="s">
        <v>2624</v>
      </c>
      <c r="E748" s="59" t="s">
        <v>2507</v>
      </c>
      <c r="F748" s="59" t="s">
        <v>2508</v>
      </c>
      <c r="G748" s="59">
        <v>13</v>
      </c>
      <c r="H748" s="31">
        <v>799</v>
      </c>
      <c r="I748" s="31">
        <v>2907049</v>
      </c>
      <c r="J748" s="31">
        <v>1011886</v>
      </c>
      <c r="K748" s="31">
        <v>1135096</v>
      </c>
      <c r="L748" s="31">
        <v>1053396</v>
      </c>
      <c r="M748" s="31">
        <v>1169757</v>
      </c>
      <c r="N748" s="31">
        <v>1121726</v>
      </c>
      <c r="O748" s="31">
        <v>963092</v>
      </c>
      <c r="P748" s="31">
        <v>966428</v>
      </c>
      <c r="Q748" s="31">
        <v>1103956</v>
      </c>
      <c r="R748" s="31">
        <v>1105387</v>
      </c>
      <c r="S748" s="31">
        <v>1122480</v>
      </c>
      <c r="T748" s="31">
        <v>1365939</v>
      </c>
      <c r="U748" s="31">
        <v>1473676</v>
      </c>
      <c r="V748" s="31">
        <v>1497306</v>
      </c>
      <c r="W748" s="31">
        <v>1479809</v>
      </c>
      <c r="X748" s="31"/>
      <c r="Y748" s="31"/>
      <c r="Z748" s="31"/>
      <c r="AA748" s="31"/>
      <c r="AB748" s="31"/>
      <c r="AC748" s="31"/>
    </row>
    <row r="749" spans="1:29" hidden="1">
      <c r="A749" s="58">
        <v>2010</v>
      </c>
      <c r="B749" s="59" t="s">
        <v>2625</v>
      </c>
      <c r="C749" s="59" t="s">
        <v>2626</v>
      </c>
      <c r="D749" s="59" t="s">
        <v>2627</v>
      </c>
      <c r="E749" s="59" t="s">
        <v>2507</v>
      </c>
      <c r="F749" s="59" t="s">
        <v>2508</v>
      </c>
      <c r="G749" s="59">
        <v>13</v>
      </c>
      <c r="H749" s="31">
        <v>799</v>
      </c>
      <c r="I749" s="31">
        <v>2907049</v>
      </c>
      <c r="J749" s="31">
        <v>137989</v>
      </c>
      <c r="K749" s="31">
        <v>137060</v>
      </c>
      <c r="L749" s="31">
        <v>137368</v>
      </c>
      <c r="M749" s="31">
        <v>264492</v>
      </c>
      <c r="N749" s="31">
        <v>440965</v>
      </c>
      <c r="O749" s="31">
        <v>451951</v>
      </c>
      <c r="P749" s="31">
        <v>304197</v>
      </c>
      <c r="Q749" s="31">
        <v>312163</v>
      </c>
      <c r="R749" s="31">
        <v>357245</v>
      </c>
      <c r="S749" s="31">
        <v>357555</v>
      </c>
      <c r="T749" s="31">
        <v>547284</v>
      </c>
      <c r="U749" s="31"/>
      <c r="V749" s="31"/>
      <c r="W749" s="31"/>
      <c r="X749" s="31"/>
      <c r="Y749" s="31"/>
      <c r="Z749" s="31"/>
      <c r="AA749" s="31">
        <v>220103</v>
      </c>
      <c r="AB749" s="31">
        <v>413272</v>
      </c>
      <c r="AC749" s="31">
        <v>413272</v>
      </c>
    </row>
    <row r="750" spans="1:29" hidden="1">
      <c r="A750" s="58">
        <v>2009</v>
      </c>
      <c r="B750" s="59" t="s">
        <v>2628</v>
      </c>
      <c r="C750" s="59" t="s">
        <v>2629</v>
      </c>
      <c r="D750" s="59" t="s">
        <v>108</v>
      </c>
      <c r="E750" s="59" t="s">
        <v>2507</v>
      </c>
      <c r="F750" s="59" t="s">
        <v>2508</v>
      </c>
      <c r="G750" s="59">
        <v>13</v>
      </c>
      <c r="H750" s="31">
        <v>799</v>
      </c>
      <c r="I750" s="31">
        <v>2907049</v>
      </c>
      <c r="J750" s="31">
        <v>605845</v>
      </c>
      <c r="K750" s="31">
        <v>659487</v>
      </c>
      <c r="L750" s="31">
        <v>659201</v>
      </c>
      <c r="M750" s="31">
        <v>723249</v>
      </c>
      <c r="N750" s="31">
        <v>683901</v>
      </c>
      <c r="O750" s="31">
        <v>675027</v>
      </c>
      <c r="P750" s="31">
        <v>666324</v>
      </c>
      <c r="Q750" s="31">
        <v>698969</v>
      </c>
      <c r="R750" s="31">
        <v>791449</v>
      </c>
      <c r="S750" s="31">
        <v>818046</v>
      </c>
      <c r="T750" s="31">
        <v>634593</v>
      </c>
      <c r="U750" s="31">
        <v>620833</v>
      </c>
      <c r="V750" s="31">
        <v>732376</v>
      </c>
      <c r="W750" s="31">
        <v>730179</v>
      </c>
      <c r="X750" s="31">
        <v>728974</v>
      </c>
      <c r="Y750" s="31">
        <v>762941</v>
      </c>
      <c r="Z750" s="31">
        <v>714363</v>
      </c>
      <c r="AA750" s="31">
        <v>733464</v>
      </c>
      <c r="AB750" s="31">
        <v>362565</v>
      </c>
      <c r="AC750" s="31"/>
    </row>
    <row r="751" spans="1:29" hidden="1">
      <c r="A751" s="58">
        <v>1991</v>
      </c>
      <c r="B751" s="59" t="s">
        <v>2630</v>
      </c>
      <c r="C751" s="59" t="s">
        <v>2631</v>
      </c>
      <c r="D751" s="59" t="s">
        <v>2417</v>
      </c>
      <c r="E751" s="59" t="s">
        <v>2418</v>
      </c>
      <c r="F751" s="59" t="s">
        <v>2419</v>
      </c>
      <c r="G751" s="59">
        <v>46</v>
      </c>
      <c r="H751" s="31">
        <v>139</v>
      </c>
      <c r="I751" s="31">
        <v>632603</v>
      </c>
      <c r="J751" s="31">
        <v>1123913</v>
      </c>
      <c r="K751" s="31"/>
      <c r="L751" s="31"/>
      <c r="M751" s="31"/>
      <c r="N751" s="31"/>
      <c r="O751" s="31"/>
      <c r="P751" s="31"/>
      <c r="Q751" s="31"/>
      <c r="R751" s="31"/>
      <c r="S751" s="31"/>
      <c r="T751" s="31"/>
      <c r="U751" s="31"/>
      <c r="V751" s="31"/>
      <c r="W751" s="31"/>
      <c r="X751" s="31"/>
      <c r="Y751" s="31"/>
      <c r="Z751" s="31"/>
      <c r="AA751" s="31"/>
      <c r="AB751" s="31"/>
      <c r="AC751" s="31"/>
    </row>
    <row r="752" spans="1:29" hidden="1">
      <c r="A752" s="58">
        <v>2010</v>
      </c>
      <c r="B752" s="59" t="s">
        <v>2632</v>
      </c>
      <c r="C752" s="59" t="s">
        <v>2633</v>
      </c>
      <c r="D752" s="59" t="s">
        <v>2443</v>
      </c>
      <c r="E752" s="59" t="s">
        <v>2423</v>
      </c>
      <c r="F752" s="59" t="s">
        <v>2424</v>
      </c>
      <c r="G752" s="59">
        <v>12</v>
      </c>
      <c r="H752" s="31">
        <v>527</v>
      </c>
      <c r="I752" s="31">
        <v>3228605</v>
      </c>
      <c r="J752" s="31">
        <v>2798430</v>
      </c>
      <c r="K752" s="31">
        <v>2943820</v>
      </c>
      <c r="L752" s="31">
        <v>3445360</v>
      </c>
      <c r="M752" s="31">
        <v>3378110</v>
      </c>
      <c r="N752" s="31">
        <v>3767883</v>
      </c>
      <c r="O752" s="31">
        <v>3781032</v>
      </c>
      <c r="P752" s="31">
        <v>3786442</v>
      </c>
      <c r="Q752" s="31">
        <v>4076441</v>
      </c>
      <c r="R752" s="31">
        <v>4174945</v>
      </c>
      <c r="S752" s="31">
        <v>4269766</v>
      </c>
      <c r="T752" s="31">
        <v>4911274</v>
      </c>
      <c r="U752" s="31">
        <v>5571158</v>
      </c>
      <c r="V752" s="31">
        <v>6006704</v>
      </c>
      <c r="W752" s="31">
        <v>6146505</v>
      </c>
      <c r="X752" s="31">
        <v>6321908</v>
      </c>
      <c r="Y752" s="31">
        <v>6993919</v>
      </c>
      <c r="Z752" s="31">
        <v>7471782</v>
      </c>
      <c r="AA752" s="31">
        <v>7763416</v>
      </c>
      <c r="AB752" s="31">
        <v>7926430</v>
      </c>
      <c r="AC752" s="31">
        <v>7649389</v>
      </c>
    </row>
    <row r="753" spans="1:29" hidden="1">
      <c r="A753" s="58">
        <v>2010</v>
      </c>
      <c r="B753" s="59" t="s">
        <v>2634</v>
      </c>
      <c r="C753" s="59" t="s">
        <v>2635</v>
      </c>
      <c r="D753" s="59" t="s">
        <v>2636</v>
      </c>
      <c r="E753" s="59" t="s">
        <v>2507</v>
      </c>
      <c r="F753" s="59" t="s">
        <v>2508</v>
      </c>
      <c r="G753" s="59">
        <v>13</v>
      </c>
      <c r="H753" s="31">
        <v>799</v>
      </c>
      <c r="I753" s="31">
        <v>2907049</v>
      </c>
      <c r="J753" s="31">
        <v>245645</v>
      </c>
      <c r="K753" s="31">
        <v>244522</v>
      </c>
      <c r="L753" s="31">
        <v>248593</v>
      </c>
      <c r="M753" s="31">
        <v>244413</v>
      </c>
      <c r="N753" s="31">
        <v>265279</v>
      </c>
      <c r="O753" s="31">
        <v>270089</v>
      </c>
      <c r="P753" s="31">
        <v>276392</v>
      </c>
      <c r="Q753" s="31">
        <v>266854</v>
      </c>
      <c r="R753" s="31">
        <v>230676</v>
      </c>
      <c r="S753" s="31">
        <v>219408</v>
      </c>
      <c r="T753" s="31">
        <v>222649</v>
      </c>
      <c r="U753" s="31">
        <v>218313</v>
      </c>
      <c r="V753" s="31">
        <v>226196</v>
      </c>
      <c r="W753" s="31">
        <v>229917</v>
      </c>
      <c r="X753" s="31">
        <v>220497</v>
      </c>
      <c r="Y753" s="31">
        <v>230472</v>
      </c>
      <c r="Z753" s="31"/>
      <c r="AA753" s="31"/>
      <c r="AB753" s="31"/>
      <c r="AC753" s="31"/>
    </row>
    <row r="754" spans="1:29" hidden="1">
      <c r="A754" s="58">
        <v>2010</v>
      </c>
      <c r="B754" s="59" t="s">
        <v>2637</v>
      </c>
      <c r="C754" s="59" t="s">
        <v>2638</v>
      </c>
      <c r="D754" s="59" t="s">
        <v>108</v>
      </c>
      <c r="E754" s="59" t="s">
        <v>2507</v>
      </c>
      <c r="F754" s="59" t="s">
        <v>2508</v>
      </c>
      <c r="G754" s="59">
        <v>13</v>
      </c>
      <c r="H754" s="31">
        <v>799</v>
      </c>
      <c r="I754" s="31">
        <v>2907049</v>
      </c>
      <c r="J754" s="31">
        <v>1077302</v>
      </c>
      <c r="K754" s="31">
        <v>1260471</v>
      </c>
      <c r="L754" s="31">
        <v>1633297</v>
      </c>
      <c r="M754" s="31">
        <v>1922531</v>
      </c>
      <c r="N754" s="31">
        <v>3441188</v>
      </c>
      <c r="O754" s="31">
        <v>2993665</v>
      </c>
      <c r="P754" s="31">
        <v>3382666</v>
      </c>
      <c r="Q754" s="31">
        <v>3563807</v>
      </c>
      <c r="R754" s="31">
        <v>3553372</v>
      </c>
      <c r="S754" s="31">
        <v>3901183</v>
      </c>
      <c r="T754" s="31">
        <v>3825721</v>
      </c>
      <c r="U754" s="31">
        <v>0</v>
      </c>
      <c r="V754" s="31">
        <v>4669156</v>
      </c>
      <c r="W754" s="31">
        <v>4573486</v>
      </c>
      <c r="X754" s="31">
        <v>6479916</v>
      </c>
      <c r="Y754" s="31">
        <v>6769864</v>
      </c>
      <c r="Z754" s="31">
        <v>7194273</v>
      </c>
      <c r="AA754" s="31">
        <v>7922655</v>
      </c>
      <c r="AB754" s="31">
        <v>8427131</v>
      </c>
      <c r="AC754" s="31">
        <v>8332235</v>
      </c>
    </row>
    <row r="755" spans="1:29" hidden="1">
      <c r="A755" s="58">
        <v>2010</v>
      </c>
      <c r="B755" s="59" t="s">
        <v>2639</v>
      </c>
      <c r="C755" s="59" t="s">
        <v>2640</v>
      </c>
      <c r="D755" s="59" t="s">
        <v>2641</v>
      </c>
      <c r="E755" s="59" t="s">
        <v>2507</v>
      </c>
      <c r="F755" s="59" t="s">
        <v>2508</v>
      </c>
      <c r="G755" s="59">
        <v>13</v>
      </c>
      <c r="H755" s="31">
        <v>799</v>
      </c>
      <c r="I755" s="31">
        <v>2907049</v>
      </c>
      <c r="J755" s="31">
        <v>21846</v>
      </c>
      <c r="K755" s="31">
        <v>20851</v>
      </c>
      <c r="L755" s="31">
        <v>35144</v>
      </c>
      <c r="M755" s="31">
        <v>22887</v>
      </c>
      <c r="N755" s="31">
        <v>20632</v>
      </c>
      <c r="O755" s="31"/>
      <c r="P755" s="31"/>
      <c r="Q755" s="31">
        <v>31750</v>
      </c>
      <c r="R755" s="31">
        <v>38750</v>
      </c>
      <c r="S755" s="31">
        <v>41250</v>
      </c>
      <c r="T755" s="31">
        <v>33250</v>
      </c>
      <c r="U755" s="31">
        <v>45800</v>
      </c>
      <c r="V755" s="31">
        <v>53280</v>
      </c>
      <c r="W755" s="31">
        <v>50545</v>
      </c>
      <c r="X755" s="31">
        <v>68291</v>
      </c>
      <c r="Y755" s="31">
        <v>48273</v>
      </c>
      <c r="Z755" s="31">
        <v>68133</v>
      </c>
      <c r="AA755" s="31">
        <v>77336</v>
      </c>
      <c r="AB755" s="31">
        <v>79989</v>
      </c>
      <c r="AC755" s="31">
        <v>83861</v>
      </c>
    </row>
    <row r="756" spans="1:29" hidden="1">
      <c r="A756" s="58">
        <v>2010</v>
      </c>
      <c r="B756" s="59" t="s">
        <v>2642</v>
      </c>
      <c r="C756" s="59" t="s">
        <v>2643</v>
      </c>
      <c r="D756" s="59" t="s">
        <v>1719</v>
      </c>
      <c r="E756" s="59" t="s">
        <v>2507</v>
      </c>
      <c r="F756" s="59" t="s">
        <v>2508</v>
      </c>
      <c r="G756" s="59">
        <v>13</v>
      </c>
      <c r="H756" s="31">
        <v>799</v>
      </c>
      <c r="I756" s="31">
        <v>2907049</v>
      </c>
      <c r="J756" s="31">
        <v>117637</v>
      </c>
      <c r="K756" s="31">
        <v>116339</v>
      </c>
      <c r="L756" s="31">
        <v>115774</v>
      </c>
      <c r="M756" s="31">
        <v>119036</v>
      </c>
      <c r="N756" s="31">
        <v>127764</v>
      </c>
      <c r="O756" s="31">
        <v>129276</v>
      </c>
      <c r="P756" s="31">
        <v>139104</v>
      </c>
      <c r="Q756" s="31">
        <v>147337</v>
      </c>
      <c r="R756" s="31">
        <v>140616</v>
      </c>
      <c r="S756" s="31">
        <v>123984</v>
      </c>
      <c r="T756" s="31">
        <v>169344</v>
      </c>
      <c r="U756" s="31">
        <v>168840</v>
      </c>
      <c r="V756" s="31">
        <v>158256</v>
      </c>
      <c r="W756" s="31">
        <v>144600</v>
      </c>
      <c r="X756" s="31">
        <v>140779</v>
      </c>
      <c r="Y756" s="31">
        <v>162590</v>
      </c>
      <c r="Z756" s="31">
        <v>216942</v>
      </c>
      <c r="AA756" s="31">
        <v>203399</v>
      </c>
      <c r="AB756" s="31">
        <v>217195</v>
      </c>
      <c r="AC756" s="31">
        <v>159317</v>
      </c>
    </row>
    <row r="757" spans="1:29" hidden="1">
      <c r="A757" s="58">
        <v>2010</v>
      </c>
      <c r="B757" s="59" t="s">
        <v>2644</v>
      </c>
      <c r="C757" s="59" t="s">
        <v>2645</v>
      </c>
      <c r="D757" s="59" t="s">
        <v>2646</v>
      </c>
      <c r="E757" s="59" t="s">
        <v>2423</v>
      </c>
      <c r="F757" s="59" t="s">
        <v>2647</v>
      </c>
      <c r="G757" s="59">
        <v>356</v>
      </c>
      <c r="H757" s="31">
        <v>14</v>
      </c>
      <c r="I757" s="31">
        <v>66022</v>
      </c>
      <c r="J757" s="31"/>
      <c r="K757" s="31">
        <v>626935</v>
      </c>
      <c r="L757" s="31">
        <v>895101</v>
      </c>
      <c r="M757" s="31">
        <v>638262</v>
      </c>
      <c r="N757" s="31">
        <v>495109</v>
      </c>
      <c r="O757" s="31">
        <v>508169</v>
      </c>
      <c r="P757" s="31">
        <v>536516</v>
      </c>
      <c r="Q757" s="31">
        <v>571212</v>
      </c>
      <c r="R757" s="31">
        <v>596682</v>
      </c>
      <c r="S757" s="31">
        <v>625560</v>
      </c>
      <c r="T757" s="31">
        <v>623251</v>
      </c>
      <c r="U757" s="31">
        <v>644320</v>
      </c>
      <c r="V757" s="31">
        <v>700388</v>
      </c>
      <c r="W757" s="31">
        <v>752243</v>
      </c>
      <c r="X757" s="31">
        <v>751823</v>
      </c>
      <c r="Y757" s="31">
        <v>752515</v>
      </c>
      <c r="Z757" s="31">
        <v>736797</v>
      </c>
      <c r="AA757" s="31">
        <v>704711</v>
      </c>
      <c r="AB757" s="31">
        <v>718701</v>
      </c>
      <c r="AC757" s="31">
        <v>743234</v>
      </c>
    </row>
    <row r="758" spans="1:29" hidden="1">
      <c r="A758" s="58">
        <v>1993</v>
      </c>
      <c r="B758" s="59" t="s">
        <v>2648</v>
      </c>
      <c r="C758" s="59" t="s">
        <v>2649</v>
      </c>
      <c r="D758" s="59" t="s">
        <v>2650</v>
      </c>
      <c r="E758" s="59" t="s">
        <v>2423</v>
      </c>
      <c r="F758" s="59" t="s">
        <v>2651</v>
      </c>
      <c r="G758" s="59">
        <v>318</v>
      </c>
      <c r="H758" s="31">
        <v>20</v>
      </c>
      <c r="I758" s="31">
        <v>64742</v>
      </c>
      <c r="J758" s="31">
        <v>324625</v>
      </c>
      <c r="K758" s="31">
        <v>336000</v>
      </c>
      <c r="L758" s="31">
        <v>378000</v>
      </c>
      <c r="M758" s="31"/>
      <c r="N758" s="31"/>
      <c r="O758" s="31"/>
      <c r="P758" s="31"/>
      <c r="Q758" s="31"/>
      <c r="R758" s="31"/>
      <c r="S758" s="31"/>
      <c r="T758" s="31"/>
      <c r="U758" s="31"/>
      <c r="V758" s="31"/>
      <c r="W758" s="31"/>
      <c r="X758" s="31"/>
      <c r="Y758" s="31"/>
      <c r="Z758" s="31"/>
      <c r="AA758" s="31"/>
      <c r="AB758" s="31"/>
      <c r="AC758" s="31"/>
    </row>
    <row r="759" spans="1:29" hidden="1">
      <c r="A759" s="58">
        <v>2010</v>
      </c>
      <c r="B759" s="59" t="s">
        <v>2652</v>
      </c>
      <c r="C759" s="59" t="s">
        <v>2653</v>
      </c>
      <c r="D759" s="59" t="s">
        <v>2654</v>
      </c>
      <c r="E759" s="59" t="s">
        <v>2423</v>
      </c>
      <c r="F759" s="59" t="s">
        <v>2573</v>
      </c>
      <c r="G759" s="59">
        <v>65</v>
      </c>
      <c r="H759" s="31">
        <v>176</v>
      </c>
      <c r="I759" s="31">
        <v>552624</v>
      </c>
      <c r="J759" s="31">
        <v>1304675</v>
      </c>
      <c r="K759" s="31">
        <v>1381764</v>
      </c>
      <c r="L759" s="31">
        <v>1349319</v>
      </c>
      <c r="M759" s="31">
        <v>1273787</v>
      </c>
      <c r="N759" s="31">
        <v>1250063</v>
      </c>
      <c r="O759" s="31">
        <v>1300612</v>
      </c>
      <c r="P759" s="31">
        <v>1388896</v>
      </c>
      <c r="Q759" s="31">
        <v>1780197</v>
      </c>
      <c r="R759" s="31">
        <v>1909912</v>
      </c>
      <c r="S759" s="31">
        <v>2013350</v>
      </c>
      <c r="T759" s="31">
        <v>2161174</v>
      </c>
      <c r="U759" s="31">
        <v>2243756</v>
      </c>
      <c r="V759" s="31">
        <v>2156910</v>
      </c>
      <c r="W759" s="31">
        <v>2163167</v>
      </c>
      <c r="X759" s="31">
        <v>2037984</v>
      </c>
      <c r="Y759" s="31">
        <v>2077575</v>
      </c>
      <c r="Z759" s="31">
        <v>2127895</v>
      </c>
      <c r="AA759" s="31">
        <v>2363318</v>
      </c>
      <c r="AB759" s="31">
        <v>2400066</v>
      </c>
      <c r="AC759" s="31">
        <v>1847522</v>
      </c>
    </row>
    <row r="760" spans="1:29" hidden="1">
      <c r="A760" s="58">
        <v>1993</v>
      </c>
      <c r="B760" s="59" t="s">
        <v>2655</v>
      </c>
      <c r="C760" s="59" t="s">
        <v>2656</v>
      </c>
      <c r="D760" s="59" t="s">
        <v>2417</v>
      </c>
      <c r="E760" s="59" t="s">
        <v>2418</v>
      </c>
      <c r="F760" s="59" t="s">
        <v>2419</v>
      </c>
      <c r="G760" s="59">
        <v>46</v>
      </c>
      <c r="H760" s="31">
        <v>139</v>
      </c>
      <c r="I760" s="31">
        <v>632603</v>
      </c>
      <c r="J760" s="31">
        <v>0</v>
      </c>
      <c r="K760" s="31">
        <v>2891041</v>
      </c>
      <c r="L760" s="31">
        <v>706344</v>
      </c>
      <c r="M760" s="31"/>
      <c r="N760" s="31"/>
      <c r="O760" s="31"/>
      <c r="P760" s="31"/>
      <c r="Q760" s="31"/>
      <c r="R760" s="31"/>
      <c r="S760" s="31"/>
      <c r="T760" s="31"/>
      <c r="U760" s="31"/>
      <c r="V760" s="31"/>
      <c r="W760" s="31"/>
      <c r="X760" s="31"/>
      <c r="Y760" s="31"/>
      <c r="Z760" s="31"/>
      <c r="AA760" s="31"/>
      <c r="AB760" s="31"/>
      <c r="AC760" s="31"/>
    </row>
    <row r="761" spans="1:29" hidden="1">
      <c r="A761" s="58">
        <v>2010</v>
      </c>
      <c r="B761" s="59" t="s">
        <v>2657</v>
      </c>
      <c r="C761" s="59" t="s">
        <v>2658</v>
      </c>
      <c r="D761" s="59" t="s">
        <v>2659</v>
      </c>
      <c r="E761" s="59" t="s">
        <v>2423</v>
      </c>
      <c r="F761" s="59" t="s">
        <v>2440</v>
      </c>
      <c r="G761" s="59">
        <v>2</v>
      </c>
      <c r="H761" s="31">
        <v>1668</v>
      </c>
      <c r="I761" s="31">
        <v>11789487</v>
      </c>
      <c r="J761" s="31"/>
      <c r="K761" s="31">
        <v>4382793</v>
      </c>
      <c r="L761" s="31">
        <v>6151701</v>
      </c>
      <c r="M761" s="31">
        <v>7083356</v>
      </c>
      <c r="N761" s="31">
        <v>7870758</v>
      </c>
      <c r="O761" s="31">
        <v>8427862</v>
      </c>
      <c r="P761" s="31">
        <v>9000119</v>
      </c>
      <c r="Q761" s="31">
        <v>0</v>
      </c>
      <c r="R761" s="31">
        <v>0</v>
      </c>
      <c r="S761" s="31">
        <v>0</v>
      </c>
      <c r="T761" s="31">
        <v>0</v>
      </c>
      <c r="U761" s="31">
        <v>11539427</v>
      </c>
      <c r="V761" s="31">
        <v>12423924</v>
      </c>
      <c r="W761" s="31">
        <v>12501322</v>
      </c>
      <c r="X761" s="31">
        <v>11681316</v>
      </c>
      <c r="Y761" s="31">
        <v>11895676</v>
      </c>
      <c r="Z761" s="31">
        <v>11833993</v>
      </c>
      <c r="AA761" s="31">
        <v>11575198</v>
      </c>
      <c r="AB761" s="31">
        <v>11483353</v>
      </c>
      <c r="AC761" s="31">
        <v>11265795</v>
      </c>
    </row>
    <row r="762" spans="1:29" hidden="1">
      <c r="A762" s="58">
        <v>2010</v>
      </c>
      <c r="B762" s="59" t="s">
        <v>2660</v>
      </c>
      <c r="C762" s="59" t="s">
        <v>2661</v>
      </c>
      <c r="D762" s="59" t="s">
        <v>106</v>
      </c>
      <c r="E762" s="59" t="s">
        <v>2423</v>
      </c>
      <c r="F762" s="59" t="s">
        <v>2440</v>
      </c>
      <c r="G762" s="59">
        <v>2</v>
      </c>
      <c r="H762" s="31">
        <v>1668</v>
      </c>
      <c r="I762" s="31">
        <v>11789487</v>
      </c>
      <c r="J762" s="31"/>
      <c r="K762" s="31"/>
      <c r="L762" s="31">
        <v>7609479</v>
      </c>
      <c r="M762" s="31">
        <v>6471724</v>
      </c>
      <c r="N762" s="31">
        <v>6153315</v>
      </c>
      <c r="O762" s="31">
        <v>5821612</v>
      </c>
      <c r="P762" s="31">
        <v>5232817</v>
      </c>
      <c r="Q762" s="31">
        <v>5608702</v>
      </c>
      <c r="R762" s="31">
        <v>6697248</v>
      </c>
      <c r="S762" s="31">
        <v>7310236</v>
      </c>
      <c r="T762" s="31">
        <v>10854647</v>
      </c>
      <c r="U762" s="31">
        <v>10556469</v>
      </c>
      <c r="V762" s="31">
        <v>11364625</v>
      </c>
      <c r="W762" s="31">
        <v>11834971</v>
      </c>
      <c r="X762" s="31">
        <v>12026212</v>
      </c>
      <c r="Y762" s="31">
        <v>11761622</v>
      </c>
      <c r="Z762" s="31">
        <v>11654221</v>
      </c>
      <c r="AA762" s="31">
        <v>11112734</v>
      </c>
      <c r="AB762" s="31">
        <v>11242201</v>
      </c>
      <c r="AC762" s="31">
        <v>10858364</v>
      </c>
    </row>
    <row r="763" spans="1:29" hidden="1">
      <c r="A763" s="58">
        <v>2010</v>
      </c>
      <c r="B763" s="59" t="s">
        <v>2662</v>
      </c>
      <c r="C763" s="59" t="s">
        <v>2663</v>
      </c>
      <c r="D763" s="59" t="s">
        <v>2664</v>
      </c>
      <c r="E763" s="59" t="s">
        <v>2423</v>
      </c>
      <c r="F763" s="59" t="s">
        <v>2665</v>
      </c>
      <c r="G763" s="59">
        <v>150</v>
      </c>
      <c r="H763" s="31">
        <v>124</v>
      </c>
      <c r="I763" s="31">
        <v>200436</v>
      </c>
      <c r="J763" s="31"/>
      <c r="K763" s="31"/>
      <c r="L763" s="31">
        <v>1472087</v>
      </c>
      <c r="M763" s="31">
        <v>1633068</v>
      </c>
      <c r="N763" s="31">
        <v>1548840</v>
      </c>
      <c r="O763" s="31">
        <v>1435473</v>
      </c>
      <c r="P763" s="31">
        <v>1545097</v>
      </c>
      <c r="Q763" s="31">
        <v>1541973</v>
      </c>
      <c r="R763" s="31">
        <v>1673136</v>
      </c>
      <c r="S763" s="31">
        <v>1800420</v>
      </c>
      <c r="T763" s="31">
        <v>1873016</v>
      </c>
      <c r="U763" s="31">
        <v>1884449</v>
      </c>
      <c r="V763" s="31">
        <v>2386733</v>
      </c>
      <c r="W763" s="31">
        <v>2425636</v>
      </c>
      <c r="X763" s="31">
        <v>2150919</v>
      </c>
      <c r="Y763" s="31">
        <v>2047870</v>
      </c>
      <c r="Z763" s="31">
        <v>2023796</v>
      </c>
      <c r="AA763" s="31">
        <v>2115337</v>
      </c>
      <c r="AB763" s="31">
        <v>2263031</v>
      </c>
      <c r="AC763" s="31">
        <v>2351163</v>
      </c>
    </row>
    <row r="764" spans="1:29" hidden="1">
      <c r="A764" s="58">
        <v>2010</v>
      </c>
      <c r="B764" s="59" t="s">
        <v>2666</v>
      </c>
      <c r="C764" s="59" t="s">
        <v>2667</v>
      </c>
      <c r="D764" s="59" t="s">
        <v>2668</v>
      </c>
      <c r="E764" s="59" t="s">
        <v>2423</v>
      </c>
      <c r="F764" s="59" t="s">
        <v>2669</v>
      </c>
      <c r="G764" s="59">
        <v>410</v>
      </c>
      <c r="H764" s="31">
        <v>60</v>
      </c>
      <c r="I764" s="31">
        <v>55667</v>
      </c>
      <c r="J764" s="31"/>
      <c r="K764" s="31"/>
      <c r="L764" s="31">
        <v>176623</v>
      </c>
      <c r="M764" s="31">
        <v>179495</v>
      </c>
      <c r="N764" s="31"/>
      <c r="O764" s="31"/>
      <c r="P764" s="31"/>
      <c r="Q764" s="31">
        <v>247219</v>
      </c>
      <c r="R764" s="31">
        <v>293965</v>
      </c>
      <c r="S764" s="31">
        <v>337542</v>
      </c>
      <c r="T764" s="31">
        <v>363458</v>
      </c>
      <c r="U764" s="31">
        <v>364502</v>
      </c>
      <c r="V764" s="31">
        <v>359001</v>
      </c>
      <c r="W764" s="31">
        <v>412341</v>
      </c>
      <c r="X764" s="31">
        <v>459213</v>
      </c>
      <c r="Y764" s="31">
        <v>520864</v>
      </c>
      <c r="Z764" s="31">
        <v>514260</v>
      </c>
      <c r="AA764" s="31">
        <v>498338</v>
      </c>
      <c r="AB764" s="31">
        <v>475414</v>
      </c>
      <c r="AC764" s="31">
        <v>727961</v>
      </c>
    </row>
    <row r="765" spans="1:29" hidden="1">
      <c r="A765" s="58">
        <v>2010</v>
      </c>
      <c r="B765" s="59" t="s">
        <v>2670</v>
      </c>
      <c r="C765" s="59" t="s">
        <v>2671</v>
      </c>
      <c r="D765" s="59" t="s">
        <v>2672</v>
      </c>
      <c r="E765" s="59" t="s">
        <v>2423</v>
      </c>
      <c r="F765" s="59" t="s">
        <v>2424</v>
      </c>
      <c r="G765" s="59">
        <v>12</v>
      </c>
      <c r="H765" s="31">
        <v>527</v>
      </c>
      <c r="I765" s="31">
        <v>3228605</v>
      </c>
      <c r="J765" s="31"/>
      <c r="K765" s="31">
        <v>50153</v>
      </c>
      <c r="L765" s="31">
        <v>79862</v>
      </c>
      <c r="M765" s="31">
        <v>106480</v>
      </c>
      <c r="N765" s="31">
        <v>98685</v>
      </c>
      <c r="O765" s="31">
        <v>84632</v>
      </c>
      <c r="P765" s="31">
        <v>82091</v>
      </c>
      <c r="Q765" s="31">
        <v>86310</v>
      </c>
      <c r="R765" s="31">
        <v>64822</v>
      </c>
      <c r="S765" s="31">
        <v>64667</v>
      </c>
      <c r="T765" s="31">
        <v>65574</v>
      </c>
      <c r="U765" s="31">
        <v>63171</v>
      </c>
      <c r="V765" s="31">
        <v>62773</v>
      </c>
      <c r="W765" s="31">
        <v>80341</v>
      </c>
      <c r="X765" s="31">
        <v>75615</v>
      </c>
      <c r="Y765" s="31">
        <v>76548</v>
      </c>
      <c r="Z765" s="31">
        <v>77922</v>
      </c>
      <c r="AA765" s="31">
        <v>77650</v>
      </c>
      <c r="AB765" s="31">
        <v>78037</v>
      </c>
      <c r="AC765" s="31">
        <v>78709</v>
      </c>
    </row>
    <row r="766" spans="1:29" hidden="1">
      <c r="A766" s="58">
        <v>2010</v>
      </c>
      <c r="B766" s="59" t="s">
        <v>2673</v>
      </c>
      <c r="C766" s="59" t="s">
        <v>2674</v>
      </c>
      <c r="D766" s="59" t="s">
        <v>106</v>
      </c>
      <c r="E766" s="59" t="s">
        <v>2423</v>
      </c>
      <c r="F766" s="59" t="s">
        <v>2440</v>
      </c>
      <c r="G766" s="59">
        <v>2</v>
      </c>
      <c r="H766" s="31">
        <v>1668</v>
      </c>
      <c r="I766" s="31">
        <v>11789487</v>
      </c>
      <c r="J766" s="31"/>
      <c r="K766" s="31"/>
      <c r="L766" s="31">
        <v>743545</v>
      </c>
      <c r="M766" s="31">
        <v>3124560</v>
      </c>
      <c r="N766" s="31">
        <v>4037623</v>
      </c>
      <c r="O766" s="31">
        <v>4540486</v>
      </c>
      <c r="P766" s="31">
        <v>5226392</v>
      </c>
      <c r="Q766" s="31">
        <v>5683188</v>
      </c>
      <c r="R766" s="31">
        <v>6459951</v>
      </c>
      <c r="S766" s="31">
        <v>6484857</v>
      </c>
      <c r="T766" s="31">
        <v>6776085</v>
      </c>
      <c r="U766" s="31">
        <v>7255609</v>
      </c>
      <c r="V766" s="31">
        <v>8147222</v>
      </c>
      <c r="W766" s="31">
        <v>8314452</v>
      </c>
      <c r="X766" s="31">
        <v>9004597</v>
      </c>
      <c r="Y766" s="31">
        <v>9434917</v>
      </c>
      <c r="Z766" s="31">
        <v>10137233</v>
      </c>
      <c r="AA766" s="31">
        <v>10420447</v>
      </c>
      <c r="AB766" s="31">
        <v>10655753</v>
      </c>
      <c r="AC766" s="31">
        <v>10478750</v>
      </c>
    </row>
    <row r="767" spans="1:29" hidden="1">
      <c r="A767" s="58">
        <v>2000</v>
      </c>
      <c r="B767" s="59" t="s">
        <v>2675</v>
      </c>
      <c r="C767" s="59" t="s">
        <v>2676</v>
      </c>
      <c r="D767" s="59" t="s">
        <v>2677</v>
      </c>
      <c r="E767" s="59" t="s">
        <v>2413</v>
      </c>
      <c r="F767" s="59" t="s">
        <v>2541</v>
      </c>
      <c r="G767" s="59">
        <v>45</v>
      </c>
      <c r="H767" s="31">
        <v>231</v>
      </c>
      <c r="I767" s="31">
        <v>697348</v>
      </c>
      <c r="J767" s="31"/>
      <c r="K767" s="31"/>
      <c r="L767" s="31">
        <v>6807119</v>
      </c>
      <c r="M767" s="31">
        <v>8886586</v>
      </c>
      <c r="N767" s="31">
        <v>8708611</v>
      </c>
      <c r="O767" s="31">
        <v>15104656</v>
      </c>
      <c r="P767" s="31">
        <v>15164737</v>
      </c>
      <c r="Q767" s="31">
        <v>16950743</v>
      </c>
      <c r="R767" s="31">
        <v>19617248</v>
      </c>
      <c r="S767" s="31">
        <v>20248302</v>
      </c>
      <c r="T767" s="31"/>
      <c r="U767" s="31"/>
      <c r="V767" s="31"/>
      <c r="W767" s="31"/>
      <c r="X767" s="31"/>
      <c r="Y767" s="31"/>
      <c r="Z767" s="31"/>
      <c r="AA767" s="31"/>
      <c r="AB767" s="31"/>
      <c r="AC767" s="31"/>
    </row>
    <row r="768" spans="1:29" hidden="1">
      <c r="A768" s="58">
        <v>1997</v>
      </c>
      <c r="B768" s="59" t="s">
        <v>2678</v>
      </c>
      <c r="C768" s="59" t="s">
        <v>2679</v>
      </c>
      <c r="D768" s="59" t="s">
        <v>2417</v>
      </c>
      <c r="E768" s="59" t="s">
        <v>2418</v>
      </c>
      <c r="F768" s="59" t="s">
        <v>2419</v>
      </c>
      <c r="G768" s="59">
        <v>46</v>
      </c>
      <c r="H768" s="31">
        <v>139</v>
      </c>
      <c r="I768" s="31">
        <v>632603</v>
      </c>
      <c r="J768" s="31"/>
      <c r="K768" s="31"/>
      <c r="L768" s="31">
        <v>2624481</v>
      </c>
      <c r="M768" s="31">
        <v>3964568</v>
      </c>
      <c r="N768" s="31">
        <v>3582932</v>
      </c>
      <c r="O768" s="31">
        <v>3401836</v>
      </c>
      <c r="P768" s="31">
        <v>2603741</v>
      </c>
      <c r="Q768" s="31"/>
      <c r="R768" s="31"/>
      <c r="S768" s="31"/>
      <c r="T768" s="31"/>
      <c r="U768" s="31"/>
      <c r="V768" s="31"/>
      <c r="W768" s="31"/>
      <c r="X768" s="31"/>
      <c r="Y768" s="31"/>
      <c r="Z768" s="31"/>
      <c r="AA768" s="31"/>
      <c r="AB768" s="31"/>
      <c r="AC768" s="31"/>
    </row>
    <row r="769" spans="1:29" hidden="1">
      <c r="A769" s="58">
        <v>2010</v>
      </c>
      <c r="B769" s="59" t="s">
        <v>2680</v>
      </c>
      <c r="C769" s="59" t="s">
        <v>2681</v>
      </c>
      <c r="D769" s="59" t="s">
        <v>106</v>
      </c>
      <c r="E769" s="59" t="s">
        <v>2423</v>
      </c>
      <c r="F769" s="59" t="s">
        <v>2440</v>
      </c>
      <c r="G769" s="59">
        <v>2</v>
      </c>
      <c r="H769" s="31">
        <v>1668</v>
      </c>
      <c r="I769" s="31">
        <v>11789487</v>
      </c>
      <c r="J769" s="31"/>
      <c r="K769" s="31"/>
      <c r="L769" s="31"/>
      <c r="M769" s="31">
        <v>89992902</v>
      </c>
      <c r="N769" s="31">
        <v>84218289</v>
      </c>
      <c r="O769" s="31">
        <v>85266336</v>
      </c>
      <c r="P769" s="31">
        <v>86793993</v>
      </c>
      <c r="Q769" s="31">
        <v>86414090</v>
      </c>
      <c r="R769" s="31">
        <v>88145615</v>
      </c>
      <c r="S769" s="31">
        <v>93881247</v>
      </c>
      <c r="T769" s="31">
        <v>90188227</v>
      </c>
      <c r="U769" s="31">
        <v>100448339</v>
      </c>
      <c r="V769" s="31">
        <v>101577891</v>
      </c>
      <c r="W769" s="31">
        <v>95600640</v>
      </c>
      <c r="X769" s="31">
        <v>106045241</v>
      </c>
      <c r="Y769" s="31">
        <v>106775886</v>
      </c>
      <c r="Z769" s="31">
        <v>107965208</v>
      </c>
      <c r="AA769" s="31">
        <v>118162887</v>
      </c>
      <c r="AB769" s="31">
        <v>121613135</v>
      </c>
      <c r="AC769" s="31">
        <v>123241137</v>
      </c>
    </row>
    <row r="770" spans="1:29" hidden="1">
      <c r="A770" s="58">
        <v>2010</v>
      </c>
      <c r="B770" s="59" t="s">
        <v>2682</v>
      </c>
      <c r="C770" s="59" t="s">
        <v>2683</v>
      </c>
      <c r="D770" s="59" t="s">
        <v>2684</v>
      </c>
      <c r="E770" s="59" t="s">
        <v>2423</v>
      </c>
      <c r="F770" s="59" t="s">
        <v>2685</v>
      </c>
      <c r="G770" s="59">
        <v>284</v>
      </c>
      <c r="H770" s="31">
        <v>25</v>
      </c>
      <c r="I770" s="31">
        <v>90264</v>
      </c>
      <c r="J770" s="31"/>
      <c r="K770" s="31"/>
      <c r="L770" s="31"/>
      <c r="M770" s="31">
        <v>305758</v>
      </c>
      <c r="N770" s="31"/>
      <c r="O770" s="31"/>
      <c r="P770" s="31"/>
      <c r="Q770" s="31"/>
      <c r="R770" s="31"/>
      <c r="S770" s="31"/>
      <c r="T770" s="31"/>
      <c r="U770" s="31"/>
      <c r="V770" s="31"/>
      <c r="W770" s="31"/>
      <c r="X770" s="31"/>
      <c r="Y770" s="31"/>
      <c r="Z770" s="31"/>
      <c r="AA770" s="31"/>
      <c r="AB770" s="31"/>
      <c r="AC770" s="31"/>
    </row>
    <row r="771" spans="1:29" hidden="1">
      <c r="A771" s="58">
        <v>2010</v>
      </c>
      <c r="B771" s="59" t="s">
        <v>2686</v>
      </c>
      <c r="C771" s="59" t="s">
        <v>2687</v>
      </c>
      <c r="D771" s="59" t="s">
        <v>2688</v>
      </c>
      <c r="E771" s="59" t="s">
        <v>2423</v>
      </c>
      <c r="F771" s="59" t="s">
        <v>2689</v>
      </c>
      <c r="G771" s="59">
        <v>423</v>
      </c>
      <c r="H771" s="31">
        <v>15</v>
      </c>
      <c r="I771" s="31">
        <v>53498</v>
      </c>
      <c r="J771" s="31"/>
      <c r="K771" s="31"/>
      <c r="L771" s="31"/>
      <c r="M771" s="31">
        <v>225146</v>
      </c>
      <c r="N771" s="31"/>
      <c r="O771" s="31"/>
      <c r="P771" s="31"/>
      <c r="Q771" s="31"/>
      <c r="R771" s="31">
        <v>308687</v>
      </c>
      <c r="S771" s="31">
        <v>485706</v>
      </c>
      <c r="T771" s="31">
        <v>424991</v>
      </c>
      <c r="U771" s="31">
        <v>394674</v>
      </c>
      <c r="V771" s="31">
        <v>392462</v>
      </c>
      <c r="W771" s="31">
        <v>394025</v>
      </c>
      <c r="X771" s="31">
        <v>395990</v>
      </c>
      <c r="Y771" s="31">
        <v>355970</v>
      </c>
      <c r="Z771" s="31">
        <v>367740</v>
      </c>
      <c r="AA771" s="31">
        <v>381608</v>
      </c>
      <c r="AB771" s="31">
        <v>378766</v>
      </c>
      <c r="AC771" s="31">
        <v>396410</v>
      </c>
    </row>
    <row r="772" spans="1:29" hidden="1">
      <c r="A772" s="58">
        <v>2010</v>
      </c>
      <c r="B772" s="59" t="s">
        <v>2690</v>
      </c>
      <c r="C772" s="59" t="s">
        <v>2691</v>
      </c>
      <c r="D772" s="59" t="s">
        <v>2692</v>
      </c>
      <c r="E772" s="59" t="s">
        <v>2423</v>
      </c>
      <c r="F772" s="59" t="s">
        <v>2440</v>
      </c>
      <c r="G772" s="59">
        <v>2</v>
      </c>
      <c r="H772" s="31">
        <v>1668</v>
      </c>
      <c r="I772" s="31">
        <v>11789487</v>
      </c>
      <c r="J772" s="31"/>
      <c r="K772" s="31"/>
      <c r="L772" s="31"/>
      <c r="M772" s="31">
        <v>1280740</v>
      </c>
      <c r="N772" s="31">
        <v>2647195</v>
      </c>
      <c r="O772" s="31">
        <v>6675347</v>
      </c>
      <c r="P772" s="31">
        <v>8077711</v>
      </c>
      <c r="Q772" s="31">
        <v>10589955</v>
      </c>
      <c r="R772" s="31">
        <v>13707306</v>
      </c>
      <c r="S772" s="31">
        <v>14769982</v>
      </c>
      <c r="T772" s="31">
        <v>15239225</v>
      </c>
      <c r="U772" s="31">
        <v>17739341</v>
      </c>
      <c r="V772" s="31">
        <v>20810716</v>
      </c>
      <c r="W772" s="31">
        <v>24421640</v>
      </c>
      <c r="X772" s="31">
        <v>23420815</v>
      </c>
      <c r="Y772" s="31">
        <v>24355200</v>
      </c>
      <c r="Z772" s="31">
        <v>24500620</v>
      </c>
      <c r="AA772" s="31">
        <v>26129930</v>
      </c>
      <c r="AB772" s="31">
        <v>27678137</v>
      </c>
      <c r="AC772" s="31">
        <v>26892053</v>
      </c>
    </row>
    <row r="773" spans="1:29" hidden="1">
      <c r="A773" s="58">
        <v>2001</v>
      </c>
      <c r="B773" s="59" t="s">
        <v>2693</v>
      </c>
      <c r="C773" s="59" t="s">
        <v>2694</v>
      </c>
      <c r="D773" s="59" t="s">
        <v>2695</v>
      </c>
      <c r="E773" s="59" t="s">
        <v>2423</v>
      </c>
      <c r="F773" s="59" t="s">
        <v>2476</v>
      </c>
      <c r="G773" s="59">
        <v>2</v>
      </c>
      <c r="H773" s="31">
        <v>1966</v>
      </c>
      <c r="I773" s="31">
        <v>11402946</v>
      </c>
      <c r="J773" s="31"/>
      <c r="K773" s="31"/>
      <c r="L773" s="31"/>
      <c r="M773" s="31">
        <v>2627466</v>
      </c>
      <c r="N773" s="31">
        <v>2794548</v>
      </c>
      <c r="O773" s="31">
        <v>2852377</v>
      </c>
      <c r="P773" s="31">
        <v>3078049</v>
      </c>
      <c r="Q773" s="31">
        <v>3028817</v>
      </c>
      <c r="R773" s="31">
        <v>3751110</v>
      </c>
      <c r="S773" s="31">
        <v>5278504</v>
      </c>
      <c r="T773" s="31">
        <v>6389325</v>
      </c>
      <c r="U773" s="31"/>
      <c r="V773" s="31"/>
      <c r="W773" s="31"/>
      <c r="X773" s="31"/>
      <c r="Y773" s="31"/>
      <c r="Z773" s="31"/>
      <c r="AA773" s="31"/>
      <c r="AB773" s="31"/>
      <c r="AC773" s="31"/>
    </row>
    <row r="774" spans="1:29" hidden="1">
      <c r="A774" s="58">
        <v>2010</v>
      </c>
      <c r="B774" s="59" t="s">
        <v>2696</v>
      </c>
      <c r="C774" s="59" t="s">
        <v>2697</v>
      </c>
      <c r="D774" s="59" t="s">
        <v>2698</v>
      </c>
      <c r="E774" s="59" t="s">
        <v>2423</v>
      </c>
      <c r="F774" s="59" t="s">
        <v>2424</v>
      </c>
      <c r="G774" s="59">
        <v>12</v>
      </c>
      <c r="H774" s="31">
        <v>527</v>
      </c>
      <c r="I774" s="31">
        <v>3228605</v>
      </c>
      <c r="J774" s="31"/>
      <c r="K774" s="31"/>
      <c r="L774" s="31"/>
      <c r="M774" s="31"/>
      <c r="N774" s="31">
        <v>514534</v>
      </c>
      <c r="O774" s="31">
        <v>594298</v>
      </c>
      <c r="P774" s="31">
        <v>777107</v>
      </c>
      <c r="Q774" s="31">
        <v>832145</v>
      </c>
      <c r="R774" s="31">
        <v>1467176</v>
      </c>
      <c r="S774" s="31">
        <v>1491672</v>
      </c>
      <c r="T774" s="31">
        <v>1387945</v>
      </c>
      <c r="U774" s="31">
        <v>1425378</v>
      </c>
      <c r="V774" s="31">
        <v>1397347</v>
      </c>
      <c r="W774" s="31">
        <v>1419454</v>
      </c>
      <c r="X774" s="31">
        <v>1508604</v>
      </c>
      <c r="Y774" s="31">
        <v>1641567</v>
      </c>
      <c r="Z774" s="31">
        <v>1726386</v>
      </c>
      <c r="AA774" s="31">
        <v>1780381</v>
      </c>
      <c r="AB774" s="31">
        <v>1767570</v>
      </c>
      <c r="AC774" s="31">
        <v>1661887</v>
      </c>
    </row>
    <row r="775" spans="1:29" hidden="1">
      <c r="A775" s="58">
        <v>2001</v>
      </c>
      <c r="B775" s="59" t="s">
        <v>2699</v>
      </c>
      <c r="C775" s="59" t="s">
        <v>2700</v>
      </c>
      <c r="D775" s="59" t="s">
        <v>2453</v>
      </c>
      <c r="E775" s="59" t="s">
        <v>2423</v>
      </c>
      <c r="F775" s="59" t="s">
        <v>2454</v>
      </c>
      <c r="G775" s="59">
        <v>23</v>
      </c>
      <c r="H775" s="31">
        <v>338</v>
      </c>
      <c r="I775" s="31">
        <v>1435019</v>
      </c>
      <c r="J775" s="31"/>
      <c r="K775" s="31"/>
      <c r="L775" s="31"/>
      <c r="M775" s="31"/>
      <c r="N775" s="31"/>
      <c r="O775" s="31">
        <v>1729556</v>
      </c>
      <c r="P775" s="31">
        <v>1993180</v>
      </c>
      <c r="Q775" s="31">
        <v>2494184</v>
      </c>
      <c r="R775" s="31">
        <v>3522645</v>
      </c>
      <c r="S775" s="31">
        <v>7398639</v>
      </c>
      <c r="T775" s="31">
        <v>4417196</v>
      </c>
      <c r="U775" s="31"/>
      <c r="V775" s="31"/>
      <c r="W775" s="31"/>
      <c r="X775" s="31"/>
      <c r="Y775" s="31"/>
      <c r="Z775" s="31"/>
      <c r="AA775" s="31"/>
      <c r="AB775" s="31"/>
      <c r="AC775" s="31"/>
    </row>
    <row r="776" spans="1:29" hidden="1">
      <c r="A776" s="58">
        <v>2010</v>
      </c>
      <c r="B776" s="59" t="s">
        <v>2701</v>
      </c>
      <c r="C776" s="59" t="s">
        <v>2702</v>
      </c>
      <c r="D776" s="59" t="s">
        <v>2703</v>
      </c>
      <c r="E776" s="59" t="s">
        <v>2423</v>
      </c>
      <c r="F776" s="59" t="s">
        <v>2424</v>
      </c>
      <c r="G776" s="59">
        <v>12</v>
      </c>
      <c r="H776" s="31">
        <v>527</v>
      </c>
      <c r="I776" s="31">
        <v>3228605</v>
      </c>
      <c r="J776" s="31"/>
      <c r="K776" s="31"/>
      <c r="L776" s="31"/>
      <c r="M776" s="31"/>
      <c r="N776" s="31"/>
      <c r="O776" s="31">
        <v>419129</v>
      </c>
      <c r="P776" s="31">
        <v>427489</v>
      </c>
      <c r="Q776" s="31">
        <v>457779</v>
      </c>
      <c r="R776" s="31">
        <v>491992</v>
      </c>
      <c r="S776" s="31">
        <v>518455</v>
      </c>
      <c r="T776" s="31">
        <v>542968</v>
      </c>
      <c r="U776" s="31">
        <v>551757</v>
      </c>
      <c r="V776" s="31">
        <v>580761</v>
      </c>
      <c r="W776" s="31">
        <v>598343</v>
      </c>
      <c r="X776" s="31">
        <v>612619</v>
      </c>
      <c r="Y776" s="31">
        <v>615316</v>
      </c>
      <c r="Z776" s="31">
        <v>565752</v>
      </c>
      <c r="AA776" s="31">
        <v>542028</v>
      </c>
      <c r="AB776" s="31">
        <v>546666</v>
      </c>
      <c r="AC776" s="31">
        <v>552341</v>
      </c>
    </row>
    <row r="777" spans="1:29" hidden="1">
      <c r="A777" s="58">
        <v>2010</v>
      </c>
      <c r="B777" s="59" t="s">
        <v>2704</v>
      </c>
      <c r="C777" s="59" t="s">
        <v>2705</v>
      </c>
      <c r="D777" s="59" t="s">
        <v>2706</v>
      </c>
      <c r="E777" s="59" t="s">
        <v>2423</v>
      </c>
      <c r="F777" s="59" t="s">
        <v>2707</v>
      </c>
      <c r="G777" s="59">
        <v>139</v>
      </c>
      <c r="H777" s="31">
        <v>60</v>
      </c>
      <c r="I777" s="31">
        <v>217591</v>
      </c>
      <c r="J777" s="31"/>
      <c r="K777" s="31"/>
      <c r="L777" s="31"/>
      <c r="M777" s="31"/>
      <c r="N777" s="31"/>
      <c r="O777" s="31">
        <v>1024776</v>
      </c>
      <c r="P777" s="31">
        <v>1056970</v>
      </c>
      <c r="Q777" s="31">
        <v>1897768</v>
      </c>
      <c r="R777" s="31">
        <v>2008490</v>
      </c>
      <c r="S777" s="31">
        <v>2262379</v>
      </c>
      <c r="T777" s="31">
        <v>2233038</v>
      </c>
      <c r="U777" s="31">
        <v>2508653</v>
      </c>
      <c r="V777" s="31">
        <v>2538609</v>
      </c>
      <c r="W777" s="31">
        <v>2702299</v>
      </c>
      <c r="X777" s="31">
        <v>2728569</v>
      </c>
      <c r="Y777" s="31">
        <v>2908160</v>
      </c>
      <c r="Z777" s="31">
        <v>3037690</v>
      </c>
      <c r="AA777" s="31">
        <v>3154218</v>
      </c>
      <c r="AB777" s="31">
        <v>3091902</v>
      </c>
      <c r="AC777" s="31">
        <v>2895326</v>
      </c>
    </row>
    <row r="778" spans="1:29" hidden="1">
      <c r="A778" s="58">
        <v>2010</v>
      </c>
      <c r="B778" s="59" t="s">
        <v>2708</v>
      </c>
      <c r="C778" s="59" t="s">
        <v>2709</v>
      </c>
      <c r="D778" s="59" t="s">
        <v>2710</v>
      </c>
      <c r="E778" s="59" t="s">
        <v>2423</v>
      </c>
      <c r="F778" s="59" t="s">
        <v>2711</v>
      </c>
      <c r="G778" s="59">
        <v>368</v>
      </c>
      <c r="H778" s="31">
        <v>21</v>
      </c>
      <c r="I778" s="31">
        <v>62798</v>
      </c>
      <c r="J778" s="31"/>
      <c r="K778" s="31"/>
      <c r="L778" s="31"/>
      <c r="M778" s="31"/>
      <c r="N778" s="31"/>
      <c r="O778" s="31">
        <v>160842</v>
      </c>
      <c r="P778" s="31"/>
      <c r="Q778" s="31"/>
      <c r="R778" s="31"/>
      <c r="S778" s="31"/>
      <c r="T778" s="31"/>
      <c r="U778" s="31"/>
      <c r="V778" s="31"/>
      <c r="W778" s="31"/>
      <c r="X778" s="31"/>
      <c r="Y778" s="31"/>
      <c r="Z778" s="31"/>
      <c r="AA778" s="31"/>
      <c r="AB778" s="31"/>
      <c r="AC778" s="31"/>
    </row>
    <row r="779" spans="1:29" hidden="1">
      <c r="A779" s="58">
        <v>2010</v>
      </c>
      <c r="B779" s="59" t="s">
        <v>2712</v>
      </c>
      <c r="C779" s="59" t="s">
        <v>2713</v>
      </c>
      <c r="D779" s="59" t="s">
        <v>2714</v>
      </c>
      <c r="E779" s="59" t="s">
        <v>2423</v>
      </c>
      <c r="F779" s="59" t="s">
        <v>2519</v>
      </c>
      <c r="G779" s="59">
        <v>91</v>
      </c>
      <c r="H779" s="31">
        <v>76</v>
      </c>
      <c r="I779" s="31">
        <v>337591</v>
      </c>
      <c r="J779" s="31"/>
      <c r="K779" s="31"/>
      <c r="L779" s="31"/>
      <c r="M779" s="31"/>
      <c r="N779" s="31"/>
      <c r="O779" s="31">
        <v>721918</v>
      </c>
      <c r="P779" s="31">
        <v>706357</v>
      </c>
      <c r="Q779" s="31">
        <v>634367</v>
      </c>
      <c r="R779" s="31">
        <v>809945</v>
      </c>
      <c r="S779" s="31">
        <v>1142611</v>
      </c>
      <c r="T779" s="31">
        <v>1301531</v>
      </c>
      <c r="U779" s="31">
        <v>1653747</v>
      </c>
      <c r="V779" s="31">
        <v>1665698</v>
      </c>
      <c r="W779" s="31">
        <v>1657369</v>
      </c>
      <c r="X779" s="31">
        <v>1650793</v>
      </c>
      <c r="Y779" s="31">
        <v>1626796</v>
      </c>
      <c r="Z779" s="31">
        <v>1618697</v>
      </c>
      <c r="AA779" s="31">
        <v>1693184</v>
      </c>
      <c r="AB779" s="31">
        <v>1741765</v>
      </c>
      <c r="AC779" s="31">
        <v>1847236</v>
      </c>
    </row>
    <row r="780" spans="1:29" hidden="1">
      <c r="A780" s="58">
        <v>2010</v>
      </c>
      <c r="B780" s="59" t="s">
        <v>2715</v>
      </c>
      <c r="C780" s="59" t="s">
        <v>2716</v>
      </c>
      <c r="D780" s="59" t="s">
        <v>2717</v>
      </c>
      <c r="E780" s="59" t="s">
        <v>2423</v>
      </c>
      <c r="F780" s="59" t="s">
        <v>2718</v>
      </c>
      <c r="G780" s="59">
        <v>143</v>
      </c>
      <c r="H780" s="31">
        <v>86</v>
      </c>
      <c r="I780" s="31">
        <v>210990</v>
      </c>
      <c r="J780" s="31"/>
      <c r="K780" s="31"/>
      <c r="L780" s="31"/>
      <c r="M780" s="31"/>
      <c r="N780" s="31"/>
      <c r="O780" s="31">
        <v>401165</v>
      </c>
      <c r="P780" s="31">
        <v>312943</v>
      </c>
      <c r="Q780" s="31">
        <v>309393</v>
      </c>
      <c r="R780" s="31">
        <v>324319</v>
      </c>
      <c r="S780" s="31">
        <v>366790</v>
      </c>
      <c r="T780" s="31">
        <v>440611</v>
      </c>
      <c r="U780" s="31">
        <v>461856</v>
      </c>
      <c r="V780" s="31">
        <v>436133</v>
      </c>
      <c r="W780" s="31">
        <v>510341</v>
      </c>
      <c r="X780" s="31">
        <v>570399</v>
      </c>
      <c r="Y780" s="31">
        <v>570599</v>
      </c>
      <c r="Z780" s="31">
        <v>596763</v>
      </c>
      <c r="AA780" s="31">
        <v>599499</v>
      </c>
      <c r="AB780" s="31">
        <v>668042</v>
      </c>
      <c r="AC780" s="31">
        <v>680029</v>
      </c>
    </row>
    <row r="781" spans="1:29" hidden="1">
      <c r="A781" s="58">
        <v>2010</v>
      </c>
      <c r="B781" s="59" t="s">
        <v>2719</v>
      </c>
      <c r="C781" s="59" t="s">
        <v>2720</v>
      </c>
      <c r="D781" s="59" t="s">
        <v>106</v>
      </c>
      <c r="E781" s="59" t="s">
        <v>2423</v>
      </c>
      <c r="F781" s="59" t="s">
        <v>2440</v>
      </c>
      <c r="G781" s="59">
        <v>2</v>
      </c>
      <c r="H781" s="31">
        <v>1668</v>
      </c>
      <c r="I781" s="31">
        <v>11789487</v>
      </c>
      <c r="J781" s="31"/>
      <c r="K781" s="31"/>
      <c r="L781" s="31"/>
      <c r="M781" s="31"/>
      <c r="N781" s="31"/>
      <c r="O781" s="31"/>
      <c r="P781" s="31"/>
      <c r="Q781" s="31">
        <v>55467</v>
      </c>
      <c r="R781" s="31">
        <v>2585889</v>
      </c>
      <c r="S781" s="31">
        <v>3557962</v>
      </c>
      <c r="T781" s="31">
        <v>5361603</v>
      </c>
      <c r="U781" s="31">
        <v>6377543</v>
      </c>
      <c r="V781" s="31">
        <v>7062501</v>
      </c>
      <c r="W781" s="31">
        <v>7957631</v>
      </c>
      <c r="X781" s="31">
        <v>8932683</v>
      </c>
      <c r="Y781" s="31">
        <v>8674715</v>
      </c>
      <c r="Z781" s="31">
        <v>8957155</v>
      </c>
      <c r="AA781" s="31">
        <v>9199612</v>
      </c>
      <c r="AB781" s="31">
        <v>9319242</v>
      </c>
      <c r="AC781" s="31">
        <v>9559466</v>
      </c>
    </row>
    <row r="782" spans="1:29" hidden="1">
      <c r="A782" s="58">
        <v>2010</v>
      </c>
      <c r="B782" s="59" t="s">
        <v>2721</v>
      </c>
      <c r="C782" s="59" t="s">
        <v>2722</v>
      </c>
      <c r="D782" s="59" t="s">
        <v>2723</v>
      </c>
      <c r="E782" s="59" t="s">
        <v>2423</v>
      </c>
      <c r="F782" s="59" t="s">
        <v>2469</v>
      </c>
      <c r="G782" s="59">
        <v>28</v>
      </c>
      <c r="H782" s="31">
        <v>369</v>
      </c>
      <c r="I782" s="31">
        <v>1393498</v>
      </c>
      <c r="J782" s="31"/>
      <c r="K782" s="31"/>
      <c r="L782" s="31"/>
      <c r="M782" s="31"/>
      <c r="N782" s="31"/>
      <c r="O782" s="31"/>
      <c r="P782" s="31">
        <v>478012</v>
      </c>
      <c r="Q782" s="31">
        <v>494406</v>
      </c>
      <c r="R782" s="31">
        <v>507043</v>
      </c>
      <c r="S782" s="31">
        <v>557176</v>
      </c>
      <c r="T782" s="31">
        <v>597062</v>
      </c>
      <c r="U782" s="31">
        <v>775657</v>
      </c>
      <c r="V782" s="31">
        <v>800912</v>
      </c>
      <c r="W782" s="31">
        <v>841433</v>
      </c>
      <c r="X782" s="31">
        <v>887112</v>
      </c>
      <c r="Y782" s="31">
        <v>861945</v>
      </c>
      <c r="Z782" s="31">
        <v>808880</v>
      </c>
      <c r="AA782" s="31">
        <v>732631</v>
      </c>
      <c r="AB782" s="31">
        <v>780120</v>
      </c>
      <c r="AC782" s="31">
        <v>757458</v>
      </c>
    </row>
    <row r="783" spans="1:29" hidden="1">
      <c r="A783" s="58">
        <v>2010</v>
      </c>
      <c r="B783" s="59" t="s">
        <v>2724</v>
      </c>
      <c r="C783" s="59" t="s">
        <v>2725</v>
      </c>
      <c r="D783" s="59" t="s">
        <v>2515</v>
      </c>
      <c r="E783" s="59" t="s">
        <v>2507</v>
      </c>
      <c r="F783" s="59" t="s">
        <v>2508</v>
      </c>
      <c r="G783" s="59">
        <v>13</v>
      </c>
      <c r="H783" s="31">
        <v>799</v>
      </c>
      <c r="I783" s="31">
        <v>2907049</v>
      </c>
      <c r="J783" s="31"/>
      <c r="K783" s="31"/>
      <c r="L783" s="31"/>
      <c r="M783" s="31"/>
      <c r="N783" s="31"/>
      <c r="O783" s="31">
        <v>1603224</v>
      </c>
      <c r="P783" s="31">
        <v>2450700</v>
      </c>
      <c r="Q783" s="31">
        <v>2231536</v>
      </c>
      <c r="R783" s="31">
        <v>2417412</v>
      </c>
      <c r="S783" s="31">
        <v>2670852</v>
      </c>
      <c r="T783" s="31">
        <v>3262056</v>
      </c>
      <c r="U783" s="31">
        <v>3653784</v>
      </c>
      <c r="V783" s="31">
        <v>3688903</v>
      </c>
      <c r="W783" s="31">
        <v>3621883</v>
      </c>
      <c r="X783" s="31">
        <v>4099458</v>
      </c>
      <c r="Y783" s="31">
        <v>4896297</v>
      </c>
      <c r="Z783" s="31">
        <v>5313687</v>
      </c>
      <c r="AA783" s="31">
        <v>6311050</v>
      </c>
      <c r="AB783" s="31">
        <v>6120814</v>
      </c>
      <c r="AC783" s="31">
        <v>5254576</v>
      </c>
    </row>
    <row r="784" spans="1:29" hidden="1">
      <c r="A784" s="58">
        <v>2006</v>
      </c>
      <c r="B784" s="59" t="s">
        <v>2726</v>
      </c>
      <c r="C784" s="59" t="s">
        <v>2177</v>
      </c>
      <c r="D784" s="59" t="s">
        <v>2422</v>
      </c>
      <c r="E784" s="59" t="s">
        <v>2423</v>
      </c>
      <c r="F784" s="59" t="s">
        <v>2424</v>
      </c>
      <c r="G784" s="59">
        <v>12</v>
      </c>
      <c r="H784" s="31">
        <v>527</v>
      </c>
      <c r="I784" s="31">
        <v>3228605</v>
      </c>
      <c r="J784" s="31"/>
      <c r="K784" s="31"/>
      <c r="L784" s="31"/>
      <c r="M784" s="31"/>
      <c r="N784" s="31"/>
      <c r="O784" s="31"/>
      <c r="P784" s="31">
        <v>2874023</v>
      </c>
      <c r="Q784" s="31">
        <v>4719740</v>
      </c>
      <c r="R784" s="31">
        <v>4923546</v>
      </c>
      <c r="S784" s="31">
        <v>5233084</v>
      </c>
      <c r="T784" s="31">
        <v>5643072</v>
      </c>
      <c r="U784" s="31">
        <v>5937484</v>
      </c>
      <c r="V784" s="31">
        <v>5777922</v>
      </c>
      <c r="W784" s="31">
        <v>5941263</v>
      </c>
      <c r="X784" s="31">
        <v>5823397</v>
      </c>
      <c r="Y784" s="31">
        <v>5653338</v>
      </c>
      <c r="Z784" s="31"/>
      <c r="AA784" s="31"/>
      <c r="AB784" s="31"/>
      <c r="AC784" s="31"/>
    </row>
    <row r="785" spans="1:29" hidden="1">
      <c r="A785" s="58">
        <v>2010</v>
      </c>
      <c r="B785" s="59" t="s">
        <v>2727</v>
      </c>
      <c r="C785" s="59" t="s">
        <v>2728</v>
      </c>
      <c r="D785" s="59" t="s">
        <v>2729</v>
      </c>
      <c r="E785" s="59" t="s">
        <v>2423</v>
      </c>
      <c r="F785" s="59" t="s">
        <v>2730</v>
      </c>
      <c r="G785" s="59">
        <v>176</v>
      </c>
      <c r="H785" s="31">
        <v>54</v>
      </c>
      <c r="I785" s="31">
        <v>170481</v>
      </c>
      <c r="J785" s="31"/>
      <c r="K785" s="31"/>
      <c r="L785" s="31"/>
      <c r="M785" s="31"/>
      <c r="N785" s="31"/>
      <c r="O785" s="31"/>
      <c r="P785" s="31"/>
      <c r="Q785" s="31">
        <v>2406873</v>
      </c>
      <c r="R785" s="31">
        <v>2808804</v>
      </c>
      <c r="S785" s="31">
        <v>2978896</v>
      </c>
      <c r="T785" s="31">
        <v>3022671</v>
      </c>
      <c r="U785" s="31">
        <v>2989783</v>
      </c>
      <c r="V785" s="31">
        <v>3261797</v>
      </c>
      <c r="W785" s="31">
        <v>3208505</v>
      </c>
      <c r="X785" s="31">
        <v>3112040</v>
      </c>
      <c r="Y785" s="31">
        <v>3191147</v>
      </c>
      <c r="Z785" s="31">
        <v>3382303</v>
      </c>
      <c r="AA785" s="31">
        <v>3429323</v>
      </c>
      <c r="AB785" s="31">
        <v>3569794</v>
      </c>
      <c r="AC785" s="31">
        <v>3482461</v>
      </c>
    </row>
    <row r="786" spans="1:29" hidden="1">
      <c r="A786" s="58">
        <v>2010</v>
      </c>
      <c r="B786" s="59" t="s">
        <v>2731</v>
      </c>
      <c r="C786" s="59" t="s">
        <v>2732</v>
      </c>
      <c r="D786" s="59" t="s">
        <v>2733</v>
      </c>
      <c r="E786" s="59" t="s">
        <v>2507</v>
      </c>
      <c r="F786" s="59" t="s">
        <v>2508</v>
      </c>
      <c r="G786" s="59">
        <v>13</v>
      </c>
      <c r="H786" s="31">
        <v>799</v>
      </c>
      <c r="I786" s="31">
        <v>2907049</v>
      </c>
      <c r="J786" s="31"/>
      <c r="K786" s="31"/>
      <c r="L786" s="31"/>
      <c r="M786" s="31"/>
      <c r="N786" s="31"/>
      <c r="O786" s="31"/>
      <c r="P786" s="31"/>
      <c r="Q786" s="31"/>
      <c r="R786" s="31">
        <v>1117167</v>
      </c>
      <c r="S786" s="31">
        <v>2353878</v>
      </c>
      <c r="T786" s="31">
        <v>3751793</v>
      </c>
      <c r="U786" s="31">
        <v>4332018</v>
      </c>
      <c r="V786" s="31">
        <v>4256146</v>
      </c>
      <c r="W786" s="31">
        <v>4306628</v>
      </c>
      <c r="X786" s="31">
        <v>4272655</v>
      </c>
      <c r="Y786" s="31">
        <v>4330030</v>
      </c>
      <c r="Z786" s="31">
        <v>4547313</v>
      </c>
      <c r="AA786" s="31">
        <v>5608816</v>
      </c>
      <c r="AB786" s="31">
        <v>7025281</v>
      </c>
      <c r="AC786" s="31">
        <v>6701356</v>
      </c>
    </row>
    <row r="787" spans="1:29" hidden="1">
      <c r="A787" s="58">
        <v>2010</v>
      </c>
      <c r="B787" s="59" t="s">
        <v>2734</v>
      </c>
      <c r="C787" s="59" t="s">
        <v>2735</v>
      </c>
      <c r="D787" s="59" t="s">
        <v>2650</v>
      </c>
      <c r="E787" s="59" t="s">
        <v>2423</v>
      </c>
      <c r="F787" s="59" t="s">
        <v>2651</v>
      </c>
      <c r="G787" s="59">
        <v>243</v>
      </c>
      <c r="H787" s="31">
        <v>36</v>
      </c>
      <c r="I787" s="31">
        <v>110483</v>
      </c>
      <c r="J787" s="31"/>
      <c r="K787" s="31"/>
      <c r="L787" s="31"/>
      <c r="M787" s="31"/>
      <c r="N787" s="31"/>
      <c r="O787" s="31"/>
      <c r="P787" s="31">
        <v>982072</v>
      </c>
      <c r="Q787" s="31">
        <v>1019592</v>
      </c>
      <c r="R787" s="31">
        <v>1316990</v>
      </c>
      <c r="S787" s="31">
        <v>1457579</v>
      </c>
      <c r="T787" s="31">
        <v>1504710</v>
      </c>
      <c r="U787" s="31">
        <v>1420357</v>
      </c>
      <c r="V787" s="31">
        <v>1447980</v>
      </c>
      <c r="W787" s="31">
        <v>1456472</v>
      </c>
      <c r="X787" s="31">
        <v>1543280</v>
      </c>
      <c r="Y787" s="31">
        <v>1852950</v>
      </c>
      <c r="Z787" s="31">
        <v>1884280</v>
      </c>
      <c r="AA787" s="31">
        <v>1954016</v>
      </c>
      <c r="AB787" s="31">
        <v>2025359</v>
      </c>
      <c r="AC787" s="31">
        <v>1905171</v>
      </c>
    </row>
    <row r="788" spans="1:29" hidden="1">
      <c r="A788" s="58">
        <v>2010</v>
      </c>
      <c r="B788" s="59" t="s">
        <v>2736</v>
      </c>
      <c r="C788" s="59" t="s">
        <v>2737</v>
      </c>
      <c r="D788" s="59" t="s">
        <v>2738</v>
      </c>
      <c r="E788" s="59" t="s">
        <v>2423</v>
      </c>
      <c r="F788" s="59" t="s">
        <v>2494</v>
      </c>
      <c r="G788" s="59">
        <v>181</v>
      </c>
      <c r="H788" s="31">
        <v>34</v>
      </c>
      <c r="I788" s="31">
        <v>158967</v>
      </c>
      <c r="J788" s="31"/>
      <c r="K788" s="31"/>
      <c r="L788" s="31"/>
      <c r="M788" s="31"/>
      <c r="N788" s="31"/>
      <c r="O788" s="31"/>
      <c r="P788" s="31"/>
      <c r="Q788" s="31"/>
      <c r="R788" s="31"/>
      <c r="S788" s="31"/>
      <c r="T788" s="31"/>
      <c r="U788" s="31"/>
      <c r="V788" s="31"/>
      <c r="W788" s="31"/>
      <c r="X788" s="31"/>
      <c r="Y788" s="31">
        <v>329986</v>
      </c>
      <c r="Z788" s="31">
        <v>380573</v>
      </c>
      <c r="AA788" s="31">
        <v>363392</v>
      </c>
      <c r="AB788" s="31"/>
      <c r="AC788" s="31"/>
    </row>
    <row r="789" spans="1:29" hidden="1">
      <c r="A789" s="58">
        <v>2010</v>
      </c>
      <c r="B789" s="59" t="s">
        <v>2739</v>
      </c>
      <c r="C789" s="59" t="s">
        <v>2740</v>
      </c>
      <c r="D789" s="59" t="s">
        <v>771</v>
      </c>
      <c r="E789" s="59" t="s">
        <v>2423</v>
      </c>
      <c r="F789" s="59" t="s">
        <v>2741</v>
      </c>
      <c r="G789" s="59">
        <v>303</v>
      </c>
      <c r="H789" s="31">
        <v>24</v>
      </c>
      <c r="I789" s="31">
        <v>83735</v>
      </c>
      <c r="J789" s="31"/>
      <c r="K789" s="31"/>
      <c r="L789" s="31"/>
      <c r="M789" s="31"/>
      <c r="N789" s="31"/>
      <c r="O789" s="31"/>
      <c r="P789" s="31">
        <v>304736</v>
      </c>
      <c r="Q789" s="31">
        <v>456232</v>
      </c>
      <c r="R789" s="31">
        <v>477750</v>
      </c>
      <c r="S789" s="31">
        <v>508232</v>
      </c>
      <c r="T789" s="31">
        <v>543828</v>
      </c>
      <c r="U789" s="31">
        <v>549573</v>
      </c>
      <c r="V789" s="31">
        <v>545840</v>
      </c>
      <c r="W789" s="31">
        <v>601379</v>
      </c>
      <c r="X789" s="31">
        <v>582101</v>
      </c>
      <c r="Y789" s="31">
        <v>509198</v>
      </c>
      <c r="Z789" s="31">
        <v>518322</v>
      </c>
      <c r="AA789" s="31">
        <v>519544</v>
      </c>
      <c r="AB789" s="31">
        <v>508852</v>
      </c>
      <c r="AC789" s="31">
        <v>391313</v>
      </c>
    </row>
    <row r="790" spans="1:29" hidden="1">
      <c r="A790" s="58">
        <v>2010</v>
      </c>
      <c r="B790" s="59" t="s">
        <v>2742</v>
      </c>
      <c r="C790" s="59" t="s">
        <v>2743</v>
      </c>
      <c r="D790" s="59" t="s">
        <v>2417</v>
      </c>
      <c r="E790" s="59" t="s">
        <v>2418</v>
      </c>
      <c r="F790" s="59" t="s">
        <v>2419</v>
      </c>
      <c r="G790" s="59">
        <v>51</v>
      </c>
      <c r="H790" s="31">
        <v>154</v>
      </c>
      <c r="I790" s="31">
        <v>718182</v>
      </c>
      <c r="J790" s="31"/>
      <c r="K790" s="31"/>
      <c r="L790" s="31"/>
      <c r="M790" s="31"/>
      <c r="N790" s="31"/>
      <c r="O790" s="31"/>
      <c r="P790" s="31"/>
      <c r="Q790" s="31">
        <v>3280637</v>
      </c>
      <c r="R790" s="31">
        <v>1850789</v>
      </c>
      <c r="S790" s="31">
        <v>2023905</v>
      </c>
      <c r="T790" s="31">
        <v>2117027</v>
      </c>
      <c r="U790" s="31">
        <v>2245792</v>
      </c>
      <c r="V790" s="31">
        <v>2602885</v>
      </c>
      <c r="W790" s="31">
        <v>2759350</v>
      </c>
      <c r="X790" s="31">
        <v>3000344</v>
      </c>
      <c r="Y790" s="31">
        <v>3097717</v>
      </c>
      <c r="Z790" s="31">
        <v>3313612</v>
      </c>
      <c r="AA790" s="31">
        <v>3783912</v>
      </c>
      <c r="AB790" s="31">
        <v>3896132</v>
      </c>
      <c r="AC790" s="31">
        <v>4476546</v>
      </c>
    </row>
    <row r="791" spans="1:29" hidden="1">
      <c r="A791" s="58">
        <v>2004</v>
      </c>
      <c r="B791" s="59" t="s">
        <v>2744</v>
      </c>
      <c r="C791" s="59" t="s">
        <v>2745</v>
      </c>
      <c r="D791" s="59" t="s">
        <v>2746</v>
      </c>
      <c r="E791" s="59" t="s">
        <v>2507</v>
      </c>
      <c r="F791" s="59" t="s">
        <v>2508</v>
      </c>
      <c r="G791" s="59">
        <v>13</v>
      </c>
      <c r="H791" s="31">
        <v>799</v>
      </c>
      <c r="I791" s="31">
        <v>2907049</v>
      </c>
      <c r="J791" s="31"/>
      <c r="K791" s="31"/>
      <c r="L791" s="31"/>
      <c r="M791" s="31"/>
      <c r="N791" s="31"/>
      <c r="O791" s="31"/>
      <c r="P791" s="31"/>
      <c r="Q791" s="31">
        <v>6723</v>
      </c>
      <c r="R791" s="31">
        <v>7410</v>
      </c>
      <c r="S791" s="31">
        <v>6669</v>
      </c>
      <c r="T791" s="31"/>
      <c r="U791" s="31"/>
      <c r="V791" s="31"/>
      <c r="W791" s="31"/>
      <c r="X791" s="31"/>
      <c r="Y791" s="31"/>
      <c r="Z791" s="31"/>
      <c r="AA791" s="31"/>
      <c r="AB791" s="31"/>
      <c r="AC791" s="31"/>
    </row>
    <row r="792" spans="1:29" hidden="1">
      <c r="A792" s="58">
        <v>2001</v>
      </c>
      <c r="B792" s="59" t="s">
        <v>2747</v>
      </c>
      <c r="C792" s="59" t="s">
        <v>2748</v>
      </c>
      <c r="D792" s="59" t="s">
        <v>2692</v>
      </c>
      <c r="E792" s="59" t="s">
        <v>2423</v>
      </c>
      <c r="F792" s="59" t="s">
        <v>2476</v>
      </c>
      <c r="G792" s="59">
        <v>2</v>
      </c>
      <c r="H792" s="31">
        <v>1966</v>
      </c>
      <c r="I792" s="31">
        <v>11402946</v>
      </c>
      <c r="J792" s="31"/>
      <c r="K792" s="31"/>
      <c r="L792" s="31"/>
      <c r="M792" s="31"/>
      <c r="N792" s="31"/>
      <c r="O792" s="31"/>
      <c r="P792" s="31"/>
      <c r="Q792" s="31">
        <v>7520760</v>
      </c>
      <c r="R792" s="31">
        <v>5985755</v>
      </c>
      <c r="S792" s="31">
        <v>6084640</v>
      </c>
      <c r="T792" s="31">
        <v>6082364</v>
      </c>
      <c r="U792" s="31"/>
      <c r="V792" s="31"/>
      <c r="W792" s="31"/>
      <c r="X792" s="31"/>
      <c r="Y792" s="31"/>
      <c r="Z792" s="31"/>
      <c r="AA792" s="31"/>
      <c r="AB792" s="31"/>
      <c r="AC792" s="31"/>
    </row>
    <row r="793" spans="1:29" hidden="1">
      <c r="A793" s="58">
        <v>2001</v>
      </c>
      <c r="B793" s="59" t="s">
        <v>2749</v>
      </c>
      <c r="C793" s="59" t="s">
        <v>2113</v>
      </c>
      <c r="D793" s="59" t="s">
        <v>2659</v>
      </c>
      <c r="E793" s="59" t="s">
        <v>2423</v>
      </c>
      <c r="F793" s="59" t="s">
        <v>2476</v>
      </c>
      <c r="G793" s="59">
        <v>2</v>
      </c>
      <c r="H793" s="31">
        <v>1966</v>
      </c>
      <c r="I793" s="31">
        <v>11402946</v>
      </c>
      <c r="J793" s="31"/>
      <c r="K793" s="31"/>
      <c r="L793" s="31"/>
      <c r="M793" s="31"/>
      <c r="N793" s="31"/>
      <c r="O793" s="31"/>
      <c r="P793" s="31"/>
      <c r="Q793" s="31">
        <v>3425331</v>
      </c>
      <c r="R793" s="31">
        <v>3481756</v>
      </c>
      <c r="S793" s="31">
        <v>3734210</v>
      </c>
      <c r="T793" s="31">
        <v>3803828</v>
      </c>
      <c r="U793" s="31"/>
      <c r="V793" s="31"/>
      <c r="W793" s="31"/>
      <c r="X793" s="31"/>
      <c r="Y793" s="31"/>
      <c r="Z793" s="31"/>
      <c r="AA793" s="31"/>
      <c r="AB793" s="31"/>
      <c r="AC793" s="31"/>
    </row>
    <row r="794" spans="1:29" hidden="1">
      <c r="A794" s="58">
        <v>2007</v>
      </c>
      <c r="B794" s="59" t="s">
        <v>2750</v>
      </c>
      <c r="C794" s="59" t="s">
        <v>2751</v>
      </c>
      <c r="D794" s="59" t="s">
        <v>2752</v>
      </c>
      <c r="E794" s="59" t="s">
        <v>2507</v>
      </c>
      <c r="F794" s="59" t="s">
        <v>2753</v>
      </c>
      <c r="G794" s="59">
        <v>403</v>
      </c>
      <c r="H794" s="31">
        <v>32</v>
      </c>
      <c r="I794" s="31">
        <v>57050</v>
      </c>
      <c r="J794" s="31"/>
      <c r="K794" s="31"/>
      <c r="L794" s="31"/>
      <c r="M794" s="31"/>
      <c r="N794" s="31"/>
      <c r="O794" s="31"/>
      <c r="P794" s="31"/>
      <c r="Q794" s="31"/>
      <c r="R794" s="31"/>
      <c r="S794" s="31"/>
      <c r="T794" s="31"/>
      <c r="U794" s="31">
        <v>399980</v>
      </c>
      <c r="V794" s="31">
        <v>399403</v>
      </c>
      <c r="W794" s="31">
        <v>438760</v>
      </c>
      <c r="X794" s="31">
        <v>450975</v>
      </c>
      <c r="Y794" s="31">
        <v>573282</v>
      </c>
      <c r="Z794" s="31">
        <v>629948</v>
      </c>
      <c r="AA794" s="31"/>
      <c r="AB794" s="31"/>
      <c r="AC794" s="31"/>
    </row>
    <row r="795" spans="1:29" hidden="1">
      <c r="A795" s="58">
        <v>2010</v>
      </c>
      <c r="B795" s="59" t="s">
        <v>2754</v>
      </c>
      <c r="C795" s="59" t="s">
        <v>2755</v>
      </c>
      <c r="D795" s="59" t="s">
        <v>2449</v>
      </c>
      <c r="E795" s="59" t="s">
        <v>2423</v>
      </c>
      <c r="F795" s="59" t="s">
        <v>2450</v>
      </c>
      <c r="G795" s="59">
        <v>99</v>
      </c>
      <c r="H795" s="31">
        <v>74</v>
      </c>
      <c r="I795" s="31">
        <v>313392</v>
      </c>
      <c r="J795" s="31"/>
      <c r="K795" s="31"/>
      <c r="L795" s="31"/>
      <c r="M795" s="31"/>
      <c r="N795" s="31"/>
      <c r="O795" s="31"/>
      <c r="P795" s="31"/>
      <c r="Q795" s="31"/>
      <c r="R795" s="31">
        <v>489856</v>
      </c>
      <c r="S795" s="31">
        <v>440320</v>
      </c>
      <c r="T795" s="31">
        <v>594544</v>
      </c>
      <c r="U795" s="31">
        <v>738720</v>
      </c>
      <c r="V795" s="31">
        <v>747343</v>
      </c>
      <c r="W795" s="31">
        <v>749250</v>
      </c>
      <c r="X795" s="31">
        <v>783288</v>
      </c>
      <c r="Y795" s="31">
        <v>721800</v>
      </c>
      <c r="Z795" s="31">
        <v>780192</v>
      </c>
      <c r="AA795" s="31">
        <v>780192</v>
      </c>
      <c r="AB795" s="31">
        <v>780192</v>
      </c>
      <c r="AC795" s="31">
        <v>718956</v>
      </c>
    </row>
    <row r="796" spans="1:29" hidden="1">
      <c r="A796" s="58">
        <v>2006</v>
      </c>
      <c r="B796" s="59" t="s">
        <v>2756</v>
      </c>
      <c r="C796" s="59" t="s">
        <v>2757</v>
      </c>
      <c r="D796" s="59" t="s">
        <v>109</v>
      </c>
      <c r="E796" s="59" t="s">
        <v>2423</v>
      </c>
      <c r="F796" s="59" t="s">
        <v>2486</v>
      </c>
      <c r="G796" s="59">
        <v>15</v>
      </c>
      <c r="H796" s="31">
        <v>782</v>
      </c>
      <c r="I796" s="31">
        <v>2674436</v>
      </c>
      <c r="J796" s="31"/>
      <c r="K796" s="31"/>
      <c r="L796" s="31"/>
      <c r="M796" s="31"/>
      <c r="N796" s="31"/>
      <c r="O796" s="31"/>
      <c r="P796" s="31"/>
      <c r="Q796" s="31"/>
      <c r="R796" s="31">
        <v>5145941</v>
      </c>
      <c r="S796" s="31">
        <v>5656566</v>
      </c>
      <c r="T796" s="31">
        <v>6670210</v>
      </c>
      <c r="U796" s="31">
        <v>7154441</v>
      </c>
      <c r="V796" s="31">
        <v>7601408</v>
      </c>
      <c r="W796" s="31">
        <v>12696707</v>
      </c>
      <c r="X796" s="31">
        <v>12702362</v>
      </c>
      <c r="Y796" s="31">
        <v>12241939</v>
      </c>
      <c r="Z796" s="31"/>
      <c r="AA796" s="31"/>
      <c r="AB796" s="31"/>
      <c r="AC796" s="31"/>
    </row>
    <row r="797" spans="1:29" hidden="1">
      <c r="A797" s="58">
        <v>2007</v>
      </c>
      <c r="B797" s="59" t="s">
        <v>2758</v>
      </c>
      <c r="C797" s="59" t="s">
        <v>2759</v>
      </c>
      <c r="D797" s="59" t="s">
        <v>2459</v>
      </c>
      <c r="E797" s="59" t="s">
        <v>2423</v>
      </c>
      <c r="F797" s="59" t="s">
        <v>2424</v>
      </c>
      <c r="G797" s="59">
        <v>12</v>
      </c>
      <c r="H797" s="31">
        <v>527</v>
      </c>
      <c r="I797" s="31">
        <v>3228605</v>
      </c>
      <c r="J797" s="31"/>
      <c r="K797" s="31"/>
      <c r="L797" s="31"/>
      <c r="M797" s="31"/>
      <c r="N797" s="31"/>
      <c r="O797" s="31"/>
      <c r="P797" s="31"/>
      <c r="Q797" s="31"/>
      <c r="R797" s="31"/>
      <c r="S797" s="31"/>
      <c r="T797" s="31">
        <v>3231153</v>
      </c>
      <c r="U797" s="31">
        <v>4408487</v>
      </c>
      <c r="V797" s="31">
        <v>5354241</v>
      </c>
      <c r="W797" s="31">
        <v>4992507</v>
      </c>
      <c r="X797" s="31">
        <v>4743496</v>
      </c>
      <c r="Y797" s="31">
        <v>4330965</v>
      </c>
      <c r="Z797" s="31">
        <v>4102074</v>
      </c>
      <c r="AA797" s="31"/>
      <c r="AB797" s="31"/>
      <c r="AC797" s="31"/>
    </row>
    <row r="798" spans="1:29" hidden="1">
      <c r="A798" s="58">
        <v>2000</v>
      </c>
      <c r="B798" s="59" t="s">
        <v>2760</v>
      </c>
      <c r="C798" s="59" t="s">
        <v>2761</v>
      </c>
      <c r="D798" s="59" t="s">
        <v>2762</v>
      </c>
      <c r="E798" s="59" t="s">
        <v>2423</v>
      </c>
      <c r="F798" s="59" t="s">
        <v>2476</v>
      </c>
      <c r="G798" s="59">
        <v>2</v>
      </c>
      <c r="H798" s="31">
        <v>1966</v>
      </c>
      <c r="I798" s="31">
        <v>11402946</v>
      </c>
      <c r="J798" s="31"/>
      <c r="K798" s="31"/>
      <c r="L798" s="31"/>
      <c r="M798" s="31"/>
      <c r="N798" s="31"/>
      <c r="O798" s="31"/>
      <c r="P798" s="31"/>
      <c r="Q798" s="31"/>
      <c r="R798" s="31"/>
      <c r="S798" s="31">
        <v>4939339</v>
      </c>
      <c r="T798" s="31"/>
      <c r="U798" s="31"/>
      <c r="V798" s="31"/>
      <c r="W798" s="31"/>
      <c r="X798" s="31"/>
      <c r="Y798" s="31"/>
      <c r="Z798" s="31"/>
      <c r="AA798" s="31"/>
      <c r="AB798" s="31"/>
      <c r="AC798" s="31"/>
    </row>
    <row r="799" spans="1:29" hidden="1">
      <c r="A799" s="58">
        <v>2003</v>
      </c>
      <c r="B799" s="59" t="s">
        <v>2763</v>
      </c>
      <c r="C799" s="59" t="s">
        <v>2764</v>
      </c>
      <c r="D799" s="59" t="s">
        <v>109</v>
      </c>
      <c r="E799" s="59" t="s">
        <v>2423</v>
      </c>
      <c r="F799" s="59" t="s">
        <v>2486</v>
      </c>
      <c r="G799" s="59">
        <v>15</v>
      </c>
      <c r="H799" s="31">
        <v>782</v>
      </c>
      <c r="I799" s="31">
        <v>2674436</v>
      </c>
      <c r="J799" s="31"/>
      <c r="K799" s="31"/>
      <c r="L799" s="31"/>
      <c r="M799" s="31"/>
      <c r="N799" s="31"/>
      <c r="O799" s="31"/>
      <c r="P799" s="31"/>
      <c r="Q799" s="31"/>
      <c r="R799" s="31"/>
      <c r="S799" s="31"/>
      <c r="T799" s="31">
        <v>4929664</v>
      </c>
      <c r="U799" s="31">
        <v>4946792</v>
      </c>
      <c r="V799" s="31">
        <v>4885525</v>
      </c>
      <c r="W799" s="31"/>
      <c r="X799" s="31"/>
      <c r="Y799" s="31"/>
      <c r="Z799" s="31"/>
      <c r="AA799" s="31"/>
      <c r="AB799" s="31"/>
      <c r="AC799" s="31"/>
    </row>
    <row r="800" spans="1:29" hidden="1">
      <c r="A800" s="58">
        <v>2006</v>
      </c>
      <c r="B800" s="59" t="s">
        <v>2765</v>
      </c>
      <c r="C800" s="59" t="s">
        <v>2766</v>
      </c>
      <c r="D800" s="59" t="s">
        <v>2767</v>
      </c>
      <c r="E800" s="59" t="s">
        <v>2423</v>
      </c>
      <c r="F800" s="59" t="s">
        <v>2486</v>
      </c>
      <c r="G800" s="59">
        <v>15</v>
      </c>
      <c r="H800" s="31">
        <v>782</v>
      </c>
      <c r="I800" s="31">
        <v>2674436</v>
      </c>
      <c r="J800" s="31"/>
      <c r="K800" s="31"/>
      <c r="L800" s="31"/>
      <c r="M800" s="31"/>
      <c r="N800" s="31"/>
      <c r="O800" s="31"/>
      <c r="P800" s="31"/>
      <c r="Q800" s="31"/>
      <c r="R800" s="31"/>
      <c r="S800" s="31"/>
      <c r="T800" s="31">
        <v>448670</v>
      </c>
      <c r="U800" s="31">
        <v>450035</v>
      </c>
      <c r="V800" s="31">
        <v>455366</v>
      </c>
      <c r="W800" s="31">
        <v>460999</v>
      </c>
      <c r="X800" s="31">
        <v>475365</v>
      </c>
      <c r="Y800" s="31">
        <v>474965</v>
      </c>
      <c r="Z800" s="31"/>
      <c r="AA800" s="31"/>
      <c r="AB800" s="31"/>
      <c r="AC800" s="31"/>
    </row>
    <row r="801" spans="1:29" hidden="1">
      <c r="A801" s="58">
        <v>2001</v>
      </c>
      <c r="B801" s="59" t="s">
        <v>2768</v>
      </c>
      <c r="C801" s="59" t="s">
        <v>2694</v>
      </c>
      <c r="D801" s="59" t="s">
        <v>2453</v>
      </c>
      <c r="E801" s="59" t="s">
        <v>2423</v>
      </c>
      <c r="F801" s="59" t="s">
        <v>2454</v>
      </c>
      <c r="G801" s="59">
        <v>23</v>
      </c>
      <c r="H801" s="31">
        <v>338</v>
      </c>
      <c r="I801" s="31">
        <v>1435019</v>
      </c>
      <c r="J801" s="31"/>
      <c r="K801" s="31"/>
      <c r="L801" s="31"/>
      <c r="M801" s="31"/>
      <c r="N801" s="31"/>
      <c r="O801" s="31"/>
      <c r="P801" s="31"/>
      <c r="Q801" s="31"/>
      <c r="R801" s="31"/>
      <c r="S801" s="31"/>
      <c r="T801" s="31">
        <v>5290503</v>
      </c>
      <c r="U801" s="31"/>
      <c r="V801" s="31"/>
      <c r="W801" s="31"/>
      <c r="X801" s="31"/>
      <c r="Y801" s="31"/>
      <c r="Z801" s="31"/>
      <c r="AA801" s="31"/>
      <c r="AB801" s="31"/>
      <c r="AC801" s="31"/>
    </row>
    <row r="802" spans="1:29" hidden="1">
      <c r="A802" s="58">
        <v>2010</v>
      </c>
      <c r="B802" s="59" t="s">
        <v>2769</v>
      </c>
      <c r="C802" s="59" t="s">
        <v>2770</v>
      </c>
      <c r="D802" s="59" t="s">
        <v>2771</v>
      </c>
      <c r="E802" s="59" t="s">
        <v>2507</v>
      </c>
      <c r="F802" s="59" t="s">
        <v>2772</v>
      </c>
      <c r="G802" s="59">
        <v>272</v>
      </c>
      <c r="H802" s="31">
        <v>38</v>
      </c>
      <c r="I802" s="31">
        <v>94950</v>
      </c>
      <c r="J802" s="31"/>
      <c r="K802" s="31"/>
      <c r="L802" s="31"/>
      <c r="M802" s="31"/>
      <c r="N802" s="31"/>
      <c r="O802" s="31"/>
      <c r="P802" s="31"/>
      <c r="Q802" s="31"/>
      <c r="R802" s="31"/>
      <c r="S802" s="31"/>
      <c r="T802" s="31"/>
      <c r="U802" s="31"/>
      <c r="V802" s="31">
        <v>419728</v>
      </c>
      <c r="W802" s="31">
        <v>317755</v>
      </c>
      <c r="X802" s="31">
        <v>762296</v>
      </c>
      <c r="Y802" s="31">
        <v>1006117</v>
      </c>
      <c r="Z802" s="31">
        <v>1037808</v>
      </c>
      <c r="AA802" s="31">
        <v>782208</v>
      </c>
      <c r="AB802" s="31">
        <v>1217622</v>
      </c>
      <c r="AC802" s="31">
        <v>1168496</v>
      </c>
    </row>
    <row r="803" spans="1:29" hidden="1">
      <c r="A803" s="58">
        <v>2010</v>
      </c>
      <c r="B803" s="59" t="s">
        <v>2773</v>
      </c>
      <c r="C803" s="59" t="s">
        <v>2774</v>
      </c>
      <c r="D803" s="59" t="s">
        <v>2775</v>
      </c>
      <c r="E803" s="59" t="s">
        <v>2423</v>
      </c>
      <c r="F803" s="59" t="s">
        <v>2486</v>
      </c>
      <c r="G803" s="59">
        <v>15</v>
      </c>
      <c r="H803" s="31">
        <v>782</v>
      </c>
      <c r="I803" s="31">
        <v>2674436</v>
      </c>
      <c r="J803" s="31"/>
      <c r="K803" s="31"/>
      <c r="L803" s="31"/>
      <c r="M803" s="31"/>
      <c r="N803" s="31"/>
      <c r="O803" s="31"/>
      <c r="P803" s="31"/>
      <c r="Q803" s="31"/>
      <c r="R803" s="31"/>
      <c r="S803" s="31"/>
      <c r="T803" s="31"/>
      <c r="U803" s="31"/>
      <c r="V803" s="31">
        <v>1408919</v>
      </c>
      <c r="W803" s="31">
        <v>1412173</v>
      </c>
      <c r="X803" s="31">
        <v>1397803</v>
      </c>
      <c r="Y803" s="31">
        <v>1404103</v>
      </c>
      <c r="Z803" s="31">
        <v>1325064</v>
      </c>
      <c r="AA803" s="31">
        <v>1254529</v>
      </c>
      <c r="AB803" s="31">
        <v>1241841</v>
      </c>
      <c r="AC803" s="31">
        <v>1134357</v>
      </c>
    </row>
    <row r="804" spans="1:29" hidden="1">
      <c r="A804" s="58">
        <v>2010</v>
      </c>
      <c r="B804" s="59" t="s">
        <v>2776</v>
      </c>
      <c r="C804" s="59" t="s">
        <v>2777</v>
      </c>
      <c r="D804" s="59" t="s">
        <v>530</v>
      </c>
      <c r="E804" s="59" t="s">
        <v>2423</v>
      </c>
      <c r="F804" s="59" t="s">
        <v>2469</v>
      </c>
      <c r="G804" s="59">
        <v>28</v>
      </c>
      <c r="H804" s="31">
        <v>369</v>
      </c>
      <c r="I804" s="31">
        <v>1393498</v>
      </c>
      <c r="J804" s="31"/>
      <c r="K804" s="31"/>
      <c r="L804" s="31"/>
      <c r="M804" s="31"/>
      <c r="N804" s="31"/>
      <c r="O804" s="31"/>
      <c r="P804" s="31"/>
      <c r="Q804" s="31"/>
      <c r="R804" s="31"/>
      <c r="S804" s="31"/>
      <c r="T804" s="31"/>
      <c r="U804" s="31"/>
      <c r="V804" s="31"/>
      <c r="W804" s="31"/>
      <c r="X804" s="31">
        <v>1398212</v>
      </c>
      <c r="Y804" s="31">
        <v>1373541</v>
      </c>
      <c r="Z804" s="31">
        <v>1427694</v>
      </c>
      <c r="AA804" s="31">
        <v>1532116</v>
      </c>
      <c r="AB804" s="31">
        <v>1592950</v>
      </c>
      <c r="AC804" s="31">
        <v>1581506</v>
      </c>
    </row>
    <row r="805" spans="1:29" hidden="1">
      <c r="A805" s="58">
        <v>2010</v>
      </c>
      <c r="B805" s="59" t="s">
        <v>2778</v>
      </c>
      <c r="C805" s="59" t="s">
        <v>2779</v>
      </c>
      <c r="D805" s="59" t="s">
        <v>2780</v>
      </c>
      <c r="E805" s="59" t="s">
        <v>2423</v>
      </c>
      <c r="F805" s="59" t="s">
        <v>2781</v>
      </c>
      <c r="G805" s="59">
        <v>384</v>
      </c>
      <c r="H805" s="31">
        <v>13</v>
      </c>
      <c r="I805" s="31">
        <v>59020</v>
      </c>
      <c r="J805" s="31"/>
      <c r="K805" s="31"/>
      <c r="L805" s="31"/>
      <c r="M805" s="31"/>
      <c r="N805" s="31"/>
      <c r="O805" s="31"/>
      <c r="P805" s="31"/>
      <c r="Q805" s="31"/>
      <c r="R805" s="31"/>
      <c r="S805" s="31"/>
      <c r="T805" s="31"/>
      <c r="U805" s="31"/>
      <c r="V805" s="31"/>
      <c r="W805" s="31"/>
      <c r="X805" s="31">
        <v>0</v>
      </c>
      <c r="Y805" s="31"/>
      <c r="Z805" s="31"/>
      <c r="AA805" s="31"/>
      <c r="AB805" s="31"/>
      <c r="AC805" s="31"/>
    </row>
    <row r="806" spans="1:29" hidden="1">
      <c r="A806" s="58">
        <v>2010</v>
      </c>
      <c r="B806" s="59" t="s">
        <v>2782</v>
      </c>
      <c r="C806" s="59" t="s">
        <v>2783</v>
      </c>
      <c r="D806" s="59" t="s">
        <v>2784</v>
      </c>
      <c r="E806" s="59" t="s">
        <v>2423</v>
      </c>
      <c r="F806" s="59" t="s">
        <v>2785</v>
      </c>
      <c r="G806" s="59">
        <v>380</v>
      </c>
      <c r="H806" s="31">
        <v>21</v>
      </c>
      <c r="I806" s="31">
        <v>60261</v>
      </c>
      <c r="J806" s="31"/>
      <c r="K806" s="31"/>
      <c r="L806" s="31"/>
      <c r="M806" s="31"/>
      <c r="N806" s="31"/>
      <c r="O806" s="31"/>
      <c r="P806" s="31"/>
      <c r="Q806" s="31"/>
      <c r="R806" s="31"/>
      <c r="S806" s="31"/>
      <c r="T806" s="31"/>
      <c r="U806" s="31"/>
      <c r="V806" s="31"/>
      <c r="W806" s="31"/>
      <c r="X806" s="31">
        <v>539628</v>
      </c>
      <c r="Y806" s="31">
        <v>560640</v>
      </c>
      <c r="Z806" s="31">
        <v>444991</v>
      </c>
      <c r="AA806" s="31">
        <v>428242</v>
      </c>
      <c r="AB806" s="31">
        <v>457153</v>
      </c>
      <c r="AC806" s="31">
        <v>406792</v>
      </c>
    </row>
    <row r="807" spans="1:29" hidden="1">
      <c r="A807" s="58">
        <v>2010</v>
      </c>
      <c r="B807" s="59" t="s">
        <v>2786</v>
      </c>
      <c r="C807" s="59" t="s">
        <v>2787</v>
      </c>
      <c r="D807" s="59" t="s">
        <v>2788</v>
      </c>
      <c r="E807" s="59" t="s">
        <v>2423</v>
      </c>
      <c r="F807" s="59" t="s">
        <v>2789</v>
      </c>
      <c r="G807" s="59">
        <v>341</v>
      </c>
      <c r="H807" s="31">
        <v>25</v>
      </c>
      <c r="I807" s="31">
        <v>69639</v>
      </c>
      <c r="J807" s="31"/>
      <c r="K807" s="31"/>
      <c r="L807" s="31"/>
      <c r="M807" s="31"/>
      <c r="N807" s="31"/>
      <c r="O807" s="31"/>
      <c r="P807" s="31"/>
      <c r="Q807" s="31"/>
      <c r="R807" s="31"/>
      <c r="S807" s="31"/>
      <c r="T807" s="31"/>
      <c r="U807" s="31"/>
      <c r="V807" s="31"/>
      <c r="W807" s="31"/>
      <c r="X807" s="31"/>
      <c r="Y807" s="31">
        <v>756663</v>
      </c>
      <c r="Z807" s="31">
        <v>4670240</v>
      </c>
      <c r="AA807" s="31">
        <v>5012174</v>
      </c>
      <c r="AB807" s="31">
        <v>5366927</v>
      </c>
      <c r="AC807" s="31">
        <v>5775057</v>
      </c>
    </row>
    <row r="808" spans="1:29" hidden="1">
      <c r="A808" s="58">
        <v>2010</v>
      </c>
      <c r="B808" s="59" t="s">
        <v>2790</v>
      </c>
      <c r="C808" s="59" t="s">
        <v>2791</v>
      </c>
      <c r="D808" s="59" t="s">
        <v>2792</v>
      </c>
      <c r="E808" s="59" t="s">
        <v>2423</v>
      </c>
      <c r="F808" s="59" t="s">
        <v>2793</v>
      </c>
      <c r="G808" s="59">
        <v>342</v>
      </c>
      <c r="H808" s="31">
        <v>19</v>
      </c>
      <c r="I808" s="31">
        <v>69507</v>
      </c>
      <c r="J808" s="31"/>
      <c r="K808" s="31"/>
      <c r="L808" s="31"/>
      <c r="M808" s="31"/>
      <c r="N808" s="31"/>
      <c r="O808" s="31"/>
      <c r="P808" s="31"/>
      <c r="Q808" s="31"/>
      <c r="R808" s="31"/>
      <c r="S808" s="31"/>
      <c r="T808" s="31"/>
      <c r="U808" s="31"/>
      <c r="V808" s="31"/>
      <c r="W808" s="31"/>
      <c r="X808" s="31"/>
      <c r="Y808" s="31">
        <v>247292</v>
      </c>
      <c r="Z808" s="31">
        <v>252571</v>
      </c>
      <c r="AA808" s="31">
        <v>233957</v>
      </c>
      <c r="AB808" s="31">
        <v>222388</v>
      </c>
      <c r="AC808" s="31">
        <v>210480</v>
      </c>
    </row>
    <row r="809" spans="1:29" hidden="1">
      <c r="A809" s="58">
        <v>2008</v>
      </c>
      <c r="B809" s="59" t="s">
        <v>2794</v>
      </c>
      <c r="C809" s="59" t="s">
        <v>2795</v>
      </c>
      <c r="D809" s="59" t="s">
        <v>2540</v>
      </c>
      <c r="E809" s="59" t="s">
        <v>2413</v>
      </c>
      <c r="F809" s="59" t="s">
        <v>2541</v>
      </c>
      <c r="G809" s="59">
        <v>31</v>
      </c>
      <c r="H809" s="31">
        <v>286</v>
      </c>
      <c r="I809" s="31">
        <v>1314357</v>
      </c>
      <c r="J809" s="31"/>
      <c r="K809" s="31"/>
      <c r="L809" s="31"/>
      <c r="M809" s="31"/>
      <c r="N809" s="31"/>
      <c r="O809" s="31"/>
      <c r="P809" s="31"/>
      <c r="Q809" s="31"/>
      <c r="R809" s="31"/>
      <c r="S809" s="31"/>
      <c r="T809" s="31"/>
      <c r="U809" s="31"/>
      <c r="V809" s="31"/>
      <c r="W809" s="31"/>
      <c r="X809" s="31"/>
      <c r="Y809" s="31">
        <v>443574</v>
      </c>
      <c r="Z809" s="31">
        <v>488298</v>
      </c>
      <c r="AA809" s="31"/>
      <c r="AB809" s="31"/>
      <c r="AC809" s="31"/>
    </row>
    <row r="810" spans="1:29" hidden="1">
      <c r="A810" s="58">
        <v>2010</v>
      </c>
      <c r="B810" s="59" t="s">
        <v>2796</v>
      </c>
      <c r="C810" s="59" t="s">
        <v>2797</v>
      </c>
      <c r="D810" s="59" t="s">
        <v>2798</v>
      </c>
      <c r="E810" s="59" t="s">
        <v>2423</v>
      </c>
      <c r="F810" s="59" t="s">
        <v>2469</v>
      </c>
      <c r="G810" s="59">
        <v>28</v>
      </c>
      <c r="H810" s="31">
        <v>369</v>
      </c>
      <c r="I810" s="31">
        <v>1393498</v>
      </c>
      <c r="J810" s="31"/>
      <c r="K810" s="31"/>
      <c r="L810" s="31"/>
      <c r="M810" s="31"/>
      <c r="N810" s="31"/>
      <c r="O810" s="31"/>
      <c r="P810" s="31"/>
      <c r="Q810" s="31"/>
      <c r="R810" s="31"/>
      <c r="S810" s="31"/>
      <c r="T810" s="31"/>
      <c r="U810" s="31"/>
      <c r="V810" s="31"/>
      <c r="W810" s="31"/>
      <c r="X810" s="31"/>
      <c r="Y810" s="31">
        <v>1369823</v>
      </c>
      <c r="Z810" s="31">
        <v>1149651</v>
      </c>
      <c r="AA810" s="31">
        <v>1288979</v>
      </c>
      <c r="AB810" s="31">
        <v>1226353</v>
      </c>
      <c r="AC810" s="31">
        <v>1067069</v>
      </c>
    </row>
    <row r="811" spans="1:29" hidden="1">
      <c r="A811" s="58">
        <v>2010</v>
      </c>
      <c r="B811" s="59" t="s">
        <v>2799</v>
      </c>
      <c r="C811" s="59" t="s">
        <v>2800</v>
      </c>
      <c r="D811" s="59" t="s">
        <v>2688</v>
      </c>
      <c r="E811" s="59" t="s">
        <v>2423</v>
      </c>
      <c r="F811" s="59" t="s">
        <v>2689</v>
      </c>
      <c r="G811" s="59">
        <v>423</v>
      </c>
      <c r="H811" s="31">
        <v>15</v>
      </c>
      <c r="I811" s="31">
        <v>53498</v>
      </c>
      <c r="J811" s="31"/>
      <c r="K811" s="31"/>
      <c r="L811" s="31"/>
      <c r="M811" s="31"/>
      <c r="N811" s="31"/>
      <c r="O811" s="31"/>
      <c r="P811" s="31"/>
      <c r="Q811" s="31"/>
      <c r="R811" s="31"/>
      <c r="S811" s="31"/>
      <c r="T811" s="31"/>
      <c r="U811" s="31"/>
      <c r="V811" s="31"/>
      <c r="W811" s="31"/>
      <c r="X811" s="31"/>
      <c r="Y811" s="31"/>
      <c r="Z811" s="31">
        <v>1069701</v>
      </c>
      <c r="AA811" s="31">
        <v>1300854</v>
      </c>
      <c r="AB811" s="31">
        <v>1313004</v>
      </c>
      <c r="AC811" s="31">
        <v>1317686</v>
      </c>
    </row>
    <row r="812" spans="1:29" hidden="1">
      <c r="A812" s="58">
        <v>2010</v>
      </c>
      <c r="B812" s="59" t="s">
        <v>2801</v>
      </c>
      <c r="C812" s="59" t="s">
        <v>2802</v>
      </c>
      <c r="D812" s="59" t="s">
        <v>2620</v>
      </c>
      <c r="E812" s="59" t="s">
        <v>2423</v>
      </c>
      <c r="F812" s="59" t="s">
        <v>2621</v>
      </c>
      <c r="G812" s="59">
        <v>289</v>
      </c>
      <c r="H812" s="31">
        <v>35</v>
      </c>
      <c r="I812" s="31">
        <v>89221</v>
      </c>
      <c r="J812" s="31"/>
      <c r="K812" s="31"/>
      <c r="L812" s="31"/>
      <c r="M812" s="31"/>
      <c r="N812" s="31"/>
      <c r="O812" s="31"/>
      <c r="P812" s="31"/>
      <c r="Q812" s="31"/>
      <c r="R812" s="31"/>
      <c r="S812" s="31"/>
      <c r="T812" s="31"/>
      <c r="U812" s="31"/>
      <c r="V812" s="31"/>
      <c r="W812" s="31"/>
      <c r="X812" s="31"/>
      <c r="Y812" s="31">
        <v>1529452</v>
      </c>
      <c r="Z812" s="31">
        <v>1544107</v>
      </c>
      <c r="AA812" s="31">
        <v>1464657</v>
      </c>
      <c r="AB812" s="31">
        <v>1482828</v>
      </c>
      <c r="AC812" s="31">
        <v>1480811</v>
      </c>
    </row>
    <row r="813" spans="1:29" hidden="1">
      <c r="A813" s="58">
        <v>2010</v>
      </c>
      <c r="B813" s="59" t="s">
        <v>2803</v>
      </c>
      <c r="C813" s="59" t="s">
        <v>2804</v>
      </c>
      <c r="D813" s="59" t="s">
        <v>108</v>
      </c>
      <c r="E813" s="59" t="s">
        <v>2507</v>
      </c>
      <c r="F813" s="59" t="s">
        <v>2508</v>
      </c>
      <c r="G813" s="59">
        <v>13</v>
      </c>
      <c r="H813" s="31">
        <v>799</v>
      </c>
      <c r="I813" s="31">
        <v>2907049</v>
      </c>
      <c r="J813" s="31"/>
      <c r="K813" s="31"/>
      <c r="L813" s="31"/>
      <c r="M813" s="31"/>
      <c r="N813" s="31"/>
      <c r="O813" s="31"/>
      <c r="P813" s="31"/>
      <c r="Q813" s="31"/>
      <c r="R813" s="31"/>
      <c r="S813" s="31"/>
      <c r="T813" s="31"/>
      <c r="U813" s="31"/>
      <c r="V813" s="31"/>
      <c r="W813" s="31"/>
      <c r="X813" s="31"/>
      <c r="Y813" s="31"/>
      <c r="Z813" s="31"/>
      <c r="AA813" s="31"/>
      <c r="AB813" s="31">
        <v>1362250</v>
      </c>
      <c r="AC813" s="31">
        <v>2652759</v>
      </c>
    </row>
    <row r="814" spans="1:29" hidden="1">
      <c r="A814" s="58">
        <v>2010</v>
      </c>
      <c r="B814" s="59" t="s">
        <v>2805</v>
      </c>
      <c r="C814" s="59" t="s">
        <v>2806</v>
      </c>
      <c r="D814" s="59" t="s">
        <v>2807</v>
      </c>
      <c r="E814" s="59" t="s">
        <v>2423</v>
      </c>
      <c r="F814" s="59" t="s">
        <v>2440</v>
      </c>
      <c r="G814" s="59">
        <v>2</v>
      </c>
      <c r="H814" s="31">
        <v>1668</v>
      </c>
      <c r="I814" s="31">
        <v>11789487</v>
      </c>
      <c r="J814" s="31"/>
      <c r="K814" s="31"/>
      <c r="L814" s="31"/>
      <c r="M814" s="31"/>
      <c r="N814" s="31"/>
      <c r="O814" s="31"/>
      <c r="P814" s="31"/>
      <c r="Q814" s="31"/>
      <c r="R814" s="31"/>
      <c r="S814" s="31"/>
      <c r="T814" s="31"/>
      <c r="U814" s="31"/>
      <c r="V814" s="31"/>
      <c r="W814" s="31"/>
      <c r="X814" s="31"/>
      <c r="Y814" s="31"/>
      <c r="Z814" s="31">
        <v>553115</v>
      </c>
      <c r="AA814" s="31">
        <v>608146</v>
      </c>
      <c r="AB814" s="31">
        <v>666377</v>
      </c>
      <c r="AC814" s="31">
        <v>844748</v>
      </c>
    </row>
    <row r="815" spans="1:29" hidden="1">
      <c r="A815" s="58">
        <v>2010</v>
      </c>
      <c r="B815" s="59" t="s">
        <v>2808</v>
      </c>
      <c r="C815" s="59" t="s">
        <v>2809</v>
      </c>
      <c r="D815" s="59" t="s">
        <v>2810</v>
      </c>
      <c r="E815" s="59" t="s">
        <v>2423</v>
      </c>
      <c r="F815" s="59" t="s">
        <v>2811</v>
      </c>
      <c r="G815" s="59">
        <v>428</v>
      </c>
      <c r="H815" s="31">
        <v>17</v>
      </c>
      <c r="I815" s="31">
        <v>52954</v>
      </c>
      <c r="J815" s="31"/>
      <c r="K815" s="31"/>
      <c r="L815" s="31"/>
      <c r="M815" s="31"/>
      <c r="N815" s="31"/>
      <c r="O815" s="31"/>
      <c r="P815" s="31"/>
      <c r="Q815" s="31"/>
      <c r="R815" s="31"/>
      <c r="S815" s="31"/>
      <c r="T815" s="31"/>
      <c r="U815" s="31"/>
      <c r="V815" s="31"/>
      <c r="W815" s="31"/>
      <c r="X815" s="31"/>
      <c r="Y815" s="31"/>
      <c r="Z815" s="31">
        <v>813289</v>
      </c>
      <c r="AA815" s="31">
        <v>831232</v>
      </c>
      <c r="AB815" s="31">
        <v>843434</v>
      </c>
      <c r="AC815" s="31">
        <v>879412</v>
      </c>
    </row>
    <row r="816" spans="1:29" hidden="1">
      <c r="A816" s="58">
        <v>2010</v>
      </c>
      <c r="B816" s="59" t="s">
        <v>2812</v>
      </c>
      <c r="C816" s="59" t="s">
        <v>2813</v>
      </c>
      <c r="D816" s="59" t="s">
        <v>2814</v>
      </c>
      <c r="E816" s="59" t="s">
        <v>2423</v>
      </c>
      <c r="F816" s="59" t="s">
        <v>2815</v>
      </c>
      <c r="G816" s="59">
        <v>382</v>
      </c>
      <c r="H816" s="31">
        <v>18</v>
      </c>
      <c r="I816" s="31">
        <v>59958</v>
      </c>
      <c r="J816" s="31"/>
      <c r="K816" s="31"/>
      <c r="L816" s="31"/>
      <c r="M816" s="31"/>
      <c r="N816" s="31"/>
      <c r="O816" s="31"/>
      <c r="P816" s="31"/>
      <c r="Q816" s="31"/>
      <c r="R816" s="31"/>
      <c r="S816" s="31"/>
      <c r="T816" s="31"/>
      <c r="U816" s="31"/>
      <c r="V816" s="31"/>
      <c r="W816" s="31"/>
      <c r="X816" s="31"/>
      <c r="Y816" s="31"/>
      <c r="Z816" s="31">
        <v>231482</v>
      </c>
      <c r="AA816" s="31">
        <v>282909</v>
      </c>
      <c r="AB816" s="31">
        <v>276628</v>
      </c>
      <c r="AC816" s="31">
        <v>275363</v>
      </c>
    </row>
    <row r="817" spans="1:29" hidden="1">
      <c r="A817" s="58">
        <v>2010</v>
      </c>
      <c r="B817" s="59" t="s">
        <v>2816</v>
      </c>
      <c r="C817" s="59" t="s">
        <v>2817</v>
      </c>
      <c r="D817" s="59" t="s">
        <v>2567</v>
      </c>
      <c r="E817" s="59" t="s">
        <v>2423</v>
      </c>
      <c r="F817" s="59" t="s">
        <v>2440</v>
      </c>
      <c r="G817" s="59">
        <v>2</v>
      </c>
      <c r="H817" s="31">
        <v>1668</v>
      </c>
      <c r="I817" s="31">
        <v>11789487</v>
      </c>
      <c r="J817" s="31"/>
      <c r="K817" s="31"/>
      <c r="L817" s="31"/>
      <c r="M817" s="31"/>
      <c r="N817" s="31"/>
      <c r="O817" s="31"/>
      <c r="P817" s="31"/>
      <c r="Q817" s="31"/>
      <c r="R817" s="31"/>
      <c r="S817" s="31"/>
      <c r="T817" s="31"/>
      <c r="U817" s="31"/>
      <c r="V817" s="31"/>
      <c r="W817" s="31"/>
      <c r="X817" s="31"/>
      <c r="Y817" s="31"/>
      <c r="Z817" s="31"/>
      <c r="AA817" s="31">
        <v>445315</v>
      </c>
      <c r="AB817" s="31">
        <v>452467</v>
      </c>
      <c r="AC817" s="31">
        <v>472059</v>
      </c>
    </row>
    <row r="818" spans="1:29" hidden="1">
      <c r="A818" s="58">
        <v>2010</v>
      </c>
      <c r="B818" s="59" t="s">
        <v>2818</v>
      </c>
      <c r="C818" s="59" t="s">
        <v>2819</v>
      </c>
      <c r="D818" s="59" t="s">
        <v>2468</v>
      </c>
      <c r="E818" s="59" t="s">
        <v>2423</v>
      </c>
      <c r="F818" s="59" t="s">
        <v>2741</v>
      </c>
      <c r="G818" s="59">
        <v>303</v>
      </c>
      <c r="H818" s="31">
        <v>24</v>
      </c>
      <c r="I818" s="31">
        <v>83735</v>
      </c>
      <c r="J818" s="31"/>
      <c r="K818" s="31"/>
      <c r="L818" s="31"/>
      <c r="M818" s="31"/>
      <c r="N818" s="31"/>
      <c r="O818" s="31"/>
      <c r="P818" s="31"/>
      <c r="Q818" s="31"/>
      <c r="R818" s="31"/>
      <c r="S818" s="31"/>
      <c r="T818" s="31"/>
      <c r="U818" s="31"/>
      <c r="V818" s="31"/>
      <c r="W818" s="31"/>
      <c r="X818" s="31"/>
      <c r="Y818" s="31"/>
      <c r="Z818" s="31"/>
      <c r="AA818" s="31">
        <v>502827</v>
      </c>
      <c r="AB818" s="31"/>
      <c r="AC818" s="31"/>
    </row>
    <row r="819" spans="1:29" hidden="1">
      <c r="A819" s="58">
        <v>2010</v>
      </c>
      <c r="B819" s="59" t="s">
        <v>2820</v>
      </c>
      <c r="C819" s="59" t="s">
        <v>2821</v>
      </c>
      <c r="D819" s="59" t="s">
        <v>2752</v>
      </c>
      <c r="E819" s="59" t="s">
        <v>2507</v>
      </c>
      <c r="F819" s="59" t="s">
        <v>2753</v>
      </c>
      <c r="G819" s="59">
        <v>403</v>
      </c>
      <c r="H819" s="31">
        <v>32</v>
      </c>
      <c r="I819" s="31">
        <v>57050</v>
      </c>
      <c r="J819" s="31"/>
      <c r="K819" s="31"/>
      <c r="L819" s="31"/>
      <c r="M819" s="31"/>
      <c r="N819" s="31"/>
      <c r="O819" s="31"/>
      <c r="P819" s="31"/>
      <c r="Q819" s="31"/>
      <c r="R819" s="31"/>
      <c r="S819" s="31"/>
      <c r="T819" s="31"/>
      <c r="U819" s="31"/>
      <c r="V819" s="31"/>
      <c r="W819" s="31"/>
      <c r="X819" s="31"/>
      <c r="Y819" s="31"/>
      <c r="Z819" s="31"/>
      <c r="AA819" s="31">
        <v>749328</v>
      </c>
      <c r="AB819" s="31">
        <v>1018654</v>
      </c>
      <c r="AC819" s="31">
        <v>738937</v>
      </c>
    </row>
    <row r="820" spans="1:29" hidden="1">
      <c r="A820" s="58">
        <v>2010</v>
      </c>
      <c r="B820" s="59" t="s">
        <v>2822</v>
      </c>
      <c r="C820" s="59" t="s">
        <v>2823</v>
      </c>
      <c r="D820" s="59" t="s">
        <v>2824</v>
      </c>
      <c r="E820" s="59" t="s">
        <v>2423</v>
      </c>
      <c r="F820" s="59" t="s">
        <v>2469</v>
      </c>
      <c r="G820" s="59">
        <v>28</v>
      </c>
      <c r="H820" s="31">
        <v>369</v>
      </c>
      <c r="I820" s="31">
        <v>1393498</v>
      </c>
      <c r="J820" s="31"/>
      <c r="K820" s="31"/>
      <c r="L820" s="31"/>
      <c r="M820" s="31"/>
      <c r="N820" s="31"/>
      <c r="O820" s="31"/>
      <c r="P820" s="31"/>
      <c r="Q820" s="31"/>
      <c r="R820" s="31"/>
      <c r="S820" s="31"/>
      <c r="T820" s="31"/>
      <c r="U820" s="31"/>
      <c r="V820" s="31"/>
      <c r="W820" s="31"/>
      <c r="X820" s="31"/>
      <c r="Y820" s="31"/>
      <c r="Z820" s="31"/>
      <c r="AA820" s="31"/>
      <c r="AB820" s="31"/>
      <c r="AC820" s="31">
        <v>0</v>
      </c>
    </row>
    <row r="821" spans="1:29" hidden="1">
      <c r="A821" s="58">
        <v>2010</v>
      </c>
      <c r="B821" s="59" t="s">
        <v>2825</v>
      </c>
      <c r="C821" s="59" t="s">
        <v>2826</v>
      </c>
      <c r="D821" s="59" t="s">
        <v>2827</v>
      </c>
      <c r="E821" s="59" t="s">
        <v>2507</v>
      </c>
      <c r="F821" s="59" t="s">
        <v>2512</v>
      </c>
      <c r="G821" s="59">
        <v>50</v>
      </c>
      <c r="H821" s="31">
        <v>291</v>
      </c>
      <c r="I821" s="31">
        <v>720425</v>
      </c>
      <c r="J821" s="31"/>
      <c r="K821" s="31"/>
      <c r="L821" s="31"/>
      <c r="M821" s="31"/>
      <c r="N821" s="31"/>
      <c r="O821" s="31"/>
      <c r="P821" s="31"/>
      <c r="Q821" s="31"/>
      <c r="R821" s="31"/>
      <c r="S821" s="31"/>
      <c r="T821" s="31"/>
      <c r="U821" s="31"/>
      <c r="V821" s="31"/>
      <c r="W821" s="31"/>
      <c r="X821" s="31"/>
      <c r="Y821" s="31"/>
      <c r="Z821" s="31"/>
      <c r="AA821" s="31"/>
      <c r="AB821" s="31"/>
      <c r="AC821" s="31">
        <v>153052</v>
      </c>
    </row>
    <row r="822" spans="1:29" hidden="1">
      <c r="A822" s="58"/>
      <c r="B822" s="59"/>
      <c r="C822" s="59"/>
      <c r="D822" s="59"/>
      <c r="E822" s="59"/>
      <c r="F822" s="59"/>
      <c r="G822" s="59"/>
      <c r="H822" s="31"/>
      <c r="I822" s="31"/>
      <c r="J822" s="31">
        <f>SUM(J5:J821)</f>
        <v>2499290773</v>
      </c>
      <c r="K822" s="31">
        <f t="shared" ref="K822:AC822" si="0">SUM(K5:K821)</f>
        <v>2537472388</v>
      </c>
      <c r="L822" s="31">
        <f t="shared" si="0"/>
        <v>2593238795</v>
      </c>
      <c r="M822" s="31">
        <f t="shared" si="0"/>
        <v>2679513724</v>
      </c>
      <c r="N822" s="31">
        <f t="shared" si="0"/>
        <v>2732427180</v>
      </c>
      <c r="O822" s="31">
        <f t="shared" si="0"/>
        <v>2750644018.3000002</v>
      </c>
      <c r="P822" s="31">
        <f t="shared" si="0"/>
        <v>2853329600</v>
      </c>
      <c r="Q822" s="31">
        <f t="shared" si="0"/>
        <v>2970434558</v>
      </c>
      <c r="R822" s="31">
        <f t="shared" si="0"/>
        <v>3111211123</v>
      </c>
      <c r="S822" s="31">
        <f t="shared" si="0"/>
        <v>3202354371</v>
      </c>
      <c r="T822" s="31">
        <f t="shared" si="0"/>
        <v>3319014751</v>
      </c>
      <c r="U822" s="31">
        <f t="shared" si="0"/>
        <v>3433920231</v>
      </c>
      <c r="V822" s="31">
        <f t="shared" si="0"/>
        <v>3475956828</v>
      </c>
      <c r="W822" s="31">
        <f t="shared" si="0"/>
        <v>3547881216</v>
      </c>
      <c r="X822" s="31">
        <f t="shared" si="0"/>
        <v>3601988425</v>
      </c>
      <c r="Y822" s="31">
        <f t="shared" si="0"/>
        <v>3670663484</v>
      </c>
      <c r="Z822" s="31">
        <f t="shared" si="0"/>
        <v>3769014364</v>
      </c>
      <c r="AA822" s="31">
        <f t="shared" si="0"/>
        <v>3894502458</v>
      </c>
      <c r="AB822" s="31">
        <f t="shared" si="0"/>
        <v>3987779381</v>
      </c>
      <c r="AC822" s="31">
        <f t="shared" si="0"/>
        <v>3919577428</v>
      </c>
    </row>
    <row r="823" spans="1:29">
      <c r="A823" s="58"/>
      <c r="B823" s="59"/>
      <c r="C823" s="59"/>
      <c r="D823" s="59"/>
      <c r="E823" s="59"/>
      <c r="F823" s="59"/>
      <c r="G823" s="59"/>
      <c r="H823" s="31"/>
      <c r="I823" s="31"/>
      <c r="J823" s="31"/>
      <c r="K823" s="31"/>
      <c r="L823" s="31"/>
      <c r="M823" s="31"/>
      <c r="N823" s="31"/>
      <c r="O823" s="31"/>
      <c r="P823" s="31"/>
      <c r="Q823" s="31"/>
      <c r="R823" s="31"/>
      <c r="S823" s="31"/>
      <c r="T823" s="31"/>
      <c r="U823" s="31"/>
      <c r="V823" s="31"/>
      <c r="W823" s="31"/>
      <c r="X823" s="31"/>
      <c r="Y823" s="31"/>
      <c r="Z823" s="31"/>
      <c r="AA823" s="31"/>
      <c r="AB823" s="31"/>
      <c r="AC823" s="31"/>
    </row>
    <row r="824" spans="1:29">
      <c r="A824" s="63" t="s">
        <v>2830</v>
      </c>
      <c r="B824" s="59"/>
      <c r="C824" s="59"/>
      <c r="D824" s="59"/>
      <c r="E824" s="59"/>
      <c r="F824" s="59"/>
      <c r="G824" s="59"/>
      <c r="H824" s="31"/>
      <c r="I824" s="31"/>
      <c r="J824" s="64">
        <f>SUBTOTAL(9,J5:J823)</f>
        <v>698236451</v>
      </c>
      <c r="K824" s="64">
        <f t="shared" ref="K824:AC824" si="1">SUBTOTAL(9,K5:K823)</f>
        <v>693789812</v>
      </c>
      <c r="L824" s="64">
        <f t="shared" si="1"/>
        <v>695171714</v>
      </c>
      <c r="M824" s="64">
        <f t="shared" si="1"/>
        <v>705590685</v>
      </c>
      <c r="N824" s="64">
        <f t="shared" si="1"/>
        <v>716739157</v>
      </c>
      <c r="O824" s="64">
        <f t="shared" si="1"/>
        <v>713160512</v>
      </c>
      <c r="P824" s="64">
        <f t="shared" si="1"/>
        <v>723909166</v>
      </c>
      <c r="Q824" s="64">
        <f t="shared" si="1"/>
        <v>744653597</v>
      </c>
      <c r="R824" s="64">
        <f t="shared" si="1"/>
        <v>769130580</v>
      </c>
      <c r="S824" s="64">
        <f t="shared" si="1"/>
        <v>789590854</v>
      </c>
      <c r="T824" s="64">
        <f t="shared" si="1"/>
        <v>805257180</v>
      </c>
      <c r="U824" s="64">
        <f t="shared" si="1"/>
        <v>825930793</v>
      </c>
      <c r="V824" s="64">
        <f t="shared" si="1"/>
        <v>827210454</v>
      </c>
      <c r="W824" s="64">
        <f t="shared" si="1"/>
        <v>847940459</v>
      </c>
      <c r="X824" s="64">
        <f t="shared" si="1"/>
        <v>845173236</v>
      </c>
      <c r="Y824" s="64">
        <f t="shared" si="1"/>
        <v>871603207</v>
      </c>
      <c r="Z824" s="64">
        <f t="shared" si="1"/>
        <v>892954616</v>
      </c>
      <c r="AA824" s="64">
        <f t="shared" si="1"/>
        <v>927917724</v>
      </c>
      <c r="AB824" s="64">
        <f t="shared" si="1"/>
        <v>948244833</v>
      </c>
      <c r="AC824" s="64">
        <f t="shared" si="1"/>
        <v>924589268</v>
      </c>
    </row>
  </sheetData>
  <autoFilter ref="A4:AD822">
    <filterColumn colId="5">
      <filters>
        <filter val="New York, NY--Northeastern NJ"/>
        <filter val="New York-Newark, NY-NJ-CT"/>
      </filters>
    </filterColumn>
  </autoFilter>
  <pageMargins left="0.75" right="0.75" top="1" bottom="1" header="0.5" footer="0.5"/>
  <pageSetup orientation="portrait" horizontalDpi="300" verticalDpi="30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sheetPr codeName="Sheet16">
    <tabColor rgb="FF00B050"/>
  </sheetPr>
  <dimension ref="A1:AF26"/>
  <sheetViews>
    <sheetView zoomScale="80" zoomScaleNormal="80" workbookViewId="0"/>
  </sheetViews>
  <sheetFormatPr defaultRowHeight="12.75"/>
  <cols>
    <col min="1" max="1" width="35.85546875" style="1" customWidth="1"/>
    <col min="2" max="2" width="10" style="1" customWidth="1"/>
    <col min="3" max="8" width="9.140625" style="1"/>
    <col min="9" max="9" width="9.28515625" style="1" bestFit="1" customWidth="1"/>
    <col min="10" max="16384" width="9.140625" style="1"/>
  </cols>
  <sheetData>
    <row r="1" spans="1:32" s="67" customFormat="1" ht="20.25" thickBot="1">
      <c r="A1" s="157" t="s">
        <v>2928</v>
      </c>
      <c r="B1" s="66" t="s">
        <v>2940</v>
      </c>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row>
    <row r="2" spans="1:32" s="67" customFormat="1" ht="15" thickTop="1">
      <c r="A2" s="69" t="s">
        <v>2941</v>
      </c>
    </row>
    <row r="3" spans="1:32" s="67" customFormat="1" ht="14.25">
      <c r="A3" s="69"/>
    </row>
    <row r="4" spans="1:32" s="18" customFormat="1" ht="38.25" customHeight="1">
      <c r="A4" s="16" t="s">
        <v>111</v>
      </c>
      <c r="B4" s="16" t="s">
        <v>112</v>
      </c>
      <c r="C4" s="16" t="s">
        <v>113</v>
      </c>
      <c r="D4" s="16" t="s">
        <v>114</v>
      </c>
      <c r="E4" s="16" t="s">
        <v>115</v>
      </c>
      <c r="F4" s="16" t="s">
        <v>116</v>
      </c>
      <c r="G4" s="16" t="s">
        <v>117</v>
      </c>
      <c r="H4" s="16" t="s">
        <v>118</v>
      </c>
      <c r="I4" s="17" t="s">
        <v>119</v>
      </c>
      <c r="J4" s="17" t="s">
        <v>120</v>
      </c>
      <c r="K4" s="17" t="s">
        <v>121</v>
      </c>
      <c r="L4" s="17" t="s">
        <v>122</v>
      </c>
      <c r="M4" s="17" t="s">
        <v>123</v>
      </c>
      <c r="N4" s="17" t="s">
        <v>2844</v>
      </c>
      <c r="O4" s="17"/>
      <c r="P4" s="17"/>
    </row>
    <row r="5" spans="1:32">
      <c r="B5" s="19"/>
      <c r="C5" s="19"/>
      <c r="D5" s="19"/>
      <c r="E5" s="19"/>
      <c r="F5" s="19"/>
      <c r="G5" s="19"/>
      <c r="H5" s="19"/>
      <c r="I5" s="20"/>
      <c r="J5" s="20"/>
      <c r="K5" s="20"/>
      <c r="L5" s="20"/>
      <c r="M5" s="20"/>
      <c r="N5" s="20"/>
      <c r="O5" s="20"/>
      <c r="P5" s="20"/>
    </row>
    <row r="6" spans="1:32" ht="54.75" customHeight="1">
      <c r="A6" s="19" t="s">
        <v>124</v>
      </c>
      <c r="B6" s="19"/>
      <c r="C6" s="19"/>
      <c r="D6" s="19"/>
      <c r="E6" s="19"/>
      <c r="F6" s="19"/>
      <c r="G6" s="19"/>
      <c r="H6" s="19"/>
      <c r="I6" s="21"/>
      <c r="J6" s="21"/>
      <c r="K6" s="21"/>
      <c r="L6" s="21"/>
      <c r="M6" s="21"/>
      <c r="N6" s="21"/>
      <c r="O6" s="21"/>
      <c r="P6" s="21"/>
    </row>
    <row r="7" spans="1:32" ht="13.5" thickBot="1">
      <c r="A7" s="22" t="s">
        <v>125</v>
      </c>
      <c r="B7" s="23">
        <v>0.8579</v>
      </c>
      <c r="C7" s="24">
        <v>0.84279999999999999</v>
      </c>
      <c r="D7" s="24">
        <v>0.8216</v>
      </c>
      <c r="E7" s="24">
        <v>0.8236</v>
      </c>
      <c r="F7" s="24">
        <v>0.79800000000000004</v>
      </c>
      <c r="G7" s="24">
        <v>0.74319999999999997</v>
      </c>
      <c r="H7" s="24">
        <v>0.72989999999999999</v>
      </c>
      <c r="I7" s="25">
        <v>0.69879999999999998</v>
      </c>
      <c r="J7" s="25">
        <v>0.70289999999999997</v>
      </c>
      <c r="K7" s="25">
        <v>0.66</v>
      </c>
      <c r="L7" s="25">
        <v>0.72</v>
      </c>
      <c r="M7" s="25">
        <v>0.72</v>
      </c>
      <c r="N7" s="25">
        <v>0.72299999999999998</v>
      </c>
      <c r="O7" s="21"/>
      <c r="P7" s="21"/>
    </row>
    <row r="8" spans="1:32">
      <c r="A8" s="19" t="s">
        <v>126</v>
      </c>
      <c r="B8" s="26">
        <v>0.89739999999999998</v>
      </c>
      <c r="C8" s="27">
        <v>0.86819999999999997</v>
      </c>
      <c r="D8" s="27">
        <v>0.81489999999999996</v>
      </c>
      <c r="E8" s="27">
        <v>0.83930000000000005</v>
      </c>
      <c r="F8" s="27">
        <v>0.81469999999999998</v>
      </c>
      <c r="G8" s="27">
        <v>0.77039999999999997</v>
      </c>
      <c r="H8" s="27">
        <v>0.74280000000000002</v>
      </c>
      <c r="I8" s="21">
        <v>0.74229999999999996</v>
      </c>
      <c r="J8" s="21">
        <v>0.73729999999999996</v>
      </c>
      <c r="K8" s="21">
        <v>0.64</v>
      </c>
      <c r="L8" s="21">
        <v>0.72</v>
      </c>
      <c r="M8" s="21">
        <v>0.74</v>
      </c>
      <c r="N8" s="21"/>
      <c r="O8" s="21"/>
      <c r="P8" s="21"/>
    </row>
    <row r="9" spans="1:32">
      <c r="A9" s="19" t="s">
        <v>127</v>
      </c>
      <c r="B9" s="26">
        <v>0.83660000000000001</v>
      </c>
      <c r="C9" s="27">
        <v>0.79320000000000002</v>
      </c>
      <c r="D9" s="27">
        <v>0.81069999999999998</v>
      </c>
      <c r="E9" s="27">
        <v>0.79110000000000003</v>
      </c>
      <c r="F9" s="27">
        <v>0.79379999999999995</v>
      </c>
      <c r="G9" s="27">
        <v>0.74260000000000004</v>
      </c>
      <c r="H9" s="27">
        <v>0.71719999999999995</v>
      </c>
      <c r="I9" s="21">
        <v>0.69440000000000002</v>
      </c>
      <c r="J9" s="21">
        <v>0.69259999999999999</v>
      </c>
      <c r="K9" s="21">
        <v>0.68</v>
      </c>
      <c r="L9" s="21">
        <v>0.74</v>
      </c>
      <c r="M9" s="21">
        <v>0.74</v>
      </c>
      <c r="N9" s="21"/>
      <c r="O9" s="21"/>
      <c r="P9" s="21"/>
    </row>
    <row r="10" spans="1:32">
      <c r="A10" s="19" t="s">
        <v>128</v>
      </c>
      <c r="B10" s="26">
        <v>0.70860000000000001</v>
      </c>
      <c r="C10" s="27">
        <v>0.69750000000000001</v>
      </c>
      <c r="D10" s="27">
        <v>0.66479999999999995</v>
      </c>
      <c r="E10" s="27">
        <v>0.69730000000000003</v>
      </c>
      <c r="F10" s="27">
        <v>0.67849999999999999</v>
      </c>
      <c r="G10" s="27">
        <v>0.60240000000000005</v>
      </c>
      <c r="H10" s="27">
        <v>0.62260000000000004</v>
      </c>
      <c r="I10" s="21">
        <v>0.57230000000000003</v>
      </c>
      <c r="J10" s="21">
        <v>0.60299999999999998</v>
      </c>
      <c r="K10" s="21">
        <v>0.55000000000000004</v>
      </c>
      <c r="L10" s="21">
        <v>0.62</v>
      </c>
      <c r="M10" s="21">
        <v>0.61</v>
      </c>
      <c r="N10" s="21"/>
      <c r="O10" s="21"/>
      <c r="P10" s="21"/>
    </row>
    <row r="11" spans="1:32">
      <c r="A11" s="19" t="s">
        <v>129</v>
      </c>
      <c r="B11" s="26">
        <v>0.90249999999999997</v>
      </c>
      <c r="C11" s="27">
        <v>0.89910000000000001</v>
      </c>
      <c r="D11" s="27">
        <v>0.86850000000000005</v>
      </c>
      <c r="E11" s="27">
        <v>0.87319999999999998</v>
      </c>
      <c r="F11" s="27">
        <v>0.83440000000000003</v>
      </c>
      <c r="G11" s="27">
        <v>0.79869999999999997</v>
      </c>
      <c r="H11" s="27">
        <v>0.78149999999999997</v>
      </c>
      <c r="I11" s="21">
        <v>0.74580000000000002</v>
      </c>
      <c r="J11" s="21">
        <v>0.75690000000000002</v>
      </c>
      <c r="K11" s="21">
        <v>0.73</v>
      </c>
      <c r="L11" s="21">
        <v>0.77</v>
      </c>
      <c r="M11" s="21">
        <v>0.75</v>
      </c>
      <c r="N11" s="21"/>
      <c r="O11" s="21"/>
      <c r="P11" s="21"/>
    </row>
    <row r="12" spans="1:32">
      <c r="A12" s="19" t="s">
        <v>130</v>
      </c>
      <c r="B12" s="26">
        <v>0.87909999999999999</v>
      </c>
      <c r="C12" s="27">
        <v>0.87819999999999998</v>
      </c>
      <c r="D12" s="27">
        <v>0.83030000000000004</v>
      </c>
      <c r="E12" s="27">
        <v>0.82499999999999996</v>
      </c>
      <c r="F12" s="27">
        <v>0.80289999999999995</v>
      </c>
      <c r="G12" s="27">
        <v>0.67830000000000001</v>
      </c>
      <c r="H12" s="27">
        <v>0.66839999999999999</v>
      </c>
      <c r="I12" s="21">
        <v>0.62060000000000004</v>
      </c>
      <c r="J12" s="21">
        <v>0.61819999999999997</v>
      </c>
      <c r="K12" s="21">
        <v>0.56999999999999995</v>
      </c>
      <c r="L12" s="21">
        <v>0.63</v>
      </c>
      <c r="M12" s="21">
        <v>0.62</v>
      </c>
      <c r="N12" s="21"/>
      <c r="O12" s="21"/>
      <c r="P12" s="21"/>
    </row>
    <row r="13" spans="1:32" ht="54" customHeight="1">
      <c r="A13" s="28" t="s">
        <v>131</v>
      </c>
      <c r="B13" s="19"/>
      <c r="C13" s="19"/>
      <c r="D13" s="19"/>
      <c r="E13" s="19"/>
      <c r="F13" s="19"/>
      <c r="G13" s="28"/>
      <c r="H13" s="28"/>
      <c r="I13" s="21"/>
      <c r="J13" s="29"/>
      <c r="K13" s="21"/>
      <c r="L13" s="21"/>
      <c r="M13" s="21"/>
      <c r="N13" s="21"/>
      <c r="O13" s="21"/>
      <c r="P13" s="21"/>
    </row>
    <row r="14" spans="1:32" ht="13.5" thickBot="1">
      <c r="A14" s="22" t="s">
        <v>125</v>
      </c>
      <c r="B14" s="23">
        <v>0.1376</v>
      </c>
      <c r="C14" s="24">
        <v>0.15340000000000001</v>
      </c>
      <c r="D14" s="24">
        <v>0.17510000000000001</v>
      </c>
      <c r="E14" s="24">
        <v>0.17460000000000001</v>
      </c>
      <c r="F14" s="24">
        <v>0.20039999999999999</v>
      </c>
      <c r="G14" s="24">
        <v>0.2555</v>
      </c>
      <c r="H14" s="24">
        <v>0.26829999999999998</v>
      </c>
      <c r="I14" s="25">
        <v>0.2999</v>
      </c>
      <c r="J14" s="25">
        <v>0.29609999999999997</v>
      </c>
      <c r="K14" s="25">
        <v>0.33</v>
      </c>
      <c r="L14" s="25">
        <v>0.28000000000000003</v>
      </c>
      <c r="M14" s="25">
        <v>0.28000000000000003</v>
      </c>
      <c r="N14" s="21"/>
      <c r="O14" s="21"/>
      <c r="P14" s="21"/>
    </row>
    <row r="15" spans="1:32">
      <c r="A15" s="19" t="s">
        <v>126</v>
      </c>
      <c r="B15" s="26">
        <v>9.8100000000000007E-2</v>
      </c>
      <c r="C15" s="27">
        <v>0.1275</v>
      </c>
      <c r="D15" s="27">
        <v>0.22239999999999999</v>
      </c>
      <c r="E15" s="27">
        <v>0.15870000000000001</v>
      </c>
      <c r="F15" s="27">
        <v>0.1832</v>
      </c>
      <c r="G15" s="27">
        <v>0.22789999999999999</v>
      </c>
      <c r="H15" s="27">
        <v>0.25509999999999999</v>
      </c>
      <c r="I15" s="21">
        <v>0.25590000000000002</v>
      </c>
      <c r="J15" s="21">
        <v>0.26140000000000002</v>
      </c>
      <c r="K15" s="21">
        <v>0.36</v>
      </c>
      <c r="L15" s="21">
        <v>0.27</v>
      </c>
      <c r="M15" s="21">
        <v>0.26</v>
      </c>
      <c r="N15" s="21"/>
      <c r="O15" s="21"/>
      <c r="P15" s="21"/>
    </row>
    <row r="16" spans="1:32">
      <c r="A16" s="19" t="s">
        <v>127</v>
      </c>
      <c r="B16" s="26">
        <v>0.1615</v>
      </c>
      <c r="C16" s="27">
        <v>0.20549999999999999</v>
      </c>
      <c r="D16" s="27">
        <v>0.1862</v>
      </c>
      <c r="E16" s="27">
        <v>0.20749999999999999</v>
      </c>
      <c r="F16" s="27">
        <v>0.2054</v>
      </c>
      <c r="G16" s="27">
        <v>0.25679999999999997</v>
      </c>
      <c r="H16" s="27">
        <v>0.28199999999999997</v>
      </c>
      <c r="I16" s="21">
        <v>0.30399999999999999</v>
      </c>
      <c r="J16" s="21">
        <v>0.30659999999999998</v>
      </c>
      <c r="K16" s="21">
        <v>0.32</v>
      </c>
      <c r="L16" s="21">
        <v>0.26</v>
      </c>
      <c r="M16" s="21">
        <v>0.26</v>
      </c>
      <c r="N16" s="21"/>
      <c r="O16" s="21"/>
      <c r="P16" s="21"/>
    </row>
    <row r="17" spans="1:16">
      <c r="A17" s="19" t="s">
        <v>128</v>
      </c>
      <c r="B17" s="26">
        <v>0.28520000000000001</v>
      </c>
      <c r="C17" s="27">
        <v>0.29980000000000001</v>
      </c>
      <c r="D17" s="27">
        <v>0.33050000000000002</v>
      </c>
      <c r="E17" s="27">
        <v>0.3019</v>
      </c>
      <c r="F17" s="27">
        <v>0.32119999999999999</v>
      </c>
      <c r="G17" s="27">
        <v>0.39689999999999998</v>
      </c>
      <c r="H17" s="27">
        <v>0.37390000000000001</v>
      </c>
      <c r="I17" s="21">
        <v>0.42009999999999997</v>
      </c>
      <c r="J17" s="21">
        <v>0.3967</v>
      </c>
      <c r="K17" s="21">
        <v>0.44</v>
      </c>
      <c r="L17" s="21">
        <v>0.37</v>
      </c>
      <c r="M17" s="21">
        <v>0.38</v>
      </c>
      <c r="N17" s="21"/>
      <c r="O17" s="21"/>
      <c r="P17" s="21"/>
    </row>
    <row r="18" spans="1:16">
      <c r="A18" s="19" t="s">
        <v>129</v>
      </c>
      <c r="B18" s="26">
        <v>9.1600000000000001E-2</v>
      </c>
      <c r="C18" s="27">
        <v>9.5000000000000001E-2</v>
      </c>
      <c r="D18" s="27">
        <v>0.12859999999999999</v>
      </c>
      <c r="E18" s="27">
        <v>0.1245</v>
      </c>
      <c r="F18" s="27">
        <v>0.16259999999999999</v>
      </c>
      <c r="G18" s="27">
        <v>0.1996</v>
      </c>
      <c r="H18" s="27">
        <v>0.2165</v>
      </c>
      <c r="I18" s="21">
        <v>0.253</v>
      </c>
      <c r="J18" s="21">
        <v>0.24210000000000001</v>
      </c>
      <c r="K18" s="21">
        <v>0.27</v>
      </c>
      <c r="L18" s="21">
        <v>0.23</v>
      </c>
      <c r="M18" s="21">
        <v>0.24</v>
      </c>
      <c r="N18" s="21"/>
      <c r="O18" s="21"/>
      <c r="P18" s="21"/>
    </row>
    <row r="19" spans="1:16">
      <c r="A19" s="19" t="s">
        <v>130</v>
      </c>
      <c r="B19" s="26">
        <v>0.1152</v>
      </c>
      <c r="C19" s="27">
        <v>0.1177</v>
      </c>
      <c r="D19" s="27">
        <v>0.1668</v>
      </c>
      <c r="E19" s="27">
        <v>0.1731</v>
      </c>
      <c r="F19" s="27">
        <v>0.19639999999999999</v>
      </c>
      <c r="G19" s="27">
        <v>0.31979999999999997</v>
      </c>
      <c r="H19" s="27">
        <v>0.32990000000000003</v>
      </c>
      <c r="I19" s="21">
        <v>0.37819999999999998</v>
      </c>
      <c r="J19" s="21">
        <v>0.38040000000000002</v>
      </c>
      <c r="K19" s="21">
        <v>0.43</v>
      </c>
      <c r="L19" s="21">
        <v>0.37</v>
      </c>
      <c r="M19" s="21">
        <v>0.37</v>
      </c>
      <c r="N19" s="21"/>
      <c r="O19" s="21"/>
      <c r="P19" s="21"/>
    </row>
    <row r="20" spans="1:16" ht="59.25" customHeight="1">
      <c r="A20" s="19" t="s">
        <v>132</v>
      </c>
      <c r="B20" s="19"/>
      <c r="C20" s="19"/>
      <c r="D20" s="19"/>
      <c r="E20" s="19"/>
      <c r="F20" s="19"/>
      <c r="G20" s="19"/>
      <c r="H20" s="19"/>
      <c r="I20" s="21"/>
      <c r="J20" s="21"/>
      <c r="K20" s="21"/>
      <c r="L20" s="21"/>
      <c r="M20" s="21"/>
      <c r="N20" s="21"/>
      <c r="O20" s="21"/>
      <c r="P20" s="21"/>
    </row>
    <row r="21" spans="1:16" ht="13.5" thickBot="1">
      <c r="A21" s="22" t="s">
        <v>125</v>
      </c>
      <c r="B21" s="23">
        <v>4.4999999999999997E-3</v>
      </c>
      <c r="C21" s="24">
        <v>3.8E-3</v>
      </c>
      <c r="D21" s="24">
        <v>3.3E-3</v>
      </c>
      <c r="E21" s="24">
        <v>1.8E-3</v>
      </c>
      <c r="F21" s="24">
        <v>1.6999999999999999E-3</v>
      </c>
      <c r="G21" s="24">
        <v>1.2999999999999999E-3</v>
      </c>
      <c r="H21" s="24">
        <v>1.8E-3</v>
      </c>
      <c r="I21" s="25">
        <v>1.2999999999999999E-3</v>
      </c>
      <c r="J21" s="25">
        <v>1E-3</v>
      </c>
      <c r="K21" s="25">
        <v>0.01</v>
      </c>
      <c r="L21" s="25">
        <v>4.0000000000000001E-3</v>
      </c>
      <c r="M21" s="25">
        <v>4.3E-3</v>
      </c>
      <c r="N21" s="21"/>
      <c r="O21" s="21"/>
      <c r="P21" s="21"/>
    </row>
    <row r="22" spans="1:16">
      <c r="A22" s="19" t="s">
        <v>126</v>
      </c>
      <c r="B22" s="26">
        <v>4.4999999999999997E-3</v>
      </c>
      <c r="C22" s="27">
        <v>4.3E-3</v>
      </c>
      <c r="D22" s="27">
        <v>3.8999999999999998E-3</v>
      </c>
      <c r="E22" s="27">
        <v>2E-3</v>
      </c>
      <c r="F22" s="27">
        <v>2.0999999999999999E-3</v>
      </c>
      <c r="G22" s="27">
        <v>1.6999999999999999E-3</v>
      </c>
      <c r="H22" s="27">
        <v>2.0999999999999999E-3</v>
      </c>
      <c r="I22" s="21">
        <v>1.8E-3</v>
      </c>
      <c r="J22" s="21">
        <v>1.2999999999999999E-3</v>
      </c>
      <c r="K22" s="21">
        <v>0.02</v>
      </c>
      <c r="L22" s="21">
        <v>6.0000000000000001E-3</v>
      </c>
      <c r="M22" s="21">
        <v>3.8999999999999998E-3</v>
      </c>
      <c r="N22" s="21"/>
      <c r="O22" s="21"/>
      <c r="P22" s="21"/>
    </row>
    <row r="23" spans="1:16">
      <c r="A23" s="19" t="s">
        <v>127</v>
      </c>
      <c r="B23" s="26">
        <v>1.9E-3</v>
      </c>
      <c r="C23" s="27">
        <v>1.1999999999999999E-3</v>
      </c>
      <c r="D23" s="27">
        <v>3.0999999999999999E-3</v>
      </c>
      <c r="E23" s="27">
        <v>1.2999999999999999E-3</v>
      </c>
      <c r="F23" s="27">
        <v>8.9999999999999998E-4</v>
      </c>
      <c r="G23" s="27">
        <v>5.9999999999999995E-4</v>
      </c>
      <c r="H23" s="27">
        <v>8.0000000000000004E-4</v>
      </c>
      <c r="I23" s="21">
        <v>1.6000000000000001E-3</v>
      </c>
      <c r="J23" s="21">
        <v>8.0000000000000004E-4</v>
      </c>
      <c r="K23" s="21">
        <v>0.01</v>
      </c>
      <c r="L23" s="21">
        <v>3.0000000000000001E-3</v>
      </c>
      <c r="M23" s="21">
        <v>3.3999999999999998E-3</v>
      </c>
      <c r="N23" s="21"/>
      <c r="O23" s="21"/>
      <c r="P23" s="21"/>
    </row>
    <row r="24" spans="1:16">
      <c r="A24" s="19" t="s">
        <v>128</v>
      </c>
      <c r="B24" s="26">
        <v>6.1999999999999998E-3</v>
      </c>
      <c r="C24" s="27">
        <v>2.8E-3</v>
      </c>
      <c r="D24" s="27">
        <v>4.7000000000000002E-3</v>
      </c>
      <c r="E24" s="27">
        <v>8.0000000000000004E-4</v>
      </c>
      <c r="F24" s="27">
        <v>2.9999999999999997E-4</v>
      </c>
      <c r="G24" s="27">
        <v>6.9999999999999999E-4</v>
      </c>
      <c r="H24" s="27">
        <v>3.5000000000000001E-3</v>
      </c>
      <c r="I24" s="21">
        <v>2.0000000000000001E-4</v>
      </c>
      <c r="J24" s="21">
        <v>2.9999999999999997E-4</v>
      </c>
      <c r="K24" s="21">
        <v>0.01</v>
      </c>
      <c r="L24" s="21">
        <v>8.0000000000000002E-3</v>
      </c>
      <c r="M24" s="21">
        <v>8.6999999999999994E-3</v>
      </c>
      <c r="N24" s="21"/>
      <c r="O24" s="21"/>
      <c r="P24" s="21"/>
    </row>
    <row r="25" spans="1:16">
      <c r="A25" s="19" t="s">
        <v>129</v>
      </c>
      <c r="B25" s="26">
        <v>6.0000000000000001E-3</v>
      </c>
      <c r="C25" s="27">
        <v>6.0000000000000001E-3</v>
      </c>
      <c r="D25" s="27">
        <v>3.0000000000000001E-3</v>
      </c>
      <c r="E25" s="27">
        <v>2.3E-3</v>
      </c>
      <c r="F25" s="27">
        <v>3.0000000000000001E-3</v>
      </c>
      <c r="G25" s="27">
        <v>1.6999999999999999E-3</v>
      </c>
      <c r="H25" s="27">
        <v>2E-3</v>
      </c>
      <c r="I25" s="21">
        <v>1.1999999999999999E-3</v>
      </c>
      <c r="J25" s="21">
        <v>1E-3</v>
      </c>
      <c r="K25" s="21">
        <v>0.01</v>
      </c>
      <c r="L25" s="21">
        <v>2E-3</v>
      </c>
      <c r="M25" s="21">
        <v>3.3999999999999998E-3</v>
      </c>
      <c r="N25" s="21"/>
      <c r="O25" s="21"/>
      <c r="P25" s="21"/>
    </row>
    <row r="26" spans="1:16">
      <c r="A26" s="19" t="s">
        <v>130</v>
      </c>
      <c r="B26" s="26">
        <v>5.7000000000000002E-3</v>
      </c>
      <c r="C26" s="27">
        <v>4.1000000000000003E-3</v>
      </c>
      <c r="D26" s="27">
        <v>2.8999999999999998E-3</v>
      </c>
      <c r="E26" s="27">
        <v>1.9E-3</v>
      </c>
      <c r="F26" s="27">
        <v>6.9999999999999999E-4</v>
      </c>
      <c r="G26" s="27">
        <v>1.9E-3</v>
      </c>
      <c r="H26" s="27">
        <v>1.6999999999999999E-3</v>
      </c>
      <c r="I26" s="21">
        <v>1.2999999999999999E-3</v>
      </c>
      <c r="J26" s="21">
        <v>1.4E-3</v>
      </c>
      <c r="K26" s="21">
        <v>0.03</v>
      </c>
      <c r="L26" s="21">
        <v>5.0000000000000001E-3</v>
      </c>
      <c r="M26" s="21">
        <v>5.7000000000000002E-3</v>
      </c>
      <c r="N26" s="21"/>
      <c r="O26" s="21"/>
      <c r="P26" s="21"/>
    </row>
  </sheetData>
  <pageMargins left="0" right="0" top="1" bottom="1" header="0.5" footer="0.5"/>
  <pageSetup scale="85"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sheetPr codeName="Sheet20">
    <tabColor rgb="FF00B050"/>
  </sheetPr>
  <dimension ref="A1:AF35"/>
  <sheetViews>
    <sheetView zoomScale="85" zoomScaleNormal="85" workbookViewId="0"/>
  </sheetViews>
  <sheetFormatPr defaultRowHeight="12.75"/>
  <cols>
    <col min="1" max="1" width="15.28515625" style="1" customWidth="1"/>
    <col min="2" max="11" width="9.140625" style="1"/>
    <col min="12" max="12" width="12.42578125" style="1" customWidth="1"/>
    <col min="13" max="16384" width="9.140625" style="1"/>
  </cols>
  <sheetData>
    <row r="1" spans="1:32" s="67" customFormat="1" ht="20.25" thickBot="1">
      <c r="A1" s="157">
        <v>8</v>
      </c>
      <c r="B1" s="66" t="s">
        <v>2864</v>
      </c>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row>
    <row r="2" spans="1:32" s="67" customFormat="1" ht="15" thickTop="1">
      <c r="A2" s="69" t="s">
        <v>346</v>
      </c>
    </row>
    <row r="4" spans="1:32">
      <c r="A4" s="12" t="s">
        <v>343</v>
      </c>
    </row>
    <row r="6" spans="1:32">
      <c r="B6" s="174">
        <v>1999</v>
      </c>
      <c r="C6" s="174">
        <v>2000</v>
      </c>
      <c r="D6" s="174">
        <v>2001</v>
      </c>
      <c r="E6" s="174">
        <v>2002</v>
      </c>
      <c r="F6" s="174">
        <v>2003</v>
      </c>
      <c r="G6" s="174">
        <v>2004</v>
      </c>
      <c r="H6" s="174">
        <v>2005</v>
      </c>
      <c r="I6" s="174">
        <v>2006</v>
      </c>
      <c r="J6" s="174">
        <v>2007</v>
      </c>
      <c r="K6" s="174">
        <v>2008</v>
      </c>
      <c r="L6" s="174">
        <v>2009</v>
      </c>
      <c r="M6" s="174">
        <v>2010</v>
      </c>
      <c r="O6" s="174" t="s">
        <v>93</v>
      </c>
      <c r="P6" s="174" t="s">
        <v>94</v>
      </c>
      <c r="Q6" s="174" t="s">
        <v>95</v>
      </c>
      <c r="R6" s="174" t="s">
        <v>96</v>
      </c>
      <c r="S6" s="174" t="s">
        <v>97</v>
      </c>
      <c r="T6" s="174" t="s">
        <v>98</v>
      </c>
      <c r="U6" s="174" t="s">
        <v>99</v>
      </c>
      <c r="V6" s="174" t="s">
        <v>100</v>
      </c>
      <c r="W6" s="174" t="s">
        <v>101</v>
      </c>
      <c r="X6" s="174" t="s">
        <v>344</v>
      </c>
    </row>
    <row r="7" spans="1:32">
      <c r="A7" s="1" t="s">
        <v>102</v>
      </c>
      <c r="B7" s="1">
        <v>21.71</v>
      </c>
      <c r="C7" s="1">
        <v>18.48</v>
      </c>
      <c r="D7" s="1">
        <v>18</v>
      </c>
      <c r="E7" s="1">
        <v>16.73</v>
      </c>
      <c r="F7" s="1">
        <v>18.600000000000001</v>
      </c>
      <c r="G7" s="1">
        <v>15.59</v>
      </c>
      <c r="H7" s="1">
        <v>17</v>
      </c>
      <c r="I7" s="1">
        <v>14.41</v>
      </c>
      <c r="J7" s="1">
        <v>16.11</v>
      </c>
      <c r="K7" s="1">
        <v>15.86</v>
      </c>
      <c r="L7" s="35">
        <v>12.77909</v>
      </c>
      <c r="M7" s="1">
        <v>11.5</v>
      </c>
      <c r="O7" s="14">
        <f t="shared" ref="O7:X13" si="0">AVERAGE(B7:D7)</f>
        <v>19.396666666666665</v>
      </c>
      <c r="P7" s="14">
        <f t="shared" si="0"/>
        <v>17.736666666666668</v>
      </c>
      <c r="Q7" s="14">
        <f t="shared" si="0"/>
        <v>17.776666666666667</v>
      </c>
      <c r="R7" s="14">
        <f t="shared" si="0"/>
        <v>16.973333333333333</v>
      </c>
      <c r="S7" s="14">
        <f t="shared" si="0"/>
        <v>17.063333333333333</v>
      </c>
      <c r="T7" s="14">
        <f t="shared" si="0"/>
        <v>15.666666666666666</v>
      </c>
      <c r="U7" s="14">
        <f t="shared" si="0"/>
        <v>15.839999999999998</v>
      </c>
      <c r="V7" s="14">
        <f t="shared" si="0"/>
        <v>15.459999999999999</v>
      </c>
      <c r="W7" s="14">
        <f t="shared" si="0"/>
        <v>14.916363333333331</v>
      </c>
      <c r="X7" s="14">
        <f t="shared" si="0"/>
        <v>13.379696666666666</v>
      </c>
    </row>
    <row r="8" spans="1:32">
      <c r="A8" s="1" t="s">
        <v>103</v>
      </c>
      <c r="B8" s="1">
        <v>18.66</v>
      </c>
      <c r="C8" s="1">
        <v>18.329999999999998</v>
      </c>
      <c r="D8" s="1">
        <v>19.39</v>
      </c>
      <c r="E8" s="1">
        <v>16.510000000000002</v>
      </c>
      <c r="F8" s="1">
        <v>15.85</v>
      </c>
      <c r="G8" s="1">
        <v>15.27</v>
      </c>
      <c r="H8" s="1">
        <v>16.97</v>
      </c>
      <c r="I8" s="1">
        <v>14.5</v>
      </c>
      <c r="J8" s="1">
        <v>15.73</v>
      </c>
      <c r="K8" s="1">
        <v>12.37</v>
      </c>
      <c r="L8" s="35">
        <v>12.62243</v>
      </c>
      <c r="M8" s="1">
        <v>14</v>
      </c>
      <c r="O8" s="14">
        <f t="shared" si="0"/>
        <v>18.793333333333333</v>
      </c>
      <c r="P8" s="14">
        <f t="shared" si="0"/>
        <v>18.076666666666668</v>
      </c>
      <c r="Q8" s="14">
        <f t="shared" si="0"/>
        <v>17.250000000000004</v>
      </c>
      <c r="R8" s="14">
        <f t="shared" si="0"/>
        <v>15.876666666666665</v>
      </c>
      <c r="S8" s="14">
        <f t="shared" si="0"/>
        <v>16.029999999999998</v>
      </c>
      <c r="T8" s="14">
        <f t="shared" si="0"/>
        <v>15.579999999999998</v>
      </c>
      <c r="U8" s="14">
        <f t="shared" si="0"/>
        <v>15.733333333333334</v>
      </c>
      <c r="V8" s="14">
        <f t="shared" si="0"/>
        <v>14.200000000000001</v>
      </c>
      <c r="W8" s="14">
        <f t="shared" si="0"/>
        <v>13.574143333333334</v>
      </c>
      <c r="X8" s="14">
        <f t="shared" si="0"/>
        <v>12.997476666666666</v>
      </c>
    </row>
    <row r="9" spans="1:32">
      <c r="A9" s="1" t="s">
        <v>104</v>
      </c>
      <c r="B9" s="1">
        <v>17</v>
      </c>
      <c r="C9" s="1">
        <v>13.45</v>
      </c>
      <c r="D9" s="1">
        <v>13.91</v>
      </c>
      <c r="E9" s="1">
        <v>14.16</v>
      </c>
      <c r="F9" s="1">
        <v>14.18</v>
      </c>
      <c r="G9" s="1">
        <v>13.13</v>
      </c>
      <c r="H9" s="1">
        <v>14.16</v>
      </c>
      <c r="I9" s="1">
        <v>11.85</v>
      </c>
      <c r="J9" s="1">
        <v>12.95</v>
      </c>
      <c r="K9" s="1">
        <v>11.72</v>
      </c>
      <c r="L9" s="35">
        <v>10.22336</v>
      </c>
      <c r="M9" s="1">
        <v>10.6</v>
      </c>
      <c r="O9" s="14">
        <f t="shared" si="0"/>
        <v>14.786666666666667</v>
      </c>
      <c r="P9" s="14">
        <f t="shared" si="0"/>
        <v>13.839999999999998</v>
      </c>
      <c r="Q9" s="14">
        <f t="shared" si="0"/>
        <v>14.083333333333334</v>
      </c>
      <c r="R9" s="14">
        <f t="shared" si="0"/>
        <v>13.823333333333332</v>
      </c>
      <c r="S9" s="14">
        <f t="shared" si="0"/>
        <v>13.823333333333332</v>
      </c>
      <c r="T9" s="14">
        <f t="shared" si="0"/>
        <v>13.046666666666667</v>
      </c>
      <c r="U9" s="14">
        <f t="shared" si="0"/>
        <v>12.986666666666665</v>
      </c>
      <c r="V9" s="14">
        <f t="shared" si="0"/>
        <v>12.173333333333332</v>
      </c>
      <c r="W9" s="14">
        <f t="shared" si="0"/>
        <v>11.631120000000001</v>
      </c>
      <c r="X9" s="14">
        <f t="shared" si="0"/>
        <v>10.847786666666666</v>
      </c>
    </row>
    <row r="10" spans="1:32">
      <c r="A10" s="1" t="s">
        <v>105</v>
      </c>
      <c r="B10" s="1">
        <v>17.100000000000001</v>
      </c>
      <c r="C10" s="1">
        <v>14.26</v>
      </c>
      <c r="D10" s="1">
        <v>14.83</v>
      </c>
      <c r="E10" s="1">
        <v>14.46</v>
      </c>
      <c r="F10" s="1">
        <v>14.74</v>
      </c>
      <c r="G10" s="1">
        <v>15.01</v>
      </c>
      <c r="H10" s="1">
        <v>16.36</v>
      </c>
      <c r="I10" s="1">
        <v>16.29</v>
      </c>
      <c r="J10" s="1">
        <v>15.63</v>
      </c>
      <c r="K10" s="1">
        <v>14.26</v>
      </c>
      <c r="L10" s="35">
        <v>12.637930000000001</v>
      </c>
      <c r="M10" s="1">
        <v>12.2</v>
      </c>
      <c r="O10" s="14">
        <f t="shared" si="0"/>
        <v>15.396666666666667</v>
      </c>
      <c r="P10" s="14">
        <f t="shared" si="0"/>
        <v>14.516666666666666</v>
      </c>
      <c r="Q10" s="14">
        <f t="shared" si="0"/>
        <v>14.676666666666668</v>
      </c>
      <c r="R10" s="14">
        <f t="shared" si="0"/>
        <v>14.736666666666666</v>
      </c>
      <c r="S10" s="14">
        <f t="shared" si="0"/>
        <v>15.37</v>
      </c>
      <c r="T10" s="14">
        <f t="shared" si="0"/>
        <v>15.886666666666665</v>
      </c>
      <c r="U10" s="14">
        <f t="shared" si="0"/>
        <v>16.093333333333334</v>
      </c>
      <c r="V10" s="14">
        <f t="shared" si="0"/>
        <v>15.393333333333333</v>
      </c>
      <c r="W10" s="14">
        <f t="shared" si="0"/>
        <v>14.175976666666665</v>
      </c>
      <c r="X10" s="14">
        <f t="shared" si="0"/>
        <v>13.032643333333334</v>
      </c>
    </row>
    <row r="11" spans="1:32">
      <c r="A11" s="1" t="s">
        <v>106</v>
      </c>
      <c r="B11" s="1">
        <v>22.97</v>
      </c>
      <c r="C11" s="1">
        <v>21.94</v>
      </c>
      <c r="D11" s="1">
        <v>22.87</v>
      </c>
      <c r="E11" s="1">
        <v>22.11</v>
      </c>
      <c r="F11" s="1">
        <v>21.44</v>
      </c>
      <c r="G11" s="1">
        <v>20.88</v>
      </c>
      <c r="H11" s="1">
        <v>18.850000000000001</v>
      </c>
      <c r="I11" s="1">
        <v>16.010000000000002</v>
      </c>
      <c r="J11" s="1">
        <v>16.86</v>
      </c>
      <c r="K11" s="1">
        <v>15.53</v>
      </c>
      <c r="L11" s="35">
        <v>20.009699999999999</v>
      </c>
      <c r="M11" s="1">
        <v>17.3</v>
      </c>
      <c r="O11" s="14">
        <f t="shared" si="0"/>
        <v>22.593333333333334</v>
      </c>
      <c r="P11" s="14">
        <f t="shared" si="0"/>
        <v>22.306666666666668</v>
      </c>
      <c r="Q11" s="14">
        <f t="shared" si="0"/>
        <v>22.14</v>
      </c>
      <c r="R11" s="14">
        <f t="shared" si="0"/>
        <v>21.476666666666663</v>
      </c>
      <c r="S11" s="14">
        <f t="shared" si="0"/>
        <v>20.39</v>
      </c>
      <c r="T11" s="14">
        <f t="shared" si="0"/>
        <v>18.580000000000002</v>
      </c>
      <c r="U11" s="14">
        <f t="shared" si="0"/>
        <v>17.239999999999998</v>
      </c>
      <c r="V11" s="14">
        <f t="shared" si="0"/>
        <v>16.133333333333336</v>
      </c>
      <c r="W11" s="14">
        <f t="shared" si="0"/>
        <v>17.466566666666665</v>
      </c>
      <c r="X11" s="14">
        <f t="shared" si="0"/>
        <v>17.61323333333333</v>
      </c>
    </row>
    <row r="12" spans="1:32">
      <c r="A12" s="1" t="s">
        <v>107</v>
      </c>
      <c r="B12" s="1">
        <v>15.53</v>
      </c>
      <c r="C12" s="1">
        <v>23.4</v>
      </c>
      <c r="D12" s="1">
        <v>16.98</v>
      </c>
      <c r="E12" s="1">
        <v>15.57</v>
      </c>
      <c r="F12" s="1">
        <v>16.13</v>
      </c>
      <c r="G12" s="1">
        <v>14.39</v>
      </c>
      <c r="H12" s="1">
        <v>15.51</v>
      </c>
      <c r="I12" s="1">
        <v>15.52</v>
      </c>
      <c r="J12" s="1">
        <v>14.86</v>
      </c>
      <c r="K12" s="1">
        <v>14.5</v>
      </c>
      <c r="L12" s="35">
        <v>13.279249999999999</v>
      </c>
      <c r="M12" s="1">
        <v>11.3</v>
      </c>
      <c r="O12" s="14">
        <f t="shared" si="0"/>
        <v>18.636666666666667</v>
      </c>
      <c r="P12" s="14">
        <f t="shared" si="0"/>
        <v>18.649999999999999</v>
      </c>
      <c r="Q12" s="14">
        <f t="shared" si="0"/>
        <v>16.226666666666663</v>
      </c>
      <c r="R12" s="14">
        <f t="shared" si="0"/>
        <v>15.363333333333335</v>
      </c>
      <c r="S12" s="14">
        <f t="shared" si="0"/>
        <v>15.343333333333334</v>
      </c>
      <c r="T12" s="14">
        <f t="shared" si="0"/>
        <v>15.14</v>
      </c>
      <c r="U12" s="14">
        <f t="shared" si="0"/>
        <v>15.296666666666667</v>
      </c>
      <c r="V12" s="14">
        <f t="shared" si="0"/>
        <v>14.959999999999999</v>
      </c>
      <c r="W12" s="14">
        <f t="shared" si="0"/>
        <v>14.213083333333332</v>
      </c>
      <c r="X12" s="14">
        <f t="shared" si="0"/>
        <v>13.026416666666668</v>
      </c>
    </row>
    <row r="13" spans="1:32">
      <c r="A13" s="1" t="s">
        <v>108</v>
      </c>
      <c r="B13" s="1">
        <v>13.03</v>
      </c>
      <c r="C13" s="1">
        <v>13.86</v>
      </c>
      <c r="D13" s="1">
        <v>10.92</v>
      </c>
      <c r="E13" s="1">
        <v>12.57</v>
      </c>
      <c r="F13" s="1">
        <v>11.27</v>
      </c>
      <c r="G13" s="1">
        <v>11.6</v>
      </c>
      <c r="H13" s="1">
        <v>12.91</v>
      </c>
      <c r="I13" s="1">
        <v>13.52</v>
      </c>
      <c r="J13" s="1">
        <v>12.27</v>
      </c>
      <c r="K13" s="1">
        <v>10.92</v>
      </c>
      <c r="L13" s="35">
        <v>11.10169</v>
      </c>
      <c r="M13" s="1">
        <v>10.199999999999999</v>
      </c>
      <c r="O13" s="14">
        <f t="shared" si="0"/>
        <v>12.603333333333333</v>
      </c>
      <c r="P13" s="14">
        <f t="shared" si="0"/>
        <v>12.450000000000001</v>
      </c>
      <c r="Q13" s="14">
        <f t="shared" si="0"/>
        <v>11.586666666666668</v>
      </c>
      <c r="R13" s="14">
        <f t="shared" si="0"/>
        <v>11.813333333333333</v>
      </c>
      <c r="S13" s="14">
        <f t="shared" si="0"/>
        <v>11.926666666666668</v>
      </c>
      <c r="T13" s="14">
        <f t="shared" si="0"/>
        <v>12.676666666666668</v>
      </c>
      <c r="U13" s="14">
        <f t="shared" si="0"/>
        <v>12.9</v>
      </c>
      <c r="V13" s="14">
        <f t="shared" si="0"/>
        <v>12.236666666666666</v>
      </c>
      <c r="W13" s="14">
        <f t="shared" si="0"/>
        <v>11.430563333333332</v>
      </c>
      <c r="X13" s="14">
        <f t="shared" si="0"/>
        <v>10.740563333333332</v>
      </c>
    </row>
    <row r="14" spans="1:32">
      <c r="A14" s="1" t="s">
        <v>345</v>
      </c>
      <c r="B14" s="1">
        <v>12.58</v>
      </c>
      <c r="C14" s="1">
        <v>11.01</v>
      </c>
      <c r="D14" s="1">
        <v>9.98</v>
      </c>
      <c r="E14" s="1">
        <v>9.5399999999999991</v>
      </c>
      <c r="F14" s="1">
        <v>12.13</v>
      </c>
      <c r="L14" s="35"/>
      <c r="M14" s="1">
        <v>9</v>
      </c>
      <c r="O14" s="14">
        <f t="shared" ref="O14:Q15" si="1">AVERAGE(B14:D14)</f>
        <v>11.19</v>
      </c>
      <c r="P14" s="14">
        <f t="shared" si="1"/>
        <v>10.176666666666668</v>
      </c>
      <c r="Q14" s="14">
        <f t="shared" si="1"/>
        <v>10.549999999999999</v>
      </c>
      <c r="R14" s="14"/>
      <c r="S14" s="14"/>
      <c r="T14" s="14"/>
      <c r="U14" s="14"/>
      <c r="V14" s="14"/>
      <c r="W14" s="14"/>
      <c r="X14" s="14"/>
    </row>
    <row r="15" spans="1:32">
      <c r="A15" s="1" t="s">
        <v>109</v>
      </c>
      <c r="B15" s="1">
        <v>17.66</v>
      </c>
      <c r="C15" s="1">
        <v>15.63</v>
      </c>
      <c r="D15" s="1">
        <v>16.62</v>
      </c>
      <c r="E15" s="1">
        <v>15.54</v>
      </c>
      <c r="F15" s="1">
        <v>14.73</v>
      </c>
      <c r="G15" s="1">
        <v>13.77</v>
      </c>
      <c r="H15" s="1">
        <v>15.64</v>
      </c>
      <c r="I15" s="1">
        <v>13.14</v>
      </c>
      <c r="J15" s="1">
        <v>12.74</v>
      </c>
      <c r="K15" s="1">
        <v>13.18</v>
      </c>
      <c r="L15" s="46">
        <v>15.086499999999999</v>
      </c>
      <c r="M15" s="1">
        <v>15.3</v>
      </c>
      <c r="O15" s="14">
        <f t="shared" si="1"/>
        <v>16.636666666666667</v>
      </c>
      <c r="P15" s="14">
        <f t="shared" si="1"/>
        <v>15.93</v>
      </c>
      <c r="Q15" s="14">
        <f t="shared" si="1"/>
        <v>15.63</v>
      </c>
      <c r="R15" s="14">
        <f t="shared" ref="R15:X15" si="2">AVERAGE(E15:G15)</f>
        <v>14.68</v>
      </c>
      <c r="S15" s="14">
        <f t="shared" si="2"/>
        <v>14.713333333333333</v>
      </c>
      <c r="T15" s="14">
        <f t="shared" si="2"/>
        <v>14.183333333333332</v>
      </c>
      <c r="U15" s="14">
        <f t="shared" si="2"/>
        <v>13.840000000000002</v>
      </c>
      <c r="V15" s="14">
        <f t="shared" si="2"/>
        <v>13.020000000000001</v>
      </c>
      <c r="W15" s="14">
        <f t="shared" si="2"/>
        <v>13.668833333333334</v>
      </c>
      <c r="X15" s="14">
        <f t="shared" si="2"/>
        <v>14.522166666666669</v>
      </c>
    </row>
    <row r="20" spans="12:32">
      <c r="L20" s="12" t="s">
        <v>110</v>
      </c>
      <c r="M20" s="174" t="s">
        <v>92</v>
      </c>
      <c r="N20" s="174" t="s">
        <v>93</v>
      </c>
      <c r="O20" s="174" t="s">
        <v>92</v>
      </c>
      <c r="P20" s="174" t="s">
        <v>94</v>
      </c>
      <c r="Q20" s="174" t="s">
        <v>92</v>
      </c>
      <c r="R20" s="174" t="s">
        <v>95</v>
      </c>
      <c r="S20" s="174" t="s">
        <v>92</v>
      </c>
      <c r="T20" s="174" t="s">
        <v>96</v>
      </c>
      <c r="U20" s="174" t="s">
        <v>92</v>
      </c>
      <c r="V20" s="174" t="s">
        <v>97</v>
      </c>
      <c r="W20" s="174" t="s">
        <v>92</v>
      </c>
      <c r="X20" s="174" t="s">
        <v>98</v>
      </c>
      <c r="Y20" s="174" t="s">
        <v>92</v>
      </c>
      <c r="Z20" s="174" t="s">
        <v>99</v>
      </c>
      <c r="AA20" s="174" t="s">
        <v>92</v>
      </c>
      <c r="AB20" s="175" t="s">
        <v>100</v>
      </c>
      <c r="AC20" s="174" t="s">
        <v>92</v>
      </c>
      <c r="AD20" s="174" t="s">
        <v>101</v>
      </c>
      <c r="AE20" s="174" t="s">
        <v>92</v>
      </c>
      <c r="AF20" s="174" t="s">
        <v>344</v>
      </c>
    </row>
    <row r="21" spans="12:32">
      <c r="L21" s="12">
        <v>1</v>
      </c>
      <c r="M21" s="1" t="s">
        <v>345</v>
      </c>
      <c r="N21" s="14">
        <v>11.19</v>
      </c>
      <c r="O21" s="1" t="s">
        <v>345</v>
      </c>
      <c r="P21" s="14">
        <v>10.176666666666668</v>
      </c>
      <c r="Q21" s="1" t="s">
        <v>345</v>
      </c>
      <c r="R21" s="14">
        <v>10.55</v>
      </c>
      <c r="S21" s="1" t="s">
        <v>108</v>
      </c>
      <c r="T21" s="14">
        <v>11.813333333333333</v>
      </c>
      <c r="U21" s="1" t="s">
        <v>108</v>
      </c>
      <c r="V21" s="14">
        <v>11.926666666666668</v>
      </c>
      <c r="W21" s="1" t="s">
        <v>108</v>
      </c>
      <c r="X21" s="14">
        <v>12.676666666666668</v>
      </c>
      <c r="Y21" s="1" t="s">
        <v>108</v>
      </c>
      <c r="Z21" s="14">
        <v>12.9</v>
      </c>
      <c r="AA21" s="1" t="s">
        <v>104</v>
      </c>
      <c r="AB21" s="14">
        <v>12.173333333333332</v>
      </c>
      <c r="AC21" s="1" t="s">
        <v>108</v>
      </c>
      <c r="AD21" s="14">
        <v>11.430563333333332</v>
      </c>
      <c r="AE21" s="1" t="s">
        <v>108</v>
      </c>
      <c r="AF21" s="14">
        <v>10.740563333333332</v>
      </c>
    </row>
    <row r="22" spans="12:32">
      <c r="L22" s="12">
        <v>2</v>
      </c>
      <c r="M22" s="1" t="s">
        <v>108</v>
      </c>
      <c r="N22" s="14">
        <v>12.603333333333333</v>
      </c>
      <c r="O22" s="1" t="s">
        <v>108</v>
      </c>
      <c r="P22" s="14">
        <v>12.45</v>
      </c>
      <c r="Q22" s="1" t="s">
        <v>108</v>
      </c>
      <c r="R22" s="14">
        <v>11.586666666666668</v>
      </c>
      <c r="S22" s="1" t="s">
        <v>104</v>
      </c>
      <c r="T22" s="14">
        <v>13.823333333333332</v>
      </c>
      <c r="U22" s="1" t="s">
        <v>104</v>
      </c>
      <c r="V22" s="14">
        <v>13.823333333333332</v>
      </c>
      <c r="W22" s="1" t="s">
        <v>104</v>
      </c>
      <c r="X22" s="14">
        <v>13.046666666666667</v>
      </c>
      <c r="Y22" s="1" t="s">
        <v>104</v>
      </c>
      <c r="Z22" s="14">
        <v>12.986666666666665</v>
      </c>
      <c r="AA22" s="47" t="s">
        <v>108</v>
      </c>
      <c r="AB22" s="14">
        <v>12.236666666666666</v>
      </c>
      <c r="AC22" s="1" t="s">
        <v>104</v>
      </c>
      <c r="AD22" s="14">
        <v>11.631120000000001</v>
      </c>
      <c r="AE22" s="1" t="s">
        <v>104</v>
      </c>
      <c r="AF22" s="14">
        <v>10.847786666666666</v>
      </c>
    </row>
    <row r="23" spans="12:32">
      <c r="L23" s="12">
        <v>3</v>
      </c>
      <c r="M23" s="1" t="s">
        <v>104</v>
      </c>
      <c r="N23" s="14">
        <v>14.786666666666667</v>
      </c>
      <c r="O23" s="1" t="s">
        <v>104</v>
      </c>
      <c r="P23" s="14">
        <v>13.84</v>
      </c>
      <c r="Q23" s="1" t="s">
        <v>104</v>
      </c>
      <c r="R23" s="14">
        <v>14.083333333333334</v>
      </c>
      <c r="S23" s="1" t="s">
        <v>109</v>
      </c>
      <c r="T23" s="14">
        <v>14.68</v>
      </c>
      <c r="U23" s="1" t="s">
        <v>109</v>
      </c>
      <c r="V23" s="14">
        <v>14.713333333333333</v>
      </c>
      <c r="W23" s="1" t="s">
        <v>109</v>
      </c>
      <c r="X23" s="14">
        <v>14.183333333333332</v>
      </c>
      <c r="Y23" s="1" t="s">
        <v>109</v>
      </c>
      <c r="Z23" s="14">
        <v>13.84</v>
      </c>
      <c r="AA23" s="1" t="s">
        <v>109</v>
      </c>
      <c r="AB23" s="1">
        <v>13.02</v>
      </c>
      <c r="AC23" s="1" t="s">
        <v>103</v>
      </c>
      <c r="AD23" s="14">
        <v>13.574143333333334</v>
      </c>
      <c r="AE23" s="1" t="s">
        <v>103</v>
      </c>
      <c r="AF23" s="14">
        <v>12.997476666666666</v>
      </c>
    </row>
    <row r="24" spans="12:32">
      <c r="L24" s="12">
        <v>4</v>
      </c>
      <c r="M24" s="1" t="s">
        <v>105</v>
      </c>
      <c r="N24" s="14">
        <v>15.396666666666667</v>
      </c>
      <c r="O24" s="1" t="s">
        <v>105</v>
      </c>
      <c r="P24" s="14">
        <v>14.516666666666666</v>
      </c>
      <c r="Q24" s="1" t="s">
        <v>105</v>
      </c>
      <c r="R24" s="14">
        <v>14.676666666666668</v>
      </c>
      <c r="S24" s="1" t="s">
        <v>105</v>
      </c>
      <c r="T24" s="14">
        <v>14.736666666666666</v>
      </c>
      <c r="U24" s="1" t="s">
        <v>107</v>
      </c>
      <c r="V24" s="14">
        <v>15.343333333333334</v>
      </c>
      <c r="W24" s="1" t="s">
        <v>107</v>
      </c>
      <c r="X24" s="14">
        <v>15.14</v>
      </c>
      <c r="Y24" s="1" t="s">
        <v>107</v>
      </c>
      <c r="Z24" s="14">
        <v>15.296666666666667</v>
      </c>
      <c r="AA24" s="1" t="s">
        <v>103</v>
      </c>
      <c r="AB24" s="14">
        <v>14.2</v>
      </c>
      <c r="AC24" s="1" t="s">
        <v>109</v>
      </c>
      <c r="AD24" s="14">
        <v>13.668833333333334</v>
      </c>
      <c r="AE24" s="1" t="s">
        <v>107</v>
      </c>
      <c r="AF24" s="14">
        <v>13.026416666666668</v>
      </c>
    </row>
    <row r="25" spans="12:32">
      <c r="L25" s="12">
        <v>5</v>
      </c>
      <c r="M25" s="1" t="s">
        <v>109</v>
      </c>
      <c r="N25" s="14">
        <v>16.636666666666667</v>
      </c>
      <c r="O25" s="1" t="s">
        <v>109</v>
      </c>
      <c r="P25" s="14">
        <v>15.93</v>
      </c>
      <c r="Q25" s="1" t="s">
        <v>109</v>
      </c>
      <c r="R25" s="14">
        <v>15.63</v>
      </c>
      <c r="S25" s="1" t="s">
        <v>107</v>
      </c>
      <c r="T25" s="14">
        <v>15.363333333333335</v>
      </c>
      <c r="U25" s="1" t="s">
        <v>105</v>
      </c>
      <c r="V25" s="14">
        <v>15.37</v>
      </c>
      <c r="W25" s="1" t="s">
        <v>103</v>
      </c>
      <c r="X25" s="14">
        <v>15.58</v>
      </c>
      <c r="Y25" s="1" t="s">
        <v>103</v>
      </c>
      <c r="Z25" s="14">
        <v>15.733333333333334</v>
      </c>
      <c r="AA25" s="1" t="s">
        <v>107</v>
      </c>
      <c r="AB25" s="14">
        <v>14.96</v>
      </c>
      <c r="AC25" s="1" t="s">
        <v>105</v>
      </c>
      <c r="AD25" s="14">
        <v>14.175976666666665</v>
      </c>
      <c r="AE25" s="1" t="s">
        <v>105</v>
      </c>
      <c r="AF25" s="14">
        <v>13.032643333333334</v>
      </c>
    </row>
    <row r="26" spans="12:32">
      <c r="L26" s="12">
        <v>6</v>
      </c>
      <c r="M26" s="1" t="s">
        <v>107</v>
      </c>
      <c r="N26" s="14">
        <v>18.636666666666667</v>
      </c>
      <c r="O26" s="15" t="s">
        <v>102</v>
      </c>
      <c r="P26" s="14">
        <v>17.736666666666668</v>
      </c>
      <c r="Q26" s="1" t="s">
        <v>107</v>
      </c>
      <c r="R26" s="14">
        <v>16.226666666666663</v>
      </c>
      <c r="S26" s="1" t="s">
        <v>103</v>
      </c>
      <c r="T26" s="14">
        <v>15.876666666666665</v>
      </c>
      <c r="U26" s="1" t="s">
        <v>103</v>
      </c>
      <c r="V26" s="14">
        <v>16.03</v>
      </c>
      <c r="W26" s="15" t="s">
        <v>102</v>
      </c>
      <c r="X26" s="14">
        <v>15.666666666666666</v>
      </c>
      <c r="Y26" s="15" t="s">
        <v>102</v>
      </c>
      <c r="Z26" s="14">
        <v>15.84</v>
      </c>
      <c r="AA26" s="1" t="s">
        <v>105</v>
      </c>
      <c r="AB26" s="14">
        <v>15.393333333333333</v>
      </c>
      <c r="AC26" s="1" t="s">
        <v>107</v>
      </c>
      <c r="AD26" s="14">
        <v>14.213083333333332</v>
      </c>
      <c r="AE26" s="48" t="s">
        <v>102</v>
      </c>
      <c r="AF26" s="49">
        <v>13.379696666666666</v>
      </c>
    </row>
    <row r="27" spans="12:32">
      <c r="L27" s="12">
        <v>7</v>
      </c>
      <c r="M27" s="1" t="s">
        <v>103</v>
      </c>
      <c r="N27" s="14">
        <v>18.793333333333333</v>
      </c>
      <c r="O27" s="1" t="s">
        <v>103</v>
      </c>
      <c r="P27" s="14">
        <v>18.076666666666668</v>
      </c>
      <c r="Q27" s="1" t="s">
        <v>103</v>
      </c>
      <c r="R27" s="14">
        <v>17.25</v>
      </c>
      <c r="S27" s="15" t="s">
        <v>102</v>
      </c>
      <c r="T27" s="14">
        <v>16.973333333333333</v>
      </c>
      <c r="U27" s="15" t="s">
        <v>102</v>
      </c>
      <c r="V27" s="14">
        <v>17.063333333333333</v>
      </c>
      <c r="W27" s="1" t="s">
        <v>105</v>
      </c>
      <c r="X27" s="14">
        <v>15.886666666666665</v>
      </c>
      <c r="Y27" s="1" t="s">
        <v>105</v>
      </c>
      <c r="Z27" s="14">
        <v>16.093333333333334</v>
      </c>
      <c r="AA27" s="15" t="s">
        <v>102</v>
      </c>
      <c r="AB27" s="50">
        <v>15.46</v>
      </c>
      <c r="AC27" s="15" t="s">
        <v>102</v>
      </c>
      <c r="AD27" s="50">
        <v>14.916363333333331</v>
      </c>
      <c r="AE27" s="1" t="s">
        <v>109</v>
      </c>
      <c r="AF27" s="14">
        <v>14.522166666666669</v>
      </c>
    </row>
    <row r="28" spans="12:32">
      <c r="L28" s="12">
        <v>8</v>
      </c>
      <c r="M28" s="15" t="s">
        <v>102</v>
      </c>
      <c r="N28" s="14">
        <v>19.396666666666665</v>
      </c>
      <c r="O28" s="1" t="s">
        <v>107</v>
      </c>
      <c r="P28" s="14">
        <v>18.649999999999999</v>
      </c>
      <c r="Q28" s="15" t="s">
        <v>102</v>
      </c>
      <c r="R28" s="14">
        <v>17.776666666666667</v>
      </c>
      <c r="S28" s="1" t="s">
        <v>106</v>
      </c>
      <c r="T28" s="14">
        <v>21.476666666666663</v>
      </c>
      <c r="U28" s="1" t="s">
        <v>106</v>
      </c>
      <c r="V28" s="14">
        <v>20.39</v>
      </c>
      <c r="W28" s="1" t="s">
        <v>106</v>
      </c>
      <c r="X28" s="14">
        <v>18.579999999999998</v>
      </c>
      <c r="Y28" s="1" t="s">
        <v>106</v>
      </c>
      <c r="Z28" s="14">
        <v>17.239999999999998</v>
      </c>
      <c r="AA28" s="1" t="s">
        <v>106</v>
      </c>
      <c r="AB28" s="14">
        <v>16.133333333333336</v>
      </c>
      <c r="AC28" s="1" t="s">
        <v>106</v>
      </c>
      <c r="AD28" s="14">
        <v>17.466566666666665</v>
      </c>
      <c r="AE28" s="1" t="s">
        <v>106</v>
      </c>
      <c r="AF28" s="14">
        <v>17.61323333333333</v>
      </c>
    </row>
    <row r="29" spans="12:32">
      <c r="L29" s="12">
        <v>9</v>
      </c>
      <c r="M29" s="1" t="s">
        <v>106</v>
      </c>
      <c r="N29" s="14">
        <v>22.593333333333334</v>
      </c>
      <c r="O29" s="1" t="s">
        <v>106</v>
      </c>
      <c r="P29" s="14">
        <v>22.306666666666668</v>
      </c>
      <c r="Q29" s="1" t="s">
        <v>106</v>
      </c>
      <c r="R29" s="14">
        <v>22.14</v>
      </c>
      <c r="T29" s="14"/>
      <c r="V29" s="14"/>
      <c r="X29" s="14"/>
      <c r="Z29" s="14"/>
    </row>
    <row r="30" spans="12:32">
      <c r="AD30" s="14"/>
      <c r="AF30" s="14"/>
    </row>
    <row r="31" spans="12:32">
      <c r="O31" s="174" t="str">
        <f t="shared" ref="O31:X31" si="3">RIGHT(O6,4)</f>
        <v>2001</v>
      </c>
      <c r="P31" s="174" t="str">
        <f t="shared" si="3"/>
        <v>2002</v>
      </c>
      <c r="Q31" s="174" t="str">
        <f t="shared" si="3"/>
        <v>2003</v>
      </c>
      <c r="R31" s="174" t="str">
        <f t="shared" si="3"/>
        <v>2004</v>
      </c>
      <c r="S31" s="174" t="str">
        <f t="shared" si="3"/>
        <v>2005</v>
      </c>
      <c r="T31" s="174" t="str">
        <f t="shared" si="3"/>
        <v>2006</v>
      </c>
      <c r="U31" s="174" t="str">
        <f t="shared" si="3"/>
        <v>2007</v>
      </c>
      <c r="V31" s="174" t="str">
        <f t="shared" si="3"/>
        <v>2008</v>
      </c>
      <c r="W31" s="174" t="str">
        <f t="shared" si="3"/>
        <v>2009</v>
      </c>
      <c r="X31" s="174" t="str">
        <f t="shared" si="3"/>
        <v>2010</v>
      </c>
    </row>
    <row r="32" spans="12:32" ht="13.5" thickBot="1">
      <c r="O32" s="14">
        <f t="shared" ref="O32:X32" si="4">O7</f>
        <v>19.396666666666665</v>
      </c>
      <c r="P32" s="14">
        <f t="shared" si="4"/>
        <v>17.736666666666668</v>
      </c>
      <c r="Q32" s="14">
        <f t="shared" si="4"/>
        <v>17.776666666666667</v>
      </c>
      <c r="R32" s="14">
        <f t="shared" si="4"/>
        <v>16.973333333333333</v>
      </c>
      <c r="S32" s="14">
        <f t="shared" si="4"/>
        <v>17.063333333333333</v>
      </c>
      <c r="T32" s="14">
        <f t="shared" si="4"/>
        <v>15.666666666666666</v>
      </c>
      <c r="U32" s="14">
        <f t="shared" si="4"/>
        <v>15.839999999999998</v>
      </c>
      <c r="V32" s="14">
        <f t="shared" si="4"/>
        <v>15.459999999999999</v>
      </c>
      <c r="W32" s="14">
        <f t="shared" si="4"/>
        <v>14.916363333333331</v>
      </c>
      <c r="X32" s="14">
        <f t="shared" si="4"/>
        <v>13.379696666666666</v>
      </c>
    </row>
    <row r="33" spans="14:24" ht="13.5" thickBot="1">
      <c r="N33" s="1" t="s">
        <v>2910</v>
      </c>
      <c r="O33" s="273"/>
      <c r="P33" s="51">
        <f t="shared" ref="P33:V33" si="5">(P32-O32)/O32</f>
        <v>-8.5581715071317926E-2</v>
      </c>
      <c r="Q33" s="52">
        <f t="shared" si="5"/>
        <v>2.2552151851155315E-3</v>
      </c>
      <c r="R33" s="52">
        <f t="shared" si="5"/>
        <v>-4.5190324395274775E-2</v>
      </c>
      <c r="S33" s="52">
        <f t="shared" si="5"/>
        <v>5.3024351924587506E-3</v>
      </c>
      <c r="T33" s="52">
        <f t="shared" si="5"/>
        <v>-8.1851924203946075E-2</v>
      </c>
      <c r="U33" s="52">
        <f t="shared" si="5"/>
        <v>1.1063829787233958E-2</v>
      </c>
      <c r="V33" s="52">
        <f t="shared" si="5"/>
        <v>-2.3989898989898929E-2</v>
      </c>
      <c r="W33" s="52">
        <f>(W32-V32)/V32</f>
        <v>-3.5164079344545143E-2</v>
      </c>
      <c r="X33" s="53">
        <f>(X32-W32)/W32</f>
        <v>-0.1030188546850896</v>
      </c>
    </row>
    <row r="34" spans="14:24" ht="13.5" thickBot="1">
      <c r="N34" s="1" t="s">
        <v>110</v>
      </c>
      <c r="O34" s="273">
        <f>MATCH("New York",M21:M29,0)</f>
        <v>8</v>
      </c>
      <c r="P34" s="273">
        <f>MATCH("New York",O21:O29,0)</f>
        <v>6</v>
      </c>
      <c r="Q34" s="273">
        <f>MATCH("New York",Q21:Q29,0)</f>
        <v>8</v>
      </c>
      <c r="R34" s="273">
        <f>MATCH("New York",S21:S29,0)</f>
        <v>7</v>
      </c>
      <c r="S34" s="273">
        <f>MATCH("New York",U21:U29,0)</f>
        <v>7</v>
      </c>
      <c r="T34" s="273">
        <f>MATCH("New York",W21:W29,0)</f>
        <v>6</v>
      </c>
      <c r="U34" s="273">
        <f>MATCH("New York",Y21:Y29,0)</f>
        <v>6</v>
      </c>
      <c r="V34" s="273">
        <f>MATCH("New York",AA21:AA29,0)</f>
        <v>7</v>
      </c>
      <c r="W34" s="273">
        <f>MATCH("New York",AC21:AC29,0)</f>
        <v>7</v>
      </c>
      <c r="X34" s="273">
        <f>MATCH("New York",AE21:AE29,0)</f>
        <v>6</v>
      </c>
    </row>
    <row r="35" spans="14:24" ht="13.5" thickBot="1">
      <c r="N35" s="1" t="s">
        <v>2943</v>
      </c>
      <c r="O35" s="273"/>
      <c r="P35" s="273"/>
      <c r="Q35" s="279">
        <f>AVERAGE(O34:Q34)</f>
        <v>7.333333333333333</v>
      </c>
      <c r="R35" s="280">
        <f t="shared" ref="R35:X35" si="6">AVERAGE(P34:R34)</f>
        <v>7</v>
      </c>
      <c r="S35" s="280">
        <f t="shared" si="6"/>
        <v>7.333333333333333</v>
      </c>
      <c r="T35" s="280">
        <f t="shared" si="6"/>
        <v>6.666666666666667</v>
      </c>
      <c r="U35" s="280">
        <f t="shared" si="6"/>
        <v>6.333333333333333</v>
      </c>
      <c r="V35" s="280">
        <f t="shared" si="6"/>
        <v>6.333333333333333</v>
      </c>
      <c r="W35" s="280">
        <f t="shared" si="6"/>
        <v>6.666666666666667</v>
      </c>
      <c r="X35" s="281">
        <f t="shared" si="6"/>
        <v>6.666666666666667</v>
      </c>
    </row>
  </sheetData>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Summary</vt:lpstr>
      <vt:lpstr>1a</vt:lpstr>
      <vt:lpstr>4</vt:lpstr>
      <vt:lpstr>5</vt:lpstr>
      <vt:lpstr>6a1</vt:lpstr>
      <vt:lpstr>6a2</vt:lpstr>
      <vt:lpstr>6b</vt:lpstr>
      <vt:lpstr>6c2</vt:lpstr>
      <vt:lpstr>8</vt:lpstr>
      <vt:lpstr>10</vt:lpstr>
      <vt:lpstr>Definitions</vt:lpstr>
      <vt:lpstr>'4'!Print_Area</vt:lpstr>
      <vt:lpstr>'6a2'!Print_Area</vt:lpstr>
      <vt:lpstr>Summary!Print_Area</vt:lpstr>
      <vt:lpstr>time_series_SYSTEMWIDE_EXP_VRM1_OUTPUT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2012-06-29T17:47:56Z</dcterms:created>
  <dcterms:modified xsi:type="dcterms:W3CDTF">2012-06-29T21:00:34Z</dcterms:modified>
</cp:coreProperties>
</file>