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ram/Desktop/Projects/Potential_customer/Exide/Telecom_BMS/Specifications/Requirement/Data_Log/"/>
    </mc:Choice>
  </mc:AlternateContent>
  <xr:revisionPtr revIDLastSave="0" documentId="13_ncr:1_{5FE3469C-6DD5-C345-A4E8-42CBC886CDCB}" xr6:coauthVersionLast="47" xr6:coauthVersionMax="47" xr10:uidLastSave="{00000000-0000-0000-0000-000000000000}"/>
  <bookViews>
    <workbookView xWindow="0" yWindow="760" windowWidth="34560" windowHeight="21580" activeTab="1" xr2:uid="{C9E09822-1E6D-42A2-B69D-85A65FB27DB3}"/>
  </bookViews>
  <sheets>
    <sheet name="Data Logging Sequence" sheetId="2" r:id="rId1"/>
    <sheet name="Inter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BA7" i="3"/>
  <c r="C10" i="3"/>
  <c r="C9" i="3"/>
  <c r="D7" i="3"/>
  <c r="C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E7" i="3"/>
  <c r="F7" i="3"/>
  <c r="B7" i="3"/>
  <c r="AX5" i="3"/>
  <c r="AU5" i="3"/>
  <c r="AT5" i="3"/>
  <c r="AS5" i="3"/>
  <c r="AX4" i="3"/>
  <c r="AU4" i="3"/>
  <c r="AT4" i="3"/>
  <c r="AS4" i="3"/>
  <c r="AX3" i="3"/>
  <c r="AU3" i="3"/>
  <c r="AT3" i="3"/>
  <c r="AS3" i="3"/>
  <c r="AW5" i="2"/>
  <c r="AT5" i="2"/>
  <c r="AS5" i="2"/>
  <c r="AR5" i="2"/>
  <c r="AR4" i="2"/>
  <c r="AS4" i="2"/>
  <c r="AT4" i="2"/>
  <c r="AW4" i="2"/>
  <c r="AW3" i="2"/>
  <c r="AT3" i="2"/>
  <c r="AS3" i="2"/>
  <c r="A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tc={8CA61188-A876-492E-9F7A-DB98A527BF11}</author>
  </authors>
  <commentList>
    <comment ref="W3" authorId="0" shapeId="0" xr:uid="{8CA61188-A876-492E-9F7A-DB98A527BF1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connected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tc={C7070BC1-9BFF-D64E-B333-EC7359D08A4C}</author>
  </authors>
  <commentList>
    <comment ref="X3" authorId="0" shapeId="0" xr:uid="{C7070BC1-9BFF-D64E-B333-EC7359D08A4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connected</t>
      </text>
    </comment>
  </commentList>
</comments>
</file>

<file path=xl/sharedStrings.xml><?xml version="1.0" encoding="utf-8"?>
<sst xmlns="http://schemas.openxmlformats.org/spreadsheetml/2006/main" count="219" uniqueCount="74">
  <si>
    <t>Mode</t>
  </si>
  <si>
    <t>Alarm</t>
  </si>
  <si>
    <t>Protection</t>
  </si>
  <si>
    <t>Battery Cycles</t>
  </si>
  <si>
    <t>per cycle</t>
  </si>
  <si>
    <t xml:space="preserve"> = (Total Throughput) - (Cumulative Discharge Energy)</t>
  </si>
  <si>
    <t>99/99/9999</t>
  </si>
  <si>
    <t>99:99:99</t>
  </si>
  <si>
    <t>Pack ID</t>
  </si>
  <si>
    <t>±9.99</t>
  </si>
  <si>
    <t>Date
(DD/MM/YYYY)</t>
  </si>
  <si>
    <t>Time
(HH:MM:SS)</t>
  </si>
  <si>
    <t>SOC
%</t>
  </si>
  <si>
    <t>Cell 01
V</t>
  </si>
  <si>
    <t>Cell 02
V</t>
  </si>
  <si>
    <t>Cell 03
V</t>
  </si>
  <si>
    <t>Cell 04
V</t>
  </si>
  <si>
    <t>Cell 05
V</t>
  </si>
  <si>
    <t>Cell 06
V</t>
  </si>
  <si>
    <t>Cell 07
V</t>
  </si>
  <si>
    <t>Cell 08
V</t>
  </si>
  <si>
    <t>Cell 09
V</t>
  </si>
  <si>
    <t>Cell 10
V</t>
  </si>
  <si>
    <t>Cell 11
V</t>
  </si>
  <si>
    <t>Cell 12
V</t>
  </si>
  <si>
    <t>Cell 13
V</t>
  </si>
  <si>
    <t>Cell 14
V</t>
  </si>
  <si>
    <t>Cell 15
V</t>
  </si>
  <si>
    <t>Cell 16
V</t>
  </si>
  <si>
    <t>Temp Cell 02
°C</t>
  </si>
  <si>
    <t>Temp Cell 06
°C</t>
  </si>
  <si>
    <t>Temp Cell 10
°C</t>
  </si>
  <si>
    <t>Temp Cell 13
°C</t>
  </si>
  <si>
    <t>Temp ENV
°C</t>
  </si>
  <si>
    <t>Temp MOSFET
°C</t>
  </si>
  <si>
    <t>Pack Current
A</t>
  </si>
  <si>
    <t>Pack Voltage
V</t>
  </si>
  <si>
    <t>Remaining Capacity
Ah</t>
  </si>
  <si>
    <t>Total Battery Capacity
Ah</t>
  </si>
  <si>
    <t>Cumulative Charge Capacity
Ah</t>
  </si>
  <si>
    <t>Cumulative Discharge Capacity
Ah</t>
  </si>
  <si>
    <t>SOH
%</t>
  </si>
  <si>
    <t>X-axis angle
°</t>
  </si>
  <si>
    <t>Y-axis angle
°</t>
  </si>
  <si>
    <t>Remaining Energy
Wh</t>
  </si>
  <si>
    <t>Cumulative Charge Energy
kWh</t>
  </si>
  <si>
    <t>Cumulative Discharge Energy
kWh</t>
  </si>
  <si>
    <t>Cumulative Remaining Energy
kWh</t>
  </si>
  <si>
    <t>Max. Cell Voltage
V</t>
  </si>
  <si>
    <t>Avg. Cell Voltage
V</t>
  </si>
  <si>
    <t>Min. Cell Voltage
V</t>
  </si>
  <si>
    <t>Cell Balancing Status
(0/1)</t>
  </si>
  <si>
    <t>Current Limiter Status
(0/1)</t>
  </si>
  <si>
    <t>Pack Conductance
S</t>
  </si>
  <si>
    <t>01</t>
  </si>
  <si>
    <t>11/11/2023</t>
  </si>
  <si>
    <t>Charge / Discharge / Standby</t>
  </si>
  <si>
    <t>Alarm Name</t>
  </si>
  <si>
    <t>Protection Name</t>
  </si>
  <si>
    <t>No. of Cycles</t>
  </si>
  <si>
    <t>Last full charge</t>
  </si>
  <si>
    <t>per cycle capacity</t>
  </si>
  <si>
    <t>Addition Charge Capacity</t>
  </si>
  <si>
    <t>Addition Disharge Capacity</t>
  </si>
  <si>
    <t>Actual SOH</t>
  </si>
  <si>
    <t>Gyro Angle</t>
  </si>
  <si>
    <t>Addition Charge Energy</t>
  </si>
  <si>
    <t>0/1</t>
  </si>
  <si>
    <t>Discharge</t>
  </si>
  <si>
    <t>Charge</t>
  </si>
  <si>
    <t>No of Bytes</t>
  </si>
  <si>
    <t>Reserved</t>
  </si>
  <si>
    <t>Total</t>
  </si>
  <si>
    <t>Total with line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</si>
</sst>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Univers Condensed"/>
      <family val="2"/>
    </font>
    <font>
      <sz val="10"/>
      <color theme="1"/>
      <name val="Univers Condensed"/>
      <family val="2"/>
    </font>
    <font>
      <sz val="10"/>
      <color rgb="FF000000"/>
      <name val="Univers Condensed"/>
      <family val="2"/>
    </font>
    <font>
      <b/>
      <sz val="10"/>
      <color rgb="FF000000"/>
      <name val="Univers Condensed"/>
      <family val="2"/>
    </font>
    <font>
      <sz val="10"/>
      <color rgb="FF000000"/>
      <name val="Tahoma"/>
      <family val="2"/>
    </font>
    <font>
      <b/>
      <sz val="10"/>
      <color rgb="FF000000"/>
      <name val="Univers Condense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4" fillId="0" borderId="0" xfId="0" quotePrefix="1" applyNumberFormat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2" borderId="0" xfId="0" quotePrefix="1" applyFill="1" applyAlignment="1">
      <alignment horizontal="center" vertical="center"/>
    </xf>
    <xf numFmtId="14" fontId="4" fillId="2" borderId="0" xfId="0" quotePrefix="1" applyNumberFormat="1" applyFont="1" applyFill="1" applyAlignment="1">
      <alignment horizontal="center" vertical="center" wrapText="1"/>
    </xf>
    <xf numFmtId="2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</cellXfs>
  <cellStyles count="3">
    <cellStyle name="Normal" xfId="0" builtinId="0"/>
    <cellStyle name="Normal 2" xfId="1" xr:uid="{314933DD-9FB6-40AF-942B-366AFE12EAD1}"/>
    <cellStyle name="Percent 2" xfId="2" xr:uid="{1F65D70A-A6BC-4AB2-A0A8-CF5A71911F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kander Azam" id="{4D13DD8B-CE5E-4597-91EA-CF08AD3DE73A}" userId="S::sikander.azam@exideenergy.co.in::0ca65eec-537e-4e72-8e8b-d18234d13e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3" dT="2023-11-11T11:44:43.87" personId="{4D13DD8B-CE5E-4597-91EA-CF08AD3DE73A}" id="{8CA61188-A876-492E-9F7A-DB98A527BF11}">
    <text>If connected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3" dT="2023-11-11T11:44:43.87" personId="{4D13DD8B-CE5E-4597-91EA-CF08AD3DE73A}" id="{C7070BC1-9BFF-D64E-B333-EC7359D08A4C}">
    <text>If connected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846E-F89E-46BF-AAEE-078942223CBB}">
  <dimension ref="A1:AW5"/>
  <sheetViews>
    <sheetView workbookViewId="0">
      <selection sqref="A1:AW5"/>
    </sheetView>
  </sheetViews>
  <sheetFormatPr baseColWidth="10" defaultColWidth="8.83203125" defaultRowHeight="15" x14ac:dyDescent="0.2"/>
  <cols>
    <col min="1" max="1" width="7.5" style="4" bestFit="1" customWidth="1"/>
    <col min="2" max="3" width="14.83203125" style="4" customWidth="1"/>
    <col min="4" max="4" width="25.83203125" style="4" bestFit="1" customWidth="1"/>
    <col min="5" max="31" width="14.83203125" style="4" customWidth="1"/>
    <col min="32" max="32" width="15.5" style="4" bestFit="1" customWidth="1"/>
    <col min="33" max="35" width="14.83203125" style="4" customWidth="1"/>
    <col min="36" max="36" width="20.5" style="4" customWidth="1"/>
    <col min="37" max="42" width="14.83203125" style="4" customWidth="1"/>
    <col min="43" max="43" width="22.1640625" style="4" customWidth="1"/>
    <col min="44" max="49" width="14.83203125" style="4" customWidth="1"/>
    <col min="50" max="16384" width="8.83203125" style="4"/>
  </cols>
  <sheetData>
    <row r="1" spans="1:49" ht="39" x14ac:dyDescent="0.2">
      <c r="A1" s="5" t="s">
        <v>8</v>
      </c>
      <c r="B1" s="6" t="s">
        <v>10</v>
      </c>
      <c r="C1" s="6" t="s">
        <v>11</v>
      </c>
      <c r="D1" s="5" t="s">
        <v>0</v>
      </c>
      <c r="E1" s="7" t="s">
        <v>1</v>
      </c>
      <c r="F1" s="7" t="s">
        <v>2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  <c r="Z1" s="6" t="s">
        <v>31</v>
      </c>
      <c r="AA1" s="6" t="s">
        <v>32</v>
      </c>
      <c r="AB1" s="6" t="s">
        <v>33</v>
      </c>
      <c r="AC1" s="6" t="s">
        <v>34</v>
      </c>
      <c r="AD1" s="6" t="s">
        <v>35</v>
      </c>
      <c r="AE1" s="6" t="s">
        <v>36</v>
      </c>
      <c r="AF1" s="6" t="s">
        <v>37</v>
      </c>
      <c r="AG1" s="8" t="s">
        <v>38</v>
      </c>
      <c r="AH1" s="6" t="s">
        <v>3</v>
      </c>
      <c r="AI1" s="6" t="s">
        <v>39</v>
      </c>
      <c r="AJ1" s="8" t="s">
        <v>40</v>
      </c>
      <c r="AK1" s="6" t="s">
        <v>41</v>
      </c>
      <c r="AL1" s="6" t="s">
        <v>42</v>
      </c>
      <c r="AM1" s="6" t="s">
        <v>43</v>
      </c>
      <c r="AN1" s="6" t="s">
        <v>44</v>
      </c>
      <c r="AO1" s="6" t="s">
        <v>45</v>
      </c>
      <c r="AP1" s="6" t="s">
        <v>46</v>
      </c>
      <c r="AQ1" s="8" t="s">
        <v>47</v>
      </c>
      <c r="AR1" s="6" t="s">
        <v>48</v>
      </c>
      <c r="AS1" s="6" t="s">
        <v>49</v>
      </c>
      <c r="AT1" s="6" t="s">
        <v>50</v>
      </c>
      <c r="AU1" s="6" t="s">
        <v>51</v>
      </c>
      <c r="AV1" s="6" t="s">
        <v>52</v>
      </c>
      <c r="AW1" s="6" t="s">
        <v>53</v>
      </c>
    </row>
    <row r="2" spans="1:49" x14ac:dyDescent="0.2">
      <c r="A2" s="3">
        <v>99</v>
      </c>
      <c r="B2" s="1" t="s">
        <v>6</v>
      </c>
      <c r="C2" s="1" t="s">
        <v>7</v>
      </c>
      <c r="D2" s="3" t="s">
        <v>56</v>
      </c>
      <c r="E2" s="2" t="s">
        <v>57</v>
      </c>
      <c r="F2" s="2" t="s">
        <v>58</v>
      </c>
      <c r="G2" s="1">
        <v>99.9</v>
      </c>
      <c r="H2" s="1">
        <v>9.9990000000000006</v>
      </c>
      <c r="I2" s="1">
        <v>9.9990000000000006</v>
      </c>
      <c r="J2" s="1">
        <v>9.9990000000000006</v>
      </c>
      <c r="K2" s="1">
        <v>9.9990000000000006</v>
      </c>
      <c r="L2" s="1">
        <v>9.9990000000000006</v>
      </c>
      <c r="M2" s="1">
        <v>9.9990000000000006</v>
      </c>
      <c r="N2" s="1">
        <v>9.9990000000000006</v>
      </c>
      <c r="O2" s="1">
        <v>9.9990000000000006</v>
      </c>
      <c r="P2" s="1">
        <v>9.9990000000000006</v>
      </c>
      <c r="Q2" s="1">
        <v>9.9990000000000006</v>
      </c>
      <c r="R2" s="1">
        <v>9.9990000000000006</v>
      </c>
      <c r="S2" s="1">
        <v>9.9990000000000006</v>
      </c>
      <c r="T2" s="1">
        <v>9.9990000000000006</v>
      </c>
      <c r="U2" s="1">
        <v>9.9990000000000006</v>
      </c>
      <c r="V2" s="1">
        <v>9.9990000000000006</v>
      </c>
      <c r="W2" s="1">
        <v>9.9990000000000006</v>
      </c>
      <c r="X2" s="2">
        <v>99.9</v>
      </c>
      <c r="Y2" s="2">
        <v>99.9</v>
      </c>
      <c r="Z2" s="2">
        <v>99.9</v>
      </c>
      <c r="AA2" s="2">
        <v>99.9</v>
      </c>
      <c r="AB2" s="2">
        <v>99.9</v>
      </c>
      <c r="AC2" s="2">
        <v>99.9</v>
      </c>
      <c r="AD2" s="1">
        <v>999.99</v>
      </c>
      <c r="AE2" s="2">
        <v>99.99</v>
      </c>
      <c r="AF2" s="1">
        <v>999.99</v>
      </c>
      <c r="AG2" s="3">
        <v>999.99</v>
      </c>
      <c r="AH2" s="1">
        <v>9999</v>
      </c>
      <c r="AI2" s="1">
        <v>999999</v>
      </c>
      <c r="AJ2" s="3">
        <v>999999</v>
      </c>
      <c r="AK2" s="1">
        <v>99.9</v>
      </c>
      <c r="AL2" s="2">
        <v>999.9</v>
      </c>
      <c r="AM2" s="2">
        <v>999.9</v>
      </c>
      <c r="AN2" s="3">
        <v>9999</v>
      </c>
      <c r="AO2" s="1">
        <v>999999</v>
      </c>
      <c r="AP2" s="1">
        <v>999999</v>
      </c>
      <c r="AQ2" s="1">
        <v>999999</v>
      </c>
      <c r="AR2" s="1">
        <v>9.9990000000000006</v>
      </c>
      <c r="AS2" s="3">
        <v>9.9990000000000006</v>
      </c>
      <c r="AT2" s="1">
        <v>9.9990000000000006</v>
      </c>
      <c r="AU2" s="1"/>
      <c r="AV2" s="1"/>
      <c r="AW2" s="1" t="s">
        <v>9</v>
      </c>
    </row>
    <row r="3" spans="1:49" s="12" customFormat="1" ht="48" x14ac:dyDescent="0.2">
      <c r="A3" s="10" t="s">
        <v>54</v>
      </c>
      <c r="B3" s="9" t="s">
        <v>55</v>
      </c>
      <c r="C3" s="11">
        <v>0.71672453703703709</v>
      </c>
      <c r="D3" s="18" t="s">
        <v>68</v>
      </c>
      <c r="G3" s="13">
        <v>1</v>
      </c>
      <c r="H3" s="12">
        <v>3.2570000000000001</v>
      </c>
      <c r="I3" s="12">
        <v>3.2570000000000001</v>
      </c>
      <c r="J3" s="12">
        <v>3.2570000000000001</v>
      </c>
      <c r="K3" s="12">
        <v>3.2570000000000001</v>
      </c>
      <c r="L3" s="12">
        <v>3.2570000000000001</v>
      </c>
      <c r="M3" s="12">
        <v>3.2570000000000001</v>
      </c>
      <c r="N3" s="12">
        <v>3.2570000000000001</v>
      </c>
      <c r="O3" s="12">
        <v>3.2570000000000001</v>
      </c>
      <c r="P3" s="12">
        <v>3.2570000000000001</v>
      </c>
      <c r="Q3" s="12">
        <v>3.2570000000000001</v>
      </c>
      <c r="R3" s="12">
        <v>3.2570000000000001</v>
      </c>
      <c r="S3" s="12">
        <v>3.2570000000000001</v>
      </c>
      <c r="T3" s="12">
        <v>3.2570000000000001</v>
      </c>
      <c r="U3" s="12">
        <v>3.2570000000000001</v>
      </c>
      <c r="V3" s="12">
        <v>3.2570000000000001</v>
      </c>
      <c r="W3" s="14">
        <v>3.2570000000000001</v>
      </c>
      <c r="X3" s="12">
        <v>30.2</v>
      </c>
      <c r="Y3" s="12">
        <v>30.2</v>
      </c>
      <c r="Z3" s="12">
        <v>30.2</v>
      </c>
      <c r="AA3" s="12">
        <v>30.2</v>
      </c>
      <c r="AB3" s="12">
        <v>30.2</v>
      </c>
      <c r="AC3" s="12">
        <v>30.2</v>
      </c>
      <c r="AD3" s="12">
        <v>-100.27</v>
      </c>
      <c r="AE3" s="12">
        <v>48.52</v>
      </c>
      <c r="AF3" s="12" t="s">
        <v>61</v>
      </c>
      <c r="AG3" s="12" t="s">
        <v>60</v>
      </c>
      <c r="AH3" s="12" t="s">
        <v>59</v>
      </c>
      <c r="AI3" s="15" t="s">
        <v>62</v>
      </c>
      <c r="AJ3" s="15" t="s">
        <v>63</v>
      </c>
      <c r="AK3" s="12" t="s">
        <v>64</v>
      </c>
      <c r="AL3" s="12" t="s">
        <v>65</v>
      </c>
      <c r="AM3" s="12" t="s">
        <v>65</v>
      </c>
      <c r="AN3" s="12" t="s">
        <v>4</v>
      </c>
      <c r="AO3" s="15" t="s">
        <v>66</v>
      </c>
      <c r="AP3" s="15" t="s">
        <v>66</v>
      </c>
      <c r="AQ3" s="16" t="s">
        <v>5</v>
      </c>
      <c r="AR3" s="12">
        <f>MAX(H3:W3)</f>
        <v>3.2570000000000001</v>
      </c>
      <c r="AS3" s="12">
        <f>AVERAGE(H3:W3)</f>
        <v>3.2569999999999997</v>
      </c>
      <c r="AT3" s="12">
        <f>MIN(H3:W3)</f>
        <v>3.2570000000000001</v>
      </c>
      <c r="AU3" s="12" t="s">
        <v>67</v>
      </c>
      <c r="AV3" s="12" t="s">
        <v>67</v>
      </c>
      <c r="AW3" s="17">
        <f>AD3/AE3</f>
        <v>-2.0665704863973615</v>
      </c>
    </row>
    <row r="4" spans="1:49" ht="48" x14ac:dyDescent="0.2">
      <c r="A4" s="10" t="s">
        <v>54</v>
      </c>
      <c r="B4" s="9" t="s">
        <v>55</v>
      </c>
      <c r="C4" s="11">
        <v>0.71673611111111113</v>
      </c>
      <c r="D4" s="18" t="s">
        <v>68</v>
      </c>
      <c r="E4" s="12"/>
      <c r="F4" s="12"/>
      <c r="G4" s="13">
        <v>0.999</v>
      </c>
      <c r="H4" s="12">
        <v>3.2570000000000001</v>
      </c>
      <c r="I4" s="12">
        <v>3.2570000000000001</v>
      </c>
      <c r="J4" s="12">
        <v>3.2570000000000001</v>
      </c>
      <c r="K4" s="12">
        <v>3.2570000000000001</v>
      </c>
      <c r="L4" s="12">
        <v>3.2570000000000001</v>
      </c>
      <c r="M4" s="12">
        <v>3.2570000000000001</v>
      </c>
      <c r="N4" s="12">
        <v>3.2570000000000001</v>
      </c>
      <c r="O4" s="12">
        <v>3.2570000000000001</v>
      </c>
      <c r="P4" s="12">
        <v>3.2570000000000001</v>
      </c>
      <c r="Q4" s="12">
        <v>3.2570000000000001</v>
      </c>
      <c r="R4" s="12">
        <v>3.2570000000000001</v>
      </c>
      <c r="S4" s="12">
        <v>3.2570000000000001</v>
      </c>
      <c r="T4" s="12">
        <v>3.2570000000000001</v>
      </c>
      <c r="U4" s="12">
        <v>3.2570000000000001</v>
      </c>
      <c r="V4" s="12">
        <v>3.2570000000000001</v>
      </c>
      <c r="W4" s="14">
        <v>3.2570000000000001</v>
      </c>
      <c r="X4" s="12">
        <v>30.2</v>
      </c>
      <c r="Y4" s="12">
        <v>30.2</v>
      </c>
      <c r="Z4" s="12">
        <v>30.2</v>
      </c>
      <c r="AA4" s="12">
        <v>30.2</v>
      </c>
      <c r="AB4" s="12">
        <v>30.2</v>
      </c>
      <c r="AC4" s="12">
        <v>30.2</v>
      </c>
      <c r="AD4" s="12">
        <v>-100.27</v>
      </c>
      <c r="AE4" s="12">
        <v>48.52</v>
      </c>
      <c r="AF4" s="12" t="s">
        <v>61</v>
      </c>
      <c r="AG4" s="12" t="s">
        <v>60</v>
      </c>
      <c r="AH4" s="12" t="s">
        <v>59</v>
      </c>
      <c r="AI4" s="15" t="s">
        <v>62</v>
      </c>
      <c r="AJ4" s="15" t="s">
        <v>63</v>
      </c>
      <c r="AK4" s="12" t="s">
        <v>64</v>
      </c>
      <c r="AL4" s="12" t="s">
        <v>65</v>
      </c>
      <c r="AM4" s="12" t="s">
        <v>65</v>
      </c>
      <c r="AN4" s="12" t="s">
        <v>4</v>
      </c>
      <c r="AO4" s="15" t="s">
        <v>66</v>
      </c>
      <c r="AP4" s="15" t="s">
        <v>66</v>
      </c>
      <c r="AQ4" s="16" t="s">
        <v>5</v>
      </c>
      <c r="AR4" s="12">
        <f>MAX(H4:W4)</f>
        <v>3.2570000000000001</v>
      </c>
      <c r="AS4" s="12">
        <f>AVERAGE(H4:W4)</f>
        <v>3.2569999999999997</v>
      </c>
      <c r="AT4" s="12">
        <f>MIN(H4:W4)</f>
        <v>3.2570000000000001</v>
      </c>
      <c r="AU4" s="12" t="s">
        <v>67</v>
      </c>
      <c r="AV4" s="12" t="s">
        <v>67</v>
      </c>
      <c r="AW4" s="17">
        <f>AD4/AE4</f>
        <v>-2.0665704863973615</v>
      </c>
    </row>
    <row r="5" spans="1:49" ht="48" x14ac:dyDescent="0.2">
      <c r="A5" s="10" t="s">
        <v>54</v>
      </c>
      <c r="B5" s="9" t="s">
        <v>55</v>
      </c>
      <c r="C5" s="11">
        <v>0.71674768518518517</v>
      </c>
      <c r="D5" s="18" t="s">
        <v>69</v>
      </c>
      <c r="E5" s="12"/>
      <c r="F5" s="12"/>
      <c r="G5" s="13">
        <v>1</v>
      </c>
      <c r="H5" s="12">
        <v>3.2570000000000001</v>
      </c>
      <c r="I5" s="12">
        <v>3.2570000000000001</v>
      </c>
      <c r="J5" s="12">
        <v>3.2570000000000001</v>
      </c>
      <c r="K5" s="12">
        <v>3.2570000000000001</v>
      </c>
      <c r="L5" s="12">
        <v>3.2570000000000001</v>
      </c>
      <c r="M5" s="12">
        <v>3.2570000000000001</v>
      </c>
      <c r="N5" s="12">
        <v>3.2570000000000001</v>
      </c>
      <c r="O5" s="12">
        <v>3.2570000000000001</v>
      </c>
      <c r="P5" s="12">
        <v>3.2570000000000001</v>
      </c>
      <c r="Q5" s="12">
        <v>3.2570000000000001</v>
      </c>
      <c r="R5" s="12">
        <v>3.2570000000000001</v>
      </c>
      <c r="S5" s="12">
        <v>3.2570000000000001</v>
      </c>
      <c r="T5" s="12">
        <v>3.2570000000000001</v>
      </c>
      <c r="U5" s="12">
        <v>3.2570000000000001</v>
      </c>
      <c r="V5" s="12">
        <v>3.2570000000000001</v>
      </c>
      <c r="W5" s="14">
        <v>3.2570000000000001</v>
      </c>
      <c r="X5" s="12">
        <v>30.2</v>
      </c>
      <c r="Y5" s="12">
        <v>30.2</v>
      </c>
      <c r="Z5" s="12">
        <v>30.2</v>
      </c>
      <c r="AA5" s="12">
        <v>30.2</v>
      </c>
      <c r="AB5" s="12">
        <v>30.2</v>
      </c>
      <c r="AC5" s="12">
        <v>30.2</v>
      </c>
      <c r="AD5" s="12">
        <v>50.27</v>
      </c>
      <c r="AE5" s="12">
        <v>48.52</v>
      </c>
      <c r="AF5" s="12" t="s">
        <v>61</v>
      </c>
      <c r="AG5" s="12" t="s">
        <v>60</v>
      </c>
      <c r="AH5" s="12" t="s">
        <v>59</v>
      </c>
      <c r="AI5" s="15" t="s">
        <v>62</v>
      </c>
      <c r="AJ5" s="15" t="s">
        <v>63</v>
      </c>
      <c r="AK5" s="12" t="s">
        <v>64</v>
      </c>
      <c r="AL5" s="12" t="s">
        <v>65</v>
      </c>
      <c r="AM5" s="12" t="s">
        <v>65</v>
      </c>
      <c r="AN5" s="12" t="s">
        <v>4</v>
      </c>
      <c r="AO5" s="15" t="s">
        <v>66</v>
      </c>
      <c r="AP5" s="15" t="s">
        <v>66</v>
      </c>
      <c r="AQ5" s="16" t="s">
        <v>5</v>
      </c>
      <c r="AR5" s="12">
        <f>MAX(H5:W5)</f>
        <v>3.2570000000000001</v>
      </c>
      <c r="AS5" s="12">
        <f>AVERAGE(H5:W5)</f>
        <v>3.2569999999999997</v>
      </c>
      <c r="AT5" s="12">
        <f>MIN(H5:W5)</f>
        <v>3.2570000000000001</v>
      </c>
      <c r="AU5" s="12" t="s">
        <v>67</v>
      </c>
      <c r="AV5" s="12" t="s">
        <v>67</v>
      </c>
      <c r="AW5" s="17">
        <f>AD5/AE5</f>
        <v>1.0360676009892829</v>
      </c>
    </row>
  </sheetData>
  <pageMargins left="0.7" right="0.7" top="0.75" bottom="0.75" header="0.3" footer="0.3"/>
  <pageSetup orientation="portrait" r:id="rId1"/>
  <ignoredErrors>
    <ignoredError sqref="A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F297-B104-2A43-9F3A-1C441CCB5E7B}">
  <dimension ref="A1:BL11"/>
  <sheetViews>
    <sheetView tabSelected="1" topLeftCell="V1" zoomScale="119" workbookViewId="0">
      <selection activeCell="X8" sqref="X8"/>
    </sheetView>
  </sheetViews>
  <sheetFormatPr baseColWidth="10" defaultRowHeight="15" x14ac:dyDescent="0.2"/>
  <cols>
    <col min="2" max="2" width="17.6640625" bestFit="1" customWidth="1"/>
  </cols>
  <sheetData>
    <row r="1" spans="1:64" ht="52" x14ac:dyDescent="0.2">
      <c r="B1" s="5" t="s">
        <v>8</v>
      </c>
      <c r="C1" s="6" t="s">
        <v>10</v>
      </c>
      <c r="D1" s="6" t="s">
        <v>11</v>
      </c>
      <c r="E1" s="5" t="s">
        <v>0</v>
      </c>
      <c r="F1" s="7" t="s">
        <v>1</v>
      </c>
      <c r="G1" s="7" t="s">
        <v>2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  <c r="W1" s="6" t="s">
        <v>27</v>
      </c>
      <c r="X1" s="6" t="s">
        <v>28</v>
      </c>
      <c r="Y1" s="6" t="s">
        <v>29</v>
      </c>
      <c r="Z1" s="6" t="s">
        <v>30</v>
      </c>
      <c r="AA1" s="6" t="s">
        <v>31</v>
      </c>
      <c r="AB1" s="6" t="s">
        <v>32</v>
      </c>
      <c r="AC1" s="6" t="s">
        <v>33</v>
      </c>
      <c r="AD1" s="6" t="s">
        <v>34</v>
      </c>
      <c r="AE1" s="6" t="s">
        <v>35</v>
      </c>
      <c r="AF1" s="6" t="s">
        <v>36</v>
      </c>
      <c r="AG1" s="6" t="s">
        <v>37</v>
      </c>
      <c r="AH1" s="8" t="s">
        <v>38</v>
      </c>
      <c r="AI1" s="6" t="s">
        <v>3</v>
      </c>
      <c r="AJ1" s="6" t="s">
        <v>39</v>
      </c>
      <c r="AK1" s="8" t="s">
        <v>40</v>
      </c>
      <c r="AL1" s="6" t="s">
        <v>41</v>
      </c>
      <c r="AM1" s="6" t="s">
        <v>42</v>
      </c>
      <c r="AN1" s="6" t="s">
        <v>43</v>
      </c>
      <c r="AO1" s="6" t="s">
        <v>44</v>
      </c>
      <c r="AP1" s="6" t="s">
        <v>45</v>
      </c>
      <c r="AQ1" s="6" t="s">
        <v>46</v>
      </c>
      <c r="AR1" s="8" t="s">
        <v>47</v>
      </c>
      <c r="AS1" s="6" t="s">
        <v>48</v>
      </c>
      <c r="AT1" s="6" t="s">
        <v>49</v>
      </c>
      <c r="AU1" s="6" t="s">
        <v>50</v>
      </c>
      <c r="AV1" s="6" t="s">
        <v>51</v>
      </c>
      <c r="AW1" s="6" t="s">
        <v>52</v>
      </c>
      <c r="AX1" s="6" t="s">
        <v>53</v>
      </c>
      <c r="AY1" s="6" t="s">
        <v>71</v>
      </c>
      <c r="AZ1" s="6" t="s">
        <v>71</v>
      </c>
      <c r="BA1" s="6" t="s">
        <v>71</v>
      </c>
      <c r="BB1" s="6"/>
      <c r="BC1" s="6"/>
      <c r="BD1" s="6"/>
      <c r="BE1" s="23"/>
      <c r="BF1" s="23"/>
      <c r="BG1" s="23"/>
      <c r="BH1" s="23"/>
      <c r="BI1" s="23"/>
      <c r="BJ1" s="23"/>
      <c r="BK1" s="23"/>
    </row>
    <row r="2" spans="1:64" x14ac:dyDescent="0.2">
      <c r="B2" s="3">
        <v>99</v>
      </c>
      <c r="C2" s="1" t="s">
        <v>6</v>
      </c>
      <c r="D2" s="1" t="s">
        <v>7</v>
      </c>
      <c r="E2" s="3" t="s">
        <v>56</v>
      </c>
      <c r="F2" s="2" t="s">
        <v>57</v>
      </c>
      <c r="G2" s="2" t="s">
        <v>58</v>
      </c>
      <c r="H2" s="1">
        <v>99.9</v>
      </c>
      <c r="I2" s="1">
        <v>9.9990000000000006</v>
      </c>
      <c r="J2" s="1">
        <v>9.9990000000000006</v>
      </c>
      <c r="K2" s="1">
        <v>9.9990000000000006</v>
      </c>
      <c r="L2" s="1">
        <v>9.9990000000000006</v>
      </c>
      <c r="M2" s="1">
        <v>9.9990000000000006</v>
      </c>
      <c r="N2" s="1">
        <v>9.9990000000000006</v>
      </c>
      <c r="O2" s="1">
        <v>9.9990000000000006</v>
      </c>
      <c r="P2" s="1">
        <v>9.9990000000000006</v>
      </c>
      <c r="Q2" s="1">
        <v>9.9990000000000006</v>
      </c>
      <c r="R2" s="1">
        <v>9.9990000000000006</v>
      </c>
      <c r="S2" s="1">
        <v>9.9990000000000006</v>
      </c>
      <c r="T2" s="1">
        <v>9.9990000000000006</v>
      </c>
      <c r="U2" s="1">
        <v>9.9990000000000006</v>
      </c>
      <c r="V2" s="1">
        <v>9.9990000000000006</v>
      </c>
      <c r="W2" s="1">
        <v>9.9990000000000006</v>
      </c>
      <c r="X2" s="1">
        <v>9.9990000000000006</v>
      </c>
      <c r="Y2" s="2">
        <v>99.9</v>
      </c>
      <c r="Z2" s="2">
        <v>99.9</v>
      </c>
      <c r="AA2" s="2">
        <v>99.9</v>
      </c>
      <c r="AB2" s="2">
        <v>99.9</v>
      </c>
      <c r="AC2" s="2">
        <v>99.9</v>
      </c>
      <c r="AD2" s="2">
        <v>99.9</v>
      </c>
      <c r="AE2" s="1">
        <v>999.99</v>
      </c>
      <c r="AF2" s="2">
        <v>99.99</v>
      </c>
      <c r="AG2" s="1">
        <v>999.99</v>
      </c>
      <c r="AH2" s="3">
        <v>999.99</v>
      </c>
      <c r="AI2" s="1">
        <v>9999</v>
      </c>
      <c r="AJ2" s="1">
        <v>999999</v>
      </c>
      <c r="AK2" s="3">
        <v>999999</v>
      </c>
      <c r="AL2" s="1">
        <v>99.9</v>
      </c>
      <c r="AM2" s="2">
        <v>999.9</v>
      </c>
      <c r="AN2" s="2">
        <v>999.9</v>
      </c>
      <c r="AO2" s="3">
        <v>9999</v>
      </c>
      <c r="AP2" s="1">
        <v>999999</v>
      </c>
      <c r="AQ2" s="1">
        <v>999999</v>
      </c>
      <c r="AR2" s="1">
        <v>999999</v>
      </c>
      <c r="AS2" s="1">
        <v>9.9990000000000006</v>
      </c>
      <c r="AT2" s="3">
        <v>9.9990000000000006</v>
      </c>
      <c r="AU2" s="1">
        <v>9.9990000000000006</v>
      </c>
      <c r="AV2" s="1"/>
      <c r="AW2" s="1"/>
      <c r="AX2" s="1" t="s">
        <v>9</v>
      </c>
    </row>
    <row r="3" spans="1:64" ht="96" x14ac:dyDescent="0.2">
      <c r="B3" s="10" t="s">
        <v>54</v>
      </c>
      <c r="C3" s="9" t="s">
        <v>55</v>
      </c>
      <c r="D3" s="11">
        <v>0.71672453703703709</v>
      </c>
      <c r="E3" s="18" t="s">
        <v>68</v>
      </c>
      <c r="F3" s="12"/>
      <c r="G3" s="12"/>
      <c r="H3" s="13">
        <v>1</v>
      </c>
      <c r="I3" s="12">
        <v>3.2570000000000001</v>
      </c>
      <c r="J3" s="12">
        <v>3.2570000000000001</v>
      </c>
      <c r="K3" s="12">
        <v>3.2570000000000001</v>
      </c>
      <c r="L3" s="12">
        <v>3.2570000000000001</v>
      </c>
      <c r="M3" s="12">
        <v>3.2570000000000001</v>
      </c>
      <c r="N3" s="12">
        <v>3.2570000000000001</v>
      </c>
      <c r="O3" s="12">
        <v>3.2570000000000001</v>
      </c>
      <c r="P3" s="12">
        <v>3.2570000000000001</v>
      </c>
      <c r="Q3" s="12">
        <v>3.2570000000000001</v>
      </c>
      <c r="R3" s="12">
        <v>3.2570000000000001</v>
      </c>
      <c r="S3" s="12">
        <v>3.2570000000000001</v>
      </c>
      <c r="T3" s="12">
        <v>3.2570000000000001</v>
      </c>
      <c r="U3" s="12">
        <v>3.2570000000000001</v>
      </c>
      <c r="V3" s="12">
        <v>3.2570000000000001</v>
      </c>
      <c r="W3" s="12">
        <v>3.2570000000000001</v>
      </c>
      <c r="X3" s="14">
        <v>3.2570000000000001</v>
      </c>
      <c r="Y3" s="12">
        <v>30.2</v>
      </c>
      <c r="Z3" s="12">
        <v>30.2</v>
      </c>
      <c r="AA3" s="12">
        <v>30.2</v>
      </c>
      <c r="AB3" s="12">
        <v>30.2</v>
      </c>
      <c r="AC3" s="12">
        <v>30.2</v>
      </c>
      <c r="AD3" s="12">
        <v>30.2</v>
      </c>
      <c r="AE3" s="12">
        <v>-100.27</v>
      </c>
      <c r="AF3" s="12">
        <v>48.52</v>
      </c>
      <c r="AG3" s="12" t="s">
        <v>61</v>
      </c>
      <c r="AH3" s="12" t="s">
        <v>60</v>
      </c>
      <c r="AI3" s="12" t="s">
        <v>59</v>
      </c>
      <c r="AJ3" s="15" t="s">
        <v>62</v>
      </c>
      <c r="AK3" s="15" t="s">
        <v>63</v>
      </c>
      <c r="AL3" s="12" t="s">
        <v>64</v>
      </c>
      <c r="AM3" s="12" t="s">
        <v>65</v>
      </c>
      <c r="AN3" s="12" t="s">
        <v>65</v>
      </c>
      <c r="AO3" s="12" t="s">
        <v>4</v>
      </c>
      <c r="AP3" s="15" t="s">
        <v>66</v>
      </c>
      <c r="AQ3" s="15" t="s">
        <v>66</v>
      </c>
      <c r="AR3" s="16" t="s">
        <v>5</v>
      </c>
      <c r="AS3" s="12">
        <f>MAX(I3:X3)</f>
        <v>3.2570000000000001</v>
      </c>
      <c r="AT3" s="12">
        <f>AVERAGE(I3:X3)</f>
        <v>3.2569999999999997</v>
      </c>
      <c r="AU3" s="12">
        <f>MIN(I3:X3)</f>
        <v>3.2570000000000001</v>
      </c>
      <c r="AV3" s="12" t="s">
        <v>67</v>
      </c>
      <c r="AW3" s="12" t="s">
        <v>67</v>
      </c>
      <c r="AX3" s="17">
        <f>AE3/AF3</f>
        <v>-2.0665704863973615</v>
      </c>
    </row>
    <row r="4" spans="1:64" ht="96" x14ac:dyDescent="0.2">
      <c r="B4" s="10" t="s">
        <v>54</v>
      </c>
      <c r="C4" s="9" t="s">
        <v>55</v>
      </c>
      <c r="D4" s="11">
        <v>0.71673611111111113</v>
      </c>
      <c r="E4" s="18" t="s">
        <v>68</v>
      </c>
      <c r="F4" s="12"/>
      <c r="G4" s="12"/>
      <c r="H4" s="13">
        <v>0.999</v>
      </c>
      <c r="I4" s="12">
        <v>3.2570000000000001</v>
      </c>
      <c r="J4" s="12">
        <v>3.2570000000000001</v>
      </c>
      <c r="K4" s="12">
        <v>3.2570000000000001</v>
      </c>
      <c r="L4" s="12">
        <v>3.2570000000000001</v>
      </c>
      <c r="M4" s="12">
        <v>3.2570000000000001</v>
      </c>
      <c r="N4" s="12">
        <v>3.2570000000000001</v>
      </c>
      <c r="O4" s="12">
        <v>3.2570000000000001</v>
      </c>
      <c r="P4" s="12">
        <v>3.2570000000000001</v>
      </c>
      <c r="Q4" s="12">
        <v>3.2570000000000001</v>
      </c>
      <c r="R4" s="12">
        <v>3.2570000000000001</v>
      </c>
      <c r="S4" s="12">
        <v>3.2570000000000001</v>
      </c>
      <c r="T4" s="12">
        <v>3.2570000000000001</v>
      </c>
      <c r="U4" s="12">
        <v>3.2570000000000001</v>
      </c>
      <c r="V4" s="12">
        <v>3.2570000000000001</v>
      </c>
      <c r="W4" s="12">
        <v>3.2570000000000001</v>
      </c>
      <c r="X4" s="14">
        <v>3.2570000000000001</v>
      </c>
      <c r="Y4" s="12">
        <v>30.2</v>
      </c>
      <c r="Z4" s="12">
        <v>30.2</v>
      </c>
      <c r="AA4" s="12">
        <v>30.2</v>
      </c>
      <c r="AB4" s="12">
        <v>30.2</v>
      </c>
      <c r="AC4" s="12">
        <v>30.2</v>
      </c>
      <c r="AD4" s="12">
        <v>30.2</v>
      </c>
      <c r="AE4" s="12">
        <v>-100.27</v>
      </c>
      <c r="AF4" s="12">
        <v>48.52</v>
      </c>
      <c r="AG4" s="12" t="s">
        <v>61</v>
      </c>
      <c r="AH4" s="12" t="s">
        <v>60</v>
      </c>
      <c r="AI4" s="12" t="s">
        <v>59</v>
      </c>
      <c r="AJ4" s="15" t="s">
        <v>62</v>
      </c>
      <c r="AK4" s="15" t="s">
        <v>63</v>
      </c>
      <c r="AL4" s="12" t="s">
        <v>64</v>
      </c>
      <c r="AM4" s="12" t="s">
        <v>65</v>
      </c>
      <c r="AN4" s="12" t="s">
        <v>65</v>
      </c>
      <c r="AO4" s="12" t="s">
        <v>4</v>
      </c>
      <c r="AP4" s="15" t="s">
        <v>66</v>
      </c>
      <c r="AQ4" s="15" t="s">
        <v>66</v>
      </c>
      <c r="AR4" s="16" t="s">
        <v>5</v>
      </c>
      <c r="AS4" s="12">
        <f>MAX(I4:X4)</f>
        <v>3.2570000000000001</v>
      </c>
      <c r="AT4" s="12">
        <f>AVERAGE(I4:X4)</f>
        <v>3.2569999999999997</v>
      </c>
      <c r="AU4" s="12">
        <f>MIN(I4:X4)</f>
        <v>3.2570000000000001</v>
      </c>
      <c r="AV4" s="12" t="s">
        <v>67</v>
      </c>
      <c r="AW4" s="12" t="s">
        <v>67</v>
      </c>
      <c r="AX4" s="17">
        <f>AE4/AF4</f>
        <v>-2.0665704863973615</v>
      </c>
    </row>
    <row r="5" spans="1:64" ht="96" x14ac:dyDescent="0.2">
      <c r="B5" s="24" t="s">
        <v>54</v>
      </c>
      <c r="C5" s="25" t="s">
        <v>55</v>
      </c>
      <c r="D5" s="26">
        <v>0.71674768518518517</v>
      </c>
      <c r="E5" s="27" t="s">
        <v>69</v>
      </c>
      <c r="F5" s="14"/>
      <c r="G5" s="14"/>
      <c r="H5" s="28">
        <v>1</v>
      </c>
      <c r="I5" s="14">
        <v>3.2570000000000001</v>
      </c>
      <c r="J5" s="14">
        <v>3.2570000000000001</v>
      </c>
      <c r="K5" s="14">
        <v>3.2570000000000001</v>
      </c>
      <c r="L5" s="14">
        <v>3.2570000000000001</v>
      </c>
      <c r="M5" s="14">
        <v>3.2570000000000001</v>
      </c>
      <c r="N5" s="14">
        <v>3.2570000000000001</v>
      </c>
      <c r="O5" s="14">
        <v>3.2570000000000001</v>
      </c>
      <c r="P5" s="14">
        <v>3.2570000000000001</v>
      </c>
      <c r="Q5" s="14">
        <v>3.2570000000000001</v>
      </c>
      <c r="R5" s="14">
        <v>3.2570000000000001</v>
      </c>
      <c r="S5" s="14">
        <v>3.2570000000000001</v>
      </c>
      <c r="T5" s="14">
        <v>3.2570000000000001</v>
      </c>
      <c r="U5" s="14">
        <v>3.2570000000000001</v>
      </c>
      <c r="V5" s="14">
        <v>3.2570000000000001</v>
      </c>
      <c r="W5" s="14">
        <v>3.2570000000000001</v>
      </c>
      <c r="X5" s="14">
        <v>3.2570000000000001</v>
      </c>
      <c r="Y5" s="14">
        <v>30.2</v>
      </c>
      <c r="Z5" s="14">
        <v>30.2</v>
      </c>
      <c r="AA5" s="14">
        <v>30.2</v>
      </c>
      <c r="AB5" s="14">
        <v>30.2</v>
      </c>
      <c r="AC5" s="14">
        <v>30.2</v>
      </c>
      <c r="AD5" s="14">
        <v>30.2</v>
      </c>
      <c r="AE5" s="14">
        <v>50.27</v>
      </c>
      <c r="AF5" s="14">
        <v>48.52</v>
      </c>
      <c r="AG5" s="14" t="s">
        <v>61</v>
      </c>
      <c r="AH5" s="14" t="s">
        <v>60</v>
      </c>
      <c r="AI5" s="14" t="s">
        <v>59</v>
      </c>
      <c r="AJ5" s="29" t="s">
        <v>62</v>
      </c>
      <c r="AK5" s="29" t="s">
        <v>63</v>
      </c>
      <c r="AL5" s="14" t="s">
        <v>64</v>
      </c>
      <c r="AM5" s="12" t="s">
        <v>65</v>
      </c>
      <c r="AN5" s="12" t="s">
        <v>65</v>
      </c>
      <c r="AO5" s="14" t="s">
        <v>4</v>
      </c>
      <c r="AP5" s="29" t="s">
        <v>66</v>
      </c>
      <c r="AQ5" s="29" t="s">
        <v>66</v>
      </c>
      <c r="AR5" s="30" t="s">
        <v>5</v>
      </c>
      <c r="AS5" s="14">
        <f>MAX(I5:X5)</f>
        <v>3.2570000000000001</v>
      </c>
      <c r="AT5" s="14">
        <f>AVERAGE(I5:X5)</f>
        <v>3.2569999999999997</v>
      </c>
      <c r="AU5" s="14">
        <f>MIN(I5:X5)</f>
        <v>3.2570000000000001</v>
      </c>
      <c r="AV5" s="14" t="s">
        <v>67</v>
      </c>
      <c r="AW5" s="14" t="s">
        <v>67</v>
      </c>
      <c r="AX5" s="31">
        <f>AE5/AF5</f>
        <v>1.0360676009892829</v>
      </c>
      <c r="AY5" s="32"/>
      <c r="AZ5" s="32"/>
      <c r="BA5" s="32"/>
    </row>
    <row r="6" spans="1:64" x14ac:dyDescent="0.2">
      <c r="A6" s="21" t="s">
        <v>70</v>
      </c>
      <c r="B6" s="21">
        <v>1</v>
      </c>
      <c r="C6" s="19">
        <v>3</v>
      </c>
      <c r="D6" s="20">
        <v>3</v>
      </c>
      <c r="E6" s="21">
        <v>1</v>
      </c>
      <c r="F6" s="21">
        <v>1</v>
      </c>
      <c r="G6" s="21">
        <v>1</v>
      </c>
      <c r="H6" s="20">
        <v>2</v>
      </c>
      <c r="I6" s="20">
        <v>2</v>
      </c>
      <c r="J6" s="20">
        <v>2</v>
      </c>
      <c r="K6" s="20">
        <v>2</v>
      </c>
      <c r="L6" s="20">
        <v>2</v>
      </c>
      <c r="M6" s="20">
        <v>2</v>
      </c>
      <c r="N6" s="20">
        <v>2</v>
      </c>
      <c r="O6" s="20">
        <v>2</v>
      </c>
      <c r="P6" s="20">
        <v>2</v>
      </c>
      <c r="Q6" s="20">
        <v>2</v>
      </c>
      <c r="R6" s="20">
        <v>2</v>
      </c>
      <c r="S6" s="20">
        <v>2</v>
      </c>
      <c r="T6" s="20">
        <v>2</v>
      </c>
      <c r="U6" s="20">
        <v>2</v>
      </c>
      <c r="V6" s="20">
        <v>2</v>
      </c>
      <c r="W6" s="20">
        <v>2</v>
      </c>
      <c r="X6" s="22">
        <v>2</v>
      </c>
      <c r="Y6" s="20">
        <v>2</v>
      </c>
      <c r="Z6" s="20">
        <v>2</v>
      </c>
      <c r="AA6" s="20">
        <v>2</v>
      </c>
      <c r="AB6" s="20">
        <v>2</v>
      </c>
      <c r="AC6" s="20">
        <v>2</v>
      </c>
      <c r="AD6" s="20">
        <v>2</v>
      </c>
      <c r="AE6" s="20">
        <v>2</v>
      </c>
      <c r="AF6" s="20">
        <v>2</v>
      </c>
      <c r="AG6" s="20">
        <v>2</v>
      </c>
      <c r="AH6" s="20">
        <v>2</v>
      </c>
      <c r="AI6" s="20">
        <v>2</v>
      </c>
      <c r="AJ6" s="20">
        <v>2</v>
      </c>
      <c r="AK6" s="20">
        <v>2</v>
      </c>
      <c r="AL6" s="20">
        <v>2</v>
      </c>
      <c r="AM6" s="20">
        <v>2</v>
      </c>
      <c r="AN6" s="20">
        <v>2</v>
      </c>
      <c r="AO6" s="20">
        <v>2</v>
      </c>
      <c r="AP6" s="20">
        <v>2</v>
      </c>
      <c r="AQ6" s="20">
        <v>2</v>
      </c>
      <c r="AR6" s="20">
        <v>2</v>
      </c>
      <c r="AS6" s="20">
        <v>2</v>
      </c>
      <c r="AT6" s="20">
        <v>2</v>
      </c>
      <c r="AU6" s="20">
        <v>2</v>
      </c>
      <c r="AV6" s="20">
        <v>1</v>
      </c>
      <c r="AW6" s="20">
        <v>1</v>
      </c>
      <c r="AX6" s="20">
        <v>2</v>
      </c>
      <c r="AY6" s="20">
        <v>2</v>
      </c>
      <c r="AZ6" s="20">
        <v>2</v>
      </c>
      <c r="BA6" s="20">
        <v>2</v>
      </c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64" x14ac:dyDescent="0.2">
      <c r="B7">
        <f>1+B6</f>
        <v>2</v>
      </c>
      <c r="C7">
        <f>3+C6</f>
        <v>6</v>
      </c>
      <c r="D7">
        <f>3+D6</f>
        <v>6</v>
      </c>
      <c r="E7">
        <f t="shared" ref="D7:H7" si="0">1+E6</f>
        <v>2</v>
      </c>
      <c r="F7">
        <f t="shared" si="0"/>
        <v>2</v>
      </c>
      <c r="G7">
        <f t="shared" si="0"/>
        <v>2</v>
      </c>
      <c r="H7">
        <f t="shared" si="0"/>
        <v>3</v>
      </c>
      <c r="I7">
        <f t="shared" ref="I7" si="1">1+I6</f>
        <v>3</v>
      </c>
      <c r="J7">
        <f t="shared" ref="J7" si="2">1+J6</f>
        <v>3</v>
      </c>
      <c r="K7">
        <f t="shared" ref="K7:M7" si="3">1+K6</f>
        <v>3</v>
      </c>
      <c r="L7">
        <f t="shared" si="3"/>
        <v>3</v>
      </c>
      <c r="M7">
        <f t="shared" si="3"/>
        <v>3</v>
      </c>
      <c r="N7">
        <f t="shared" ref="N7" si="4">1+N6</f>
        <v>3</v>
      </c>
      <c r="O7">
        <f t="shared" ref="O7" si="5">1+O6</f>
        <v>3</v>
      </c>
      <c r="P7">
        <f t="shared" ref="P7:R7" si="6">1+P6</f>
        <v>3</v>
      </c>
      <c r="Q7">
        <f t="shared" si="6"/>
        <v>3</v>
      </c>
      <c r="R7">
        <f t="shared" si="6"/>
        <v>3</v>
      </c>
      <c r="S7">
        <f t="shared" ref="S7" si="7">1+S6</f>
        <v>3</v>
      </c>
      <c r="T7">
        <f t="shared" ref="T7" si="8">1+T6</f>
        <v>3</v>
      </c>
      <c r="U7">
        <f t="shared" ref="U7:W7" si="9">1+U6</f>
        <v>3</v>
      </c>
      <c r="V7">
        <f t="shared" si="9"/>
        <v>3</v>
      </c>
      <c r="W7">
        <f t="shared" si="9"/>
        <v>3</v>
      </c>
      <c r="X7">
        <f t="shared" ref="X7" si="10">1+X6</f>
        <v>3</v>
      </c>
      <c r="Y7">
        <f t="shared" ref="Y7" si="11">1+Y6</f>
        <v>3</v>
      </c>
      <c r="Z7">
        <f t="shared" ref="Z7:AB7" si="12">1+Z6</f>
        <v>3</v>
      </c>
      <c r="AA7">
        <f t="shared" si="12"/>
        <v>3</v>
      </c>
      <c r="AB7">
        <f t="shared" si="12"/>
        <v>3</v>
      </c>
      <c r="AC7">
        <f t="shared" ref="AC7" si="13">1+AC6</f>
        <v>3</v>
      </c>
      <c r="AD7">
        <f t="shared" ref="AD7" si="14">1+AD6</f>
        <v>3</v>
      </c>
      <c r="AE7">
        <f t="shared" ref="AE7:AG7" si="15">1+AE6</f>
        <v>3</v>
      </c>
      <c r="AF7">
        <f t="shared" si="15"/>
        <v>3</v>
      </c>
      <c r="AG7">
        <f t="shared" si="15"/>
        <v>3</v>
      </c>
      <c r="AH7">
        <f t="shared" ref="AH7" si="16">1+AH6</f>
        <v>3</v>
      </c>
      <c r="AI7">
        <f t="shared" ref="AI7" si="17">1+AI6</f>
        <v>3</v>
      </c>
      <c r="AJ7">
        <f t="shared" ref="AJ7:AL7" si="18">1+AJ6</f>
        <v>3</v>
      </c>
      <c r="AK7">
        <f t="shared" si="18"/>
        <v>3</v>
      </c>
      <c r="AL7">
        <f t="shared" si="18"/>
        <v>3</v>
      </c>
      <c r="AM7">
        <f t="shared" ref="AM7" si="19">1+AM6</f>
        <v>3</v>
      </c>
      <c r="AN7">
        <f t="shared" ref="AN7" si="20">1+AN6</f>
        <v>3</v>
      </c>
      <c r="AO7">
        <f t="shared" ref="AO7:AQ7" si="21">1+AO6</f>
        <v>3</v>
      </c>
      <c r="AP7">
        <f t="shared" si="21"/>
        <v>3</v>
      </c>
      <c r="AQ7">
        <f t="shared" si="21"/>
        <v>3</v>
      </c>
      <c r="AR7">
        <f t="shared" ref="AR7" si="22">1+AR6</f>
        <v>3</v>
      </c>
      <c r="AS7">
        <f t="shared" ref="AS7" si="23">1+AS6</f>
        <v>3</v>
      </c>
      <c r="AT7">
        <f t="shared" ref="AT7:AV7" si="24">1+AT6</f>
        <v>3</v>
      </c>
      <c r="AU7">
        <f t="shared" si="24"/>
        <v>3</v>
      </c>
      <c r="AV7">
        <f t="shared" si="24"/>
        <v>2</v>
      </c>
      <c r="AW7">
        <f t="shared" ref="AW7" si="25">1+AW6</f>
        <v>2</v>
      </c>
      <c r="AX7">
        <f t="shared" ref="AX7" si="26">1+AX6</f>
        <v>3</v>
      </c>
      <c r="AY7">
        <f t="shared" ref="AY7:BA7" si="27">1+AY6</f>
        <v>3</v>
      </c>
      <c r="AZ7">
        <f t="shared" si="27"/>
        <v>3</v>
      </c>
      <c r="BA7">
        <f>BA6</f>
        <v>2</v>
      </c>
    </row>
    <row r="8" spans="1:64" x14ac:dyDescent="0.2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>
        <v>43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>
        <v>51</v>
      </c>
    </row>
    <row r="9" spans="1:64" x14ac:dyDescent="0.2">
      <c r="B9" t="s">
        <v>70</v>
      </c>
      <c r="C9">
        <f>SUM(B6:BA6)</f>
        <v>100</v>
      </c>
    </row>
    <row r="10" spans="1:64" x14ac:dyDescent="0.2">
      <c r="B10" t="s">
        <v>72</v>
      </c>
      <c r="C10">
        <f>SUM(B7:BA7)</f>
        <v>155</v>
      </c>
    </row>
    <row r="11" spans="1:64" x14ac:dyDescent="0.2">
      <c r="B11" t="s">
        <v>73</v>
      </c>
      <c r="C11">
        <f>C10+2</f>
        <v>157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Logging Sequence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Rajinder Singh  Phull</dc:creator>
  <cp:lastModifiedBy>Vikram AS</cp:lastModifiedBy>
  <dcterms:created xsi:type="dcterms:W3CDTF">2023-10-03T05:10:03Z</dcterms:created>
  <dcterms:modified xsi:type="dcterms:W3CDTF">2023-12-04T16:02:28Z</dcterms:modified>
</cp:coreProperties>
</file>