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2B75B65-F184-462D-A415-AA44C4A1728F}" xr6:coauthVersionLast="36" xr6:coauthVersionMax="47" xr10:uidLastSave="{00000000-0000-0000-0000-000000000000}"/>
  <bookViews>
    <workbookView xWindow="0" yWindow="0" windowWidth="22260" windowHeight="12645" activeTab="1" xr2:uid="{00000000-000D-0000-FFFF-FFFF00000000}"/>
  </bookViews>
  <sheets>
    <sheet name="Planilha1" sheetId="2" r:id="rId1"/>
    <sheet name="Plan1" sheetId="1" r:id="rId2"/>
  </sheets>
  <calcPr calcId="179021"/>
  <pivotCaches>
    <pivotCache cacheId="3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H6" i="1"/>
  <c r="H7" i="1"/>
  <c r="H8" i="1"/>
  <c r="H9" i="1"/>
  <c r="H10" i="1"/>
  <c r="H11" i="1"/>
  <c r="H12" i="1"/>
  <c r="H13" i="1"/>
  <c r="H5" i="1"/>
  <c r="G6" i="1"/>
  <c r="G7" i="1"/>
  <c r="G8" i="1"/>
  <c r="G9" i="1"/>
  <c r="G10" i="1"/>
  <c r="G11" i="1"/>
  <c r="G12" i="1"/>
  <c r="G13" i="1"/>
  <c r="D19" i="1"/>
  <c r="F18" i="1"/>
  <c r="E18" i="1"/>
  <c r="D18" i="1"/>
  <c r="D20" i="1"/>
  <c r="E20" i="1"/>
  <c r="F20" i="1"/>
  <c r="F19" i="1"/>
  <c r="E19" i="1"/>
</calcChain>
</file>

<file path=xl/sharedStrings.xml><?xml version="1.0" encoding="utf-8"?>
<sst xmlns="http://schemas.openxmlformats.org/spreadsheetml/2006/main" count="48" uniqueCount="28">
  <si>
    <t>Custos Mensais de marketing</t>
  </si>
  <si>
    <t>área</t>
  </si>
  <si>
    <t>Produtos</t>
  </si>
  <si>
    <t>Custo Previsto</t>
  </si>
  <si>
    <t>Custo Real</t>
  </si>
  <si>
    <t>Status</t>
  </si>
  <si>
    <t>Diferença</t>
  </si>
  <si>
    <t>Mídia Física</t>
  </si>
  <si>
    <t>Camisetas</t>
  </si>
  <si>
    <t>Mídia física</t>
  </si>
  <si>
    <t>outdoors</t>
  </si>
  <si>
    <t>Posters</t>
  </si>
  <si>
    <t>Mídia digital</t>
  </si>
  <si>
    <t>Redes sociais</t>
  </si>
  <si>
    <t>Rich Media</t>
  </si>
  <si>
    <t>Eventos</t>
  </si>
  <si>
    <t>Festas</t>
  </si>
  <si>
    <t>Jornais</t>
  </si>
  <si>
    <t>Panfletos</t>
  </si>
  <si>
    <t>Feira de Carreiras</t>
  </si>
  <si>
    <t>Custos totais por área</t>
  </si>
  <si>
    <t>Área</t>
  </si>
  <si>
    <t>Custo previsto</t>
  </si>
  <si>
    <t>Mídia Digital</t>
  </si>
  <si>
    <t>&lt;--- Fórmula correta porém não mostra o valor correto</t>
  </si>
  <si>
    <t>Soma de Custo Previsto</t>
  </si>
  <si>
    <t>Soma de Custo Real</t>
  </si>
  <si>
    <t>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</si>
</sst>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4" borderId="1" xfId="0" applyFill="1" applyBorder="1"/>
    <xf numFmtId="0" fontId="0" fillId="10" borderId="1" xfId="0" applyFill="1" applyBorder="1"/>
    <xf numFmtId="0" fontId="0" fillId="11" borderId="1" xfId="0" applyFill="1" applyBorder="1"/>
    <xf numFmtId="44" fontId="0" fillId="12" borderId="1" xfId="1" applyFont="1" applyFill="1" applyBorder="1"/>
    <xf numFmtId="44" fontId="0" fillId="12" borderId="1" xfId="0" applyNumberFormat="1" applyFill="1" applyBorder="1"/>
    <xf numFmtId="44" fontId="0" fillId="13" borderId="1" xfId="1" applyFont="1" applyFill="1" applyBorder="1"/>
    <xf numFmtId="44" fontId="0" fillId="13" borderId="1" xfId="0" applyNumberFormat="1" applyFill="1" applyBorder="1"/>
    <xf numFmtId="44" fontId="0" fillId="14" borderId="1" xfId="0" applyNumberFormat="1" applyFill="1" applyBorder="1"/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14" borderId="1" xfId="0" applyFill="1" applyBorder="1"/>
    <xf numFmtId="0" fontId="4" fillId="0" borderId="0" xfId="0" applyFont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NumberFormat="1"/>
  </cellXfs>
  <cellStyles count="2">
    <cellStyle name="Moeda" xfId="1" builtinId="4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Custos Mensais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Plan1!$E$3:$E$4</c:f>
              <c:strCache>
                <c:ptCount val="2"/>
                <c:pt idx="0">
                  <c:v>Custos Mensais de marketing</c:v>
                </c:pt>
                <c:pt idx="1">
                  <c:v>Custo Previsto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Plan1!$C$5:$D$13</c15:sqref>
                  </c15:fullRef>
                  <c15:levelRef>
                    <c15:sqref>Plan1!$D$5:$D$13</c15:sqref>
                  </c15:levelRef>
                </c:ext>
              </c:extLst>
              <c:f>Plan1!$D$5:$D$13</c:f>
              <c:strCache>
                <c:ptCount val="9"/>
                <c:pt idx="0">
                  <c:v>Camisetas</c:v>
                </c:pt>
                <c:pt idx="1">
                  <c:v>outdoors</c:v>
                </c:pt>
                <c:pt idx="2">
                  <c:v>Posters</c:v>
                </c:pt>
                <c:pt idx="3">
                  <c:v>Redes sociais</c:v>
                </c:pt>
                <c:pt idx="4">
                  <c:v>Rich Media</c:v>
                </c:pt>
                <c:pt idx="5">
                  <c:v>Festas</c:v>
                </c:pt>
                <c:pt idx="6">
                  <c:v>Jornais</c:v>
                </c:pt>
                <c:pt idx="7">
                  <c:v>Panfletos</c:v>
                </c:pt>
                <c:pt idx="8">
                  <c:v>Feira de Carreiras</c:v>
                </c:pt>
              </c:strCache>
            </c:strRef>
          </c:cat>
          <c:val>
            <c:numRef>
              <c:f>Plan1!$E$5:$E$13</c:f>
              <c:numCache>
                <c:formatCode>_("R$"* #,##0.00_);_("R$"* \(#,##0.00\);_("R$"* "-"??_);_(@_)</c:formatCode>
                <c:ptCount val="9"/>
                <c:pt idx="0">
                  <c:v>300</c:v>
                </c:pt>
                <c:pt idx="1">
                  <c:v>1200</c:v>
                </c:pt>
                <c:pt idx="2">
                  <c:v>200</c:v>
                </c:pt>
                <c:pt idx="3">
                  <c:v>2000</c:v>
                </c:pt>
                <c:pt idx="4">
                  <c:v>3000</c:v>
                </c:pt>
                <c:pt idx="5">
                  <c:v>2000</c:v>
                </c:pt>
                <c:pt idx="6">
                  <c:v>600</c:v>
                </c:pt>
                <c:pt idx="7">
                  <c:v>100</c:v>
                </c:pt>
                <c:pt idx="8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2-4400-83D0-AE0B37208864}"/>
            </c:ext>
          </c:extLst>
        </c:ser>
        <c:ser>
          <c:idx val="1"/>
          <c:order val="1"/>
          <c:tx>
            <c:strRef>
              <c:f>Plan1!$F$3:$F$4</c:f>
              <c:strCache>
                <c:ptCount val="2"/>
                <c:pt idx="0">
                  <c:v>Custos Mensais de marketing</c:v>
                </c:pt>
                <c:pt idx="1">
                  <c:v>Custo Real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Plan1!$C$5:$D$13</c15:sqref>
                  </c15:fullRef>
                  <c15:levelRef>
                    <c15:sqref>Plan1!$D$5:$D$13</c15:sqref>
                  </c15:levelRef>
                </c:ext>
              </c:extLst>
              <c:f>Plan1!$D$5:$D$13</c:f>
              <c:strCache>
                <c:ptCount val="9"/>
                <c:pt idx="0">
                  <c:v>Camisetas</c:v>
                </c:pt>
                <c:pt idx="1">
                  <c:v>outdoors</c:v>
                </c:pt>
                <c:pt idx="2">
                  <c:v>Posters</c:v>
                </c:pt>
                <c:pt idx="3">
                  <c:v>Redes sociais</c:v>
                </c:pt>
                <c:pt idx="4">
                  <c:v>Rich Media</c:v>
                </c:pt>
                <c:pt idx="5">
                  <c:v>Festas</c:v>
                </c:pt>
                <c:pt idx="6">
                  <c:v>Jornais</c:v>
                </c:pt>
                <c:pt idx="7">
                  <c:v>Panfletos</c:v>
                </c:pt>
                <c:pt idx="8">
                  <c:v>Feira de Carreiras</c:v>
                </c:pt>
              </c:strCache>
            </c:strRef>
          </c:cat>
          <c:val>
            <c:numRef>
              <c:f>Plan1!$F$5:$F$13</c:f>
              <c:numCache>
                <c:formatCode>_("R$"* #,##0.00_);_("R$"* \(#,##0.00\);_("R$"* "-"??_);_(@_)</c:formatCode>
                <c:ptCount val="9"/>
                <c:pt idx="0">
                  <c:v>100</c:v>
                </c:pt>
                <c:pt idx="1">
                  <c:v>600</c:v>
                </c:pt>
                <c:pt idx="2">
                  <c:v>140</c:v>
                </c:pt>
                <c:pt idx="3">
                  <c:v>1000</c:v>
                </c:pt>
                <c:pt idx="4">
                  <c:v>1300</c:v>
                </c:pt>
                <c:pt idx="5">
                  <c:v>3500</c:v>
                </c:pt>
                <c:pt idx="6">
                  <c:v>2492</c:v>
                </c:pt>
                <c:pt idx="7">
                  <c:v>250</c:v>
                </c:pt>
                <c:pt idx="8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2-4400-83D0-AE0B37208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05516400"/>
        <c:axId val="100482406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Plan1!$G$3:$G$4</c15:sqref>
                        </c15:formulaRef>
                      </c:ext>
                    </c:extLst>
                    <c:strCache>
                      <c:ptCount val="2"/>
                      <c:pt idx="0">
                        <c:v>Custos Mensais de marketing</c:v>
                      </c:pt>
                      <c:pt idx="1">
                        <c:v>Status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Plan1!$C$5:$D$13</c15:sqref>
                        </c15:fullRef>
                        <c15:levelRef>
                          <c15:sqref>Plan1!$D$5:$D$13</c15:sqref>
                        </c15:levelRef>
                        <c15:formulaRef>
                          <c15:sqref>Plan1!$D$5:$D$13</c15:sqref>
                        </c15:formulaRef>
                      </c:ext>
                    </c:extLst>
                    <c:strCache>
                      <c:ptCount val="9"/>
                      <c:pt idx="0">
                        <c:v>Camisetas</c:v>
                      </c:pt>
                      <c:pt idx="1">
                        <c:v>outdoors</c:v>
                      </c:pt>
                      <c:pt idx="2">
                        <c:v>Posters</c:v>
                      </c:pt>
                      <c:pt idx="3">
                        <c:v>Redes sociais</c:v>
                      </c:pt>
                      <c:pt idx="4">
                        <c:v>Rich Media</c:v>
                      </c:pt>
                      <c:pt idx="5">
                        <c:v>Festas</c:v>
                      </c:pt>
                      <c:pt idx="6">
                        <c:v>Jornais</c:v>
                      </c:pt>
                      <c:pt idx="7">
                        <c:v>Panfletos</c:v>
                      </c:pt>
                      <c:pt idx="8">
                        <c:v>Feira de Carreiras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Plan1!$G$5:$G$13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202-4400-83D0-AE0B3720886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Plan1!$H$3:$H$4</c15:sqref>
                        </c15:formulaRef>
                      </c:ext>
                    </c:extLst>
                    <c:strCache>
                      <c:ptCount val="2"/>
                      <c:pt idx="0">
                        <c:v>Custos Mensais de marketing</c:v>
                      </c:pt>
                      <c:pt idx="1">
                        <c:v>Diferença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Plan1!$C$5:$D$13</c15:sqref>
                        </c15:fullRef>
                        <c15:levelRef>
                          <c15:sqref>Plan1!$D$5:$D$13</c15:sqref>
                        </c15:levelRef>
                        <c15:formulaRef>
                          <c15:sqref>Plan1!$D$5:$D$13</c15:sqref>
                        </c15:formulaRef>
                      </c:ext>
                    </c:extLst>
                    <c:strCache>
                      <c:ptCount val="9"/>
                      <c:pt idx="0">
                        <c:v>Camisetas</c:v>
                      </c:pt>
                      <c:pt idx="1">
                        <c:v>outdoors</c:v>
                      </c:pt>
                      <c:pt idx="2">
                        <c:v>Posters</c:v>
                      </c:pt>
                      <c:pt idx="3">
                        <c:v>Redes sociais</c:v>
                      </c:pt>
                      <c:pt idx="4">
                        <c:v>Rich Media</c:v>
                      </c:pt>
                      <c:pt idx="5">
                        <c:v>Festas</c:v>
                      </c:pt>
                      <c:pt idx="6">
                        <c:v>Jornais</c:v>
                      </c:pt>
                      <c:pt idx="7">
                        <c:v>Panfletos</c:v>
                      </c:pt>
                      <c:pt idx="8">
                        <c:v>Feira de Carreiras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Plan1!$H$5:$H$13</c15:sqref>
                        </c15:formulaRef>
                      </c:ext>
                    </c:extLst>
                    <c:numCache>
                      <c:formatCode>_("R$"* #,##0.00_);_("R$"* \(#,##0.00\);_("R$"* "-"??_);_(@_)</c:formatCode>
                      <c:ptCount val="9"/>
                      <c:pt idx="0">
                        <c:v>200</c:v>
                      </c:pt>
                      <c:pt idx="1">
                        <c:v>600</c:v>
                      </c:pt>
                      <c:pt idx="2">
                        <c:v>60</c:v>
                      </c:pt>
                      <c:pt idx="3">
                        <c:v>1000</c:v>
                      </c:pt>
                      <c:pt idx="4">
                        <c:v>1700</c:v>
                      </c:pt>
                      <c:pt idx="5">
                        <c:v>-1500</c:v>
                      </c:pt>
                      <c:pt idx="6">
                        <c:v>-1892</c:v>
                      </c:pt>
                      <c:pt idx="7">
                        <c:v>-150</c:v>
                      </c:pt>
                      <c:pt idx="8">
                        <c:v>-1500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202-4400-83D0-AE0B37208864}"/>
                  </c:ext>
                </c:extLst>
              </c15:ser>
            </c15:filteredBarSeries>
          </c:ext>
        </c:extLst>
      </c:barChart>
      <c:catAx>
        <c:axId val="100551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4824064"/>
        <c:crosses val="autoZero"/>
        <c:auto val="1"/>
        <c:lblAlgn val="ctr"/>
        <c:lblOffset val="100"/>
        <c:noMultiLvlLbl val="0"/>
      </c:catAx>
      <c:valAx>
        <c:axId val="10048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551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[Orçamento de Marketing.xlsx]Planilha1!Tabela dinâmica26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Soma de Custo Previsto por área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multiLvlStrRef>
              <c:f>Planilha1!$A$4:$B$9</c:f>
              <c:multiLvlStrCache>
                <c:ptCount val="6"/>
                <c:lvl>
                  <c:pt idx="0">
                    <c:v>Soma de Custo Real</c:v>
                  </c:pt>
                  <c:pt idx="1">
                    <c:v>Soma de Custo Previsto</c:v>
                  </c:pt>
                  <c:pt idx="2">
                    <c:v>Soma de Custo Real</c:v>
                  </c:pt>
                  <c:pt idx="3">
                    <c:v>Soma de Custo Previsto</c:v>
                  </c:pt>
                  <c:pt idx="4">
                    <c:v>Soma de Custo Real</c:v>
                  </c:pt>
                  <c:pt idx="5">
                    <c:v>Soma de Custo Previsto</c:v>
                  </c:pt>
                </c:lvl>
                <c:lvl>
                  <c:pt idx="0">
                    <c:v>Eventos</c:v>
                  </c:pt>
                  <c:pt idx="2">
                    <c:v>Mídia digital</c:v>
                  </c:pt>
                  <c:pt idx="4">
                    <c:v>Mídia Física</c:v>
                  </c:pt>
                </c:lvl>
              </c:multiLvlStrCache>
            </c:multiLvlStrRef>
          </c:cat>
          <c:val>
            <c:numRef>
              <c:f>Planilha1!$C$4:$C$9</c:f>
              <c:numCache>
                <c:formatCode>General</c:formatCode>
                <c:ptCount val="6"/>
                <c:pt idx="0">
                  <c:v>6500</c:v>
                </c:pt>
                <c:pt idx="1">
                  <c:v>3500</c:v>
                </c:pt>
                <c:pt idx="2">
                  <c:v>2300</c:v>
                </c:pt>
                <c:pt idx="3">
                  <c:v>5000</c:v>
                </c:pt>
                <c:pt idx="4">
                  <c:v>3582</c:v>
                </c:pt>
                <c:pt idx="5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7-46E2-8381-3122095B4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003361264"/>
        <c:axId val="1003816704"/>
      </c:barChart>
      <c:catAx>
        <c:axId val="100336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3816704"/>
        <c:crosses val="autoZero"/>
        <c:auto val="1"/>
        <c:lblAlgn val="ctr"/>
        <c:lblOffset val="100"/>
        <c:noMultiLvlLbl val="0"/>
      </c:catAx>
      <c:valAx>
        <c:axId val="1003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336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866774</xdr:colOff>
      <xdr:row>0</xdr:row>
      <xdr:rowOff>138111</xdr:rowOff>
    </xdr:from>
    <xdr:to>
      <xdr:col>15</xdr:col>
      <xdr:colOff>180975</xdr:colOff>
      <xdr:row>15</xdr:row>
      <xdr:rowOff>285750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78A246-086D-4CE7-83AE-FD67AB14B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514349</xdr:colOff>
      <xdr:row>16</xdr:row>
      <xdr:rowOff>38100</xdr:rowOff>
    </xdr:from>
    <xdr:to>
      <xdr:col>14</xdr:col>
      <xdr:colOff>628649</xdr:colOff>
      <xdr:row>32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79F919C-A5D5-48CC-8DCC-8B6A44D1F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050.843866782408" createdVersion="6" refreshedVersion="6" minRefreshableVersion="3" recordCount="9" xr:uid="{47AE6203-CFC6-476E-8637-DC55F15FF389}">
  <cacheSource type="worksheet">
    <worksheetSource ref="C4:H13" sheet="Plan1"/>
  </cacheSource>
  <cacheFields count="6">
    <cacheField name="área" numFmtId="0">
      <sharedItems count="3">
        <s v="Mídia Física"/>
        <s v="Mídia digital"/>
        <s v="Eventos"/>
      </sharedItems>
    </cacheField>
    <cacheField name="Produtos" numFmtId="0">
      <sharedItems/>
    </cacheField>
    <cacheField name="Custo Previsto" numFmtId="44">
      <sharedItems containsSemiMixedTypes="0" containsString="0" containsNumber="1" containsInteger="1" minValue="100" maxValue="3000"/>
    </cacheField>
    <cacheField name="Custo Real" numFmtId="44">
      <sharedItems containsSemiMixedTypes="0" containsString="0" containsNumber="1" containsInteger="1" minValue="100" maxValue="3500"/>
    </cacheField>
    <cacheField name="Status" numFmtId="0">
      <sharedItems/>
    </cacheField>
    <cacheField name="Diferença" numFmtId="44">
      <sharedItems containsSemiMixedTypes="0" containsString="0" containsNumber="1" containsInteger="1" minValue="-1892" maxValue="1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s v="Camisetas"/>
    <n v="300"/>
    <n v="100"/>
    <s v="Saldo Positivo!"/>
    <n v="200"/>
  </r>
  <r>
    <x v="0"/>
    <s v="outdoors"/>
    <n v="1200"/>
    <n v="600"/>
    <s v="Saldo Positivo!"/>
    <n v="600"/>
  </r>
  <r>
    <x v="0"/>
    <s v="Posters"/>
    <n v="200"/>
    <n v="140"/>
    <s v="Saldo Positivo!"/>
    <n v="60"/>
  </r>
  <r>
    <x v="1"/>
    <s v="Redes sociais"/>
    <n v="2000"/>
    <n v="1000"/>
    <s v="Saldo Positivo!"/>
    <n v="1000"/>
  </r>
  <r>
    <x v="1"/>
    <s v="Rich Media"/>
    <n v="3000"/>
    <n v="1300"/>
    <s v="Saldo Positivo!"/>
    <n v="1700"/>
  </r>
  <r>
    <x v="2"/>
    <s v="Festas"/>
    <n v="2000"/>
    <n v="3500"/>
    <s v="Saldo Negativo!"/>
    <n v="-1500"/>
  </r>
  <r>
    <x v="0"/>
    <s v="Jornais"/>
    <n v="600"/>
    <n v="2492"/>
    <s v="Saldo Negativo!"/>
    <n v="-1892"/>
  </r>
  <r>
    <x v="0"/>
    <s v="Panfletos"/>
    <n v="100"/>
    <n v="250"/>
    <s v="Saldo Negativo!"/>
    <n v="-150"/>
  </r>
  <r>
    <x v="2"/>
    <s v="Feira de Carreiras"/>
    <n v="1500"/>
    <n v="3000"/>
    <s v="Saldo Negativo!"/>
    <n v="-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D12B78-1688-427A-A0E3-CFF871FF8592}" name="Tabela dinâmica26" cacheId="32" dataOnRows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3">
  <location ref="A3:C9" firstHeaderRow="1" firstDataRow="1" firstDataCol="2"/>
  <pivotFields count="6"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-2"/>
  </rowFields>
  <row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rowItems>
  <colItems count="1">
    <i/>
  </colItems>
  <dataFields count="2">
    <dataField name="Soma de Custo Real" fld="3" baseField="0" baseItem="0"/>
    <dataField name="Soma de Custo Previsto" fld="2" baseField="0" baseItem="0"/>
  </dataFields>
  <chartFormats count="2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3C720-474B-486F-867F-146454F0EC09}">
  <dimension ref="A3:C9"/>
  <sheetViews>
    <sheetView workbookViewId="0">
      <selection activeCell="A3" sqref="A3"/>
    </sheetView>
  </sheetViews>
  <sheetFormatPr defaultRowHeight="15" x14ac:dyDescent="0.25"/>
  <cols>
    <col min="1" max="1" width="11.85546875" bestFit="1" customWidth="1"/>
    <col min="2" max="2" width="22.140625" bestFit="1" customWidth="1"/>
    <col min="3" max="3" width="5" bestFit="1" customWidth="1"/>
  </cols>
  <sheetData>
    <row r="3" spans="1:3" x14ac:dyDescent="0.25">
      <c r="A3" s="19" t="s">
        <v>1</v>
      </c>
      <c r="B3" s="19" t="s">
        <v>27</v>
      </c>
    </row>
    <row r="4" spans="1:3" x14ac:dyDescent="0.25">
      <c r="A4" t="s">
        <v>15</v>
      </c>
      <c r="B4" t="s">
        <v>26</v>
      </c>
      <c r="C4" s="20">
        <v>6500</v>
      </c>
    </row>
    <row r="5" spans="1:3" x14ac:dyDescent="0.25">
      <c r="A5" t="s">
        <v>15</v>
      </c>
      <c r="B5" t="s">
        <v>25</v>
      </c>
      <c r="C5" s="20">
        <v>3500</v>
      </c>
    </row>
    <row r="6" spans="1:3" x14ac:dyDescent="0.25">
      <c r="A6" t="s">
        <v>12</v>
      </c>
      <c r="B6" t="s">
        <v>26</v>
      </c>
      <c r="C6" s="20">
        <v>2300</v>
      </c>
    </row>
    <row r="7" spans="1:3" x14ac:dyDescent="0.25">
      <c r="A7" t="s">
        <v>12</v>
      </c>
      <c r="B7" t="s">
        <v>25</v>
      </c>
      <c r="C7" s="20">
        <v>5000</v>
      </c>
    </row>
    <row r="8" spans="1:3" x14ac:dyDescent="0.25">
      <c r="A8" t="s">
        <v>7</v>
      </c>
      <c r="B8" t="s">
        <v>26</v>
      </c>
      <c r="C8" s="20">
        <v>3582</v>
      </c>
    </row>
    <row r="9" spans="1:3" x14ac:dyDescent="0.25">
      <c r="A9" t="s">
        <v>7</v>
      </c>
      <c r="B9" t="s">
        <v>25</v>
      </c>
      <c r="C9" s="20">
        <v>2400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H20"/>
  <sheetViews>
    <sheetView tabSelected="1" zoomScale="70" zoomScaleNormal="70" workbookViewId="0">
      <selection activeCell="I24" sqref="I24"/>
    </sheetView>
  </sheetViews>
  <sheetFormatPr defaultRowHeight="15" x14ac:dyDescent="0.25"/>
  <cols>
    <col min="3" max="3" width="11.85546875" bestFit="1" customWidth="1"/>
    <col min="4" max="4" width="15.28515625" customWidth="1"/>
    <col min="5" max="5" width="14.42578125" customWidth="1"/>
    <col min="6" max="6" width="15.5703125" customWidth="1"/>
    <col min="7" max="7" width="15" bestFit="1" customWidth="1"/>
    <col min="8" max="8" width="14.42578125" customWidth="1"/>
    <col min="9" max="9" width="15.42578125" customWidth="1"/>
    <col min="10" max="10" width="13.85546875" bestFit="1" customWidth="1"/>
    <col min="11" max="11" width="16.5703125" customWidth="1"/>
    <col min="12" max="12" width="14" customWidth="1"/>
    <col min="13" max="13" width="15" bestFit="1" customWidth="1"/>
    <col min="14" max="14" width="13.85546875" bestFit="1" customWidth="1"/>
    <col min="15" max="15" width="10.28515625" bestFit="1" customWidth="1"/>
    <col min="16" max="16" width="15" bestFit="1" customWidth="1"/>
  </cols>
  <sheetData>
    <row r="3" spans="3:8" ht="37.5" customHeight="1" x14ac:dyDescent="0.25">
      <c r="C3" s="18" t="s">
        <v>0</v>
      </c>
      <c r="D3" s="18"/>
      <c r="E3" s="18"/>
      <c r="F3" s="18"/>
      <c r="G3" s="18"/>
      <c r="H3" s="18"/>
    </row>
    <row r="4" spans="3:8" ht="17.25" customHeight="1" x14ac:dyDescent="0.25">
      <c r="C4" s="9" t="s">
        <v>1</v>
      </c>
      <c r="D4" s="10" t="s">
        <v>2</v>
      </c>
      <c r="E4" s="11" t="s">
        <v>3</v>
      </c>
      <c r="F4" s="12" t="s">
        <v>4</v>
      </c>
      <c r="G4" s="13" t="s">
        <v>5</v>
      </c>
      <c r="H4" s="14" t="s">
        <v>6</v>
      </c>
    </row>
    <row r="5" spans="3:8" ht="19.5" customHeight="1" x14ac:dyDescent="0.25">
      <c r="C5" s="2" t="s">
        <v>7</v>
      </c>
      <c r="D5" s="3" t="s">
        <v>8</v>
      </c>
      <c r="E5" s="4">
        <v>300</v>
      </c>
      <c r="F5" s="6">
        <v>100</v>
      </c>
      <c r="G5" s="1" t="str">
        <f>IF(F5&gt;E5,"Saldo Negativo!","Saldo Positivo!")</f>
        <v>Saldo Positivo!</v>
      </c>
      <c r="H5" s="8">
        <f>E5-F5</f>
        <v>200</v>
      </c>
    </row>
    <row r="6" spans="3:8" ht="19.5" customHeight="1" x14ac:dyDescent="0.25">
      <c r="C6" s="2" t="s">
        <v>9</v>
      </c>
      <c r="D6" s="3" t="s">
        <v>10</v>
      </c>
      <c r="E6" s="4">
        <v>1200</v>
      </c>
      <c r="F6" s="6">
        <v>600</v>
      </c>
      <c r="G6" s="1" t="str">
        <f t="shared" ref="G6:G13" si="0">IF(F6&gt;E6,"Saldo Negativo!","Saldo Positivo!")</f>
        <v>Saldo Positivo!</v>
      </c>
      <c r="H6" s="8">
        <f t="shared" ref="H6:H13" si="1">E6-F6</f>
        <v>600</v>
      </c>
    </row>
    <row r="7" spans="3:8" ht="19.5" customHeight="1" x14ac:dyDescent="0.25">
      <c r="C7" s="2" t="s">
        <v>7</v>
      </c>
      <c r="D7" s="3" t="s">
        <v>11</v>
      </c>
      <c r="E7" s="4">
        <v>200</v>
      </c>
      <c r="F7" s="6">
        <v>140</v>
      </c>
      <c r="G7" s="1" t="str">
        <f t="shared" si="0"/>
        <v>Saldo Positivo!</v>
      </c>
      <c r="H7" s="8">
        <f t="shared" si="1"/>
        <v>60</v>
      </c>
    </row>
    <row r="8" spans="3:8" ht="19.5" customHeight="1" x14ac:dyDescent="0.25">
      <c r="C8" s="2" t="s">
        <v>12</v>
      </c>
      <c r="D8" s="3" t="s">
        <v>13</v>
      </c>
      <c r="E8" s="4">
        <v>2000</v>
      </c>
      <c r="F8" s="6">
        <v>1000</v>
      </c>
      <c r="G8" s="1" t="str">
        <f t="shared" si="0"/>
        <v>Saldo Positivo!</v>
      </c>
      <c r="H8" s="8">
        <f t="shared" si="1"/>
        <v>1000</v>
      </c>
    </row>
    <row r="9" spans="3:8" ht="19.5" customHeight="1" x14ac:dyDescent="0.25">
      <c r="C9" s="2" t="s">
        <v>12</v>
      </c>
      <c r="D9" s="3" t="s">
        <v>14</v>
      </c>
      <c r="E9" s="4">
        <v>3000</v>
      </c>
      <c r="F9" s="6">
        <v>1300</v>
      </c>
      <c r="G9" s="1" t="str">
        <f t="shared" si="0"/>
        <v>Saldo Positivo!</v>
      </c>
      <c r="H9" s="8">
        <f t="shared" si="1"/>
        <v>1700</v>
      </c>
    </row>
    <row r="10" spans="3:8" ht="19.5" customHeight="1" x14ac:dyDescent="0.25">
      <c r="C10" s="2" t="s">
        <v>15</v>
      </c>
      <c r="D10" s="3" t="s">
        <v>16</v>
      </c>
      <c r="E10" s="4">
        <v>2000</v>
      </c>
      <c r="F10" s="6">
        <v>3500</v>
      </c>
      <c r="G10" s="1" t="str">
        <f t="shared" si="0"/>
        <v>Saldo Negativo!</v>
      </c>
      <c r="H10" s="8">
        <f t="shared" si="1"/>
        <v>-1500</v>
      </c>
    </row>
    <row r="11" spans="3:8" ht="19.5" customHeight="1" x14ac:dyDescent="0.25">
      <c r="C11" s="2" t="s">
        <v>7</v>
      </c>
      <c r="D11" s="3" t="s">
        <v>17</v>
      </c>
      <c r="E11" s="4">
        <v>600</v>
      </c>
      <c r="F11" s="6">
        <v>2492</v>
      </c>
      <c r="G11" s="1" t="str">
        <f t="shared" si="0"/>
        <v>Saldo Negativo!</v>
      </c>
      <c r="H11" s="8">
        <f t="shared" si="1"/>
        <v>-1892</v>
      </c>
    </row>
    <row r="12" spans="3:8" ht="19.5" customHeight="1" x14ac:dyDescent="0.25">
      <c r="C12" s="2" t="s">
        <v>7</v>
      </c>
      <c r="D12" s="3" t="s">
        <v>18</v>
      </c>
      <c r="E12" s="4">
        <v>100</v>
      </c>
      <c r="F12" s="6">
        <v>250</v>
      </c>
      <c r="G12" s="1" t="str">
        <f t="shared" si="0"/>
        <v>Saldo Negativo!</v>
      </c>
      <c r="H12" s="8">
        <f t="shared" si="1"/>
        <v>-150</v>
      </c>
    </row>
    <row r="13" spans="3:8" ht="19.5" customHeight="1" x14ac:dyDescent="0.25">
      <c r="C13" s="2" t="s">
        <v>15</v>
      </c>
      <c r="D13" s="3" t="s">
        <v>19</v>
      </c>
      <c r="E13" s="5">
        <v>1500</v>
      </c>
      <c r="F13" s="7">
        <v>3000</v>
      </c>
      <c r="G13" s="1" t="str">
        <f t="shared" si="0"/>
        <v>Saldo Negativo!</v>
      </c>
      <c r="H13" s="8">
        <f t="shared" si="1"/>
        <v>-1500</v>
      </c>
    </row>
    <row r="16" spans="3:8" s="16" customFormat="1" ht="25.5" customHeight="1" x14ac:dyDescent="0.25">
      <c r="C16" s="17" t="s">
        <v>20</v>
      </c>
      <c r="D16" s="17"/>
      <c r="E16" s="17"/>
      <c r="F16" s="17"/>
    </row>
    <row r="17" spans="3:7" x14ac:dyDescent="0.25">
      <c r="C17" s="15" t="s">
        <v>21</v>
      </c>
      <c r="D17" s="15" t="s">
        <v>22</v>
      </c>
      <c r="E17" s="15" t="s">
        <v>4</v>
      </c>
      <c r="F17" s="15" t="s">
        <v>5</v>
      </c>
    </row>
    <row r="18" spans="3:7" x14ac:dyDescent="0.25">
      <c r="C18" s="15" t="s">
        <v>7</v>
      </c>
      <c r="D18" s="8">
        <f ca="1">SUMIF(C5:C999999,"Mídia Física",E5:E13)</f>
        <v>2400</v>
      </c>
      <c r="E18" s="8">
        <f ca="1">SUMIF(C5:C999999,"Mídia Física",F5:F13)</f>
        <v>3582</v>
      </c>
      <c r="F18" s="15" t="str">
        <f ca="1">IF(E18&gt;D18,"Saldo Negativo!","Saldo Positivo")</f>
        <v>Saldo Negativo!</v>
      </c>
    </row>
    <row r="19" spans="3:7" x14ac:dyDescent="0.25">
      <c r="C19" s="15" t="s">
        <v>23</v>
      </c>
      <c r="D19" s="8">
        <f ca="1">SUMIF(C5:C999999,"Mídia Digital",E5:E13)</f>
        <v>5000</v>
      </c>
      <c r="E19" s="8">
        <f ca="1">SUMIF(C5:C999999,"Mídia Digital",F5:F13)</f>
        <v>2300</v>
      </c>
      <c r="F19" s="15" t="str">
        <f ca="1">IF(E19&gt;D19,"Saldo Negativo!","Saldo Positivo")</f>
        <v>Saldo Negativo!</v>
      </c>
      <c r="G19" t="s">
        <v>24</v>
      </c>
    </row>
    <row r="20" spans="3:7" x14ac:dyDescent="0.25">
      <c r="C20" s="15" t="s">
        <v>15</v>
      </c>
      <c r="D20" s="8">
        <f ca="1">SUMIF(C5:C999999,"Eventos",E5:E13)</f>
        <v>3500</v>
      </c>
      <c r="E20" s="8">
        <f ca="1">SUMIF(C5:C1000000,"Eventos",F5:F13)</f>
        <v>6500</v>
      </c>
      <c r="F20" s="15" t="str">
        <f t="shared" ref="F20" ca="1" si="2">IF(E20&gt;D20,"Saldo Negativo!","Saldo Positivo")</f>
        <v>Saldo Negativo!</v>
      </c>
    </row>
  </sheetData>
  <mergeCells count="2">
    <mergeCell ref="C16:F16"/>
    <mergeCell ref="C3:H3"/>
  </mergeCells>
  <conditionalFormatting sqref="G5:G13">
    <cfRule type="containsText" dxfId="3" priority="4" operator="containsText" text="Saldo Positivo!">
      <formula>NOT(ISERROR(SEARCH("Saldo Positivo!",G5)))</formula>
    </cfRule>
  </conditionalFormatting>
  <conditionalFormatting sqref="G5:G13">
    <cfRule type="containsText" dxfId="2" priority="3" operator="containsText" text="Saldo Negativo!">
      <formula>NOT(ISERROR(SEARCH("Saldo Negativo!",G5)))</formula>
    </cfRule>
  </conditionalFormatting>
  <conditionalFormatting sqref="F18:F20">
    <cfRule type="containsText" dxfId="1" priority="2" operator="containsText" text="Saldo Negativo!">
      <formula>NOT(ISERROR(SEARCH("Saldo Negativo!",F18)))</formula>
    </cfRule>
  </conditionalFormatting>
  <conditionalFormatting sqref="F18:F20">
    <cfRule type="containsText" dxfId="0" priority="1" operator="containsText" text="Saldo Positivo!">
      <formula>NOT(ISERROR(SEARCH("Saldo Positivo!",F18)))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2023-05-04T23:21:02Z</dcterms:modified>
  <cp:category/>
  <cp:contentStatus/>
</cp:coreProperties>
</file>