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Planilha1" sheetId="1" r:id="rId1"/>
  </sheets>
  <calcPr calcId="145621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7" i="1"/>
  <c r="I17" i="1"/>
  <c r="I16" i="1"/>
  <c r="I15" i="1"/>
  <c r="I14" i="1"/>
  <c r="I13" i="1"/>
  <c r="I12" i="1"/>
  <c r="I11" i="1"/>
  <c r="I10" i="1"/>
  <c r="I9" i="1"/>
  <c r="I8" i="1"/>
  <c r="I6" i="1"/>
  <c r="I5" i="1"/>
  <c r="I4" i="1"/>
  <c r="I3" i="1"/>
  <c r="D1" i="1"/>
  <c r="E3" i="1" s="1"/>
</calcChain>
</file>

<file path=xl/sharedStrings.xml><?xml version="1.0" encoding="utf-8"?>
<sst xmlns="http://schemas.openxmlformats.org/spreadsheetml/2006/main" count="72" uniqueCount="11">
  <si>
    <t>Alunos de TI por ano</t>
  </si>
  <si>
    <t>Aluno</t>
  </si>
  <si>
    <t>Ano de Ingresso</t>
  </si>
  <si>
    <t>Status</t>
  </si>
  <si>
    <t>Ano Atual</t>
  </si>
  <si>
    <t>Ano</t>
  </si>
  <si>
    <t>quantidade de alunos</t>
  </si>
  <si>
    <t>Qtd Alunos Aprovados</t>
  </si>
  <si>
    <t>John doe</t>
  </si>
  <si>
    <t>Aprovado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</si>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</sst>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D85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/>
    <xf numFmtId="2" fontId="0" fillId="0" borderId="0" xfId="0" applyNumberFormat="1"/>
    <xf numFmtId="0" fontId="3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1" fillId="8" borderId="2" xfId="0" quotePrefix="1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D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alunos aprovados</a:t>
            </a:r>
            <a:r>
              <a:rPr lang="pt-BR" baseline="0"/>
              <a:t> por ano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quantidade de alunos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Planilha1!$H$3:$H$17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Planilha1!$I$3:$I$17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D6-45A3-9FF8-CA952ABA188F}"/>
            </c:ext>
          </c:extLst>
        </c:ser>
        <c:ser>
          <c:idx val="1"/>
          <c:order val="1"/>
          <c:tx>
            <c:strRef>
              <c:f>Planilha1!$J$2</c:f>
              <c:strCache>
                <c:ptCount val="1"/>
                <c:pt idx="0">
                  <c:v>Qtd Alunos Aprovados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Planilha1!$H$3:$H$17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Planilha1!$J$3:$J$17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D6-45A3-9FF8-CA952ABA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3840"/>
        <c:axId val="111205376"/>
      </c:barChart>
      <c:catAx>
        <c:axId val="111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05376"/>
        <c:crosses val="autoZero"/>
        <c:auto val="1"/>
        <c:lblAlgn val="ctr"/>
        <c:lblOffset val="100"/>
        <c:noMultiLvlLbl val="0"/>
      </c:catAx>
      <c:valAx>
        <c:axId val="111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17</xdr:row>
      <xdr:rowOff>147637</xdr:rowOff>
    </xdr:from>
    <xdr:to>
      <xdr:col>10</xdr:col>
      <xdr:colOff>390525</xdr:colOff>
      <xdr:row>32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665C2EA-B58A-481C-BA08-BB4ABDB9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0" workbookViewId="0">
      <selection activeCell="J8" sqref="J8"/>
    </sheetView>
  </sheetViews>
  <sheetFormatPr defaultRowHeight="15" x14ac:dyDescent="0.25"/>
  <cols>
    <col min="1" max="1" width="13.140625" customWidth="1"/>
    <col min="2" max="2" width="14.7109375" customWidth="1"/>
    <col min="3" max="3" width="10.5703125" bestFit="1" customWidth="1"/>
    <col min="4" max="4" width="11.42578125" bestFit="1" customWidth="1"/>
    <col min="6" max="6" width="20.28515625" bestFit="1" customWidth="1"/>
    <col min="9" max="9" width="20.28515625" bestFit="1" customWidth="1"/>
    <col min="10" max="10" width="21" bestFit="1" customWidth="1"/>
  </cols>
  <sheetData>
    <row r="1" spans="1:10" x14ac:dyDescent="0.25">
      <c r="A1" s="9" t="s">
        <v>0</v>
      </c>
      <c r="B1" s="9"/>
      <c r="C1" s="9"/>
      <c r="D1" s="2">
        <f ca="1">TODAY()</f>
        <v>45070</v>
      </c>
    </row>
    <row r="2" spans="1:10" x14ac:dyDescent="0.25">
      <c r="A2" s="3" t="s">
        <v>1</v>
      </c>
      <c r="B2" s="4" t="s">
        <v>2</v>
      </c>
      <c r="C2" s="5" t="s">
        <v>3</v>
      </c>
      <c r="E2" t="s">
        <v>4</v>
      </c>
      <c r="H2" s="10" t="s">
        <v>5</v>
      </c>
      <c r="I2" s="10" t="s">
        <v>6</v>
      </c>
      <c r="J2" s="10" t="s">
        <v>7</v>
      </c>
    </row>
    <row r="3" spans="1:10" x14ac:dyDescent="0.25">
      <c r="A3" s="6" t="s">
        <v>8</v>
      </c>
      <c r="B3" s="7">
        <v>2009</v>
      </c>
      <c r="C3" s="8" t="s">
        <v>9</v>
      </c>
      <c r="E3">
        <f ca="1">YEAR(D1)</f>
        <v>2023</v>
      </c>
      <c r="H3" s="11">
        <v>2009</v>
      </c>
      <c r="I3" s="11">
        <f>COUNTIF(B2:B999999,"2009")</f>
        <v>2</v>
      </c>
      <c r="J3" s="11">
        <f>COUNTIFS(B3:B999999,"2009", C3:C999999, "Aprovado")</f>
        <v>2</v>
      </c>
    </row>
    <row r="4" spans="1:10" x14ac:dyDescent="0.25">
      <c r="A4" s="6" t="s">
        <v>8</v>
      </c>
      <c r="B4" s="7">
        <v>2010</v>
      </c>
      <c r="C4" s="8" t="s">
        <v>10</v>
      </c>
      <c r="H4" s="11">
        <v>2010</v>
      </c>
      <c r="I4" s="11">
        <f>COUNTIF(B2:B999999,"2010")</f>
        <v>2</v>
      </c>
      <c r="J4" s="11">
        <f>COUNTIFS(B3:B999999,"2010", C3:C999999, "Aprovado")</f>
        <v>1</v>
      </c>
    </row>
    <row r="5" spans="1:10" x14ac:dyDescent="0.25">
      <c r="A5" s="6" t="s">
        <v>8</v>
      </c>
      <c r="B5" s="7">
        <v>2011</v>
      </c>
      <c r="C5" s="8" t="s">
        <v>10</v>
      </c>
      <c r="E5" s="1"/>
      <c r="H5" s="11">
        <v>2011</v>
      </c>
      <c r="I5" s="11">
        <f>COUNTIF(B2:B999999,"2011")</f>
        <v>1</v>
      </c>
      <c r="J5" s="12">
        <f>COUNTIFS(B3:B999999,"2011", C3:C999999, "Aprovado")</f>
        <v>0</v>
      </c>
    </row>
    <row r="6" spans="1:10" x14ac:dyDescent="0.25">
      <c r="A6" s="6" t="s">
        <v>8</v>
      </c>
      <c r="B6" s="7">
        <v>2012</v>
      </c>
      <c r="C6" s="8" t="s">
        <v>9</v>
      </c>
      <c r="H6" s="11">
        <v>2012</v>
      </c>
      <c r="I6" s="11">
        <f>COUNTIF(B2:B999999,"2012")</f>
        <v>2</v>
      </c>
      <c r="J6" s="12">
        <f>COUNTIFS(B3:B999999,"2012", C3:C999999, "Aprovado")</f>
        <v>2</v>
      </c>
    </row>
    <row r="7" spans="1:10" x14ac:dyDescent="0.25">
      <c r="A7" s="6" t="s">
        <v>8</v>
      </c>
      <c r="B7" s="7">
        <v>2013</v>
      </c>
      <c r="C7" s="8" t="s">
        <v>9</v>
      </c>
      <c r="E7" s="1"/>
      <c r="H7" s="11">
        <v>2013</v>
      </c>
      <c r="I7" s="11">
        <f>COUNTIF(B2:B999999,"2013")</f>
        <v>3</v>
      </c>
      <c r="J7" s="11">
        <f>COUNTIFS(B3:B999999,"2013", C3:C999999, "Aprovado")</f>
        <v>2</v>
      </c>
    </row>
    <row r="8" spans="1:10" x14ac:dyDescent="0.25">
      <c r="A8" s="6" t="s">
        <v>8</v>
      </c>
      <c r="B8" s="7">
        <v>2014</v>
      </c>
      <c r="C8" s="8" t="s">
        <v>10</v>
      </c>
      <c r="E8" s="1"/>
      <c r="H8" s="11">
        <v>2014</v>
      </c>
      <c r="I8" s="11">
        <f>COUNTIF(B2:B999999,"2014")</f>
        <v>3</v>
      </c>
      <c r="J8" s="11">
        <f>COUNTIFS(B3:B999999,"20014", C3:C999999, "Aprovado")</f>
        <v>0</v>
      </c>
    </row>
    <row r="9" spans="1:10" x14ac:dyDescent="0.25">
      <c r="A9" s="6" t="s">
        <v>8</v>
      </c>
      <c r="B9" s="7">
        <v>2015</v>
      </c>
      <c r="C9" s="8" t="s">
        <v>9</v>
      </c>
      <c r="H9" s="11">
        <v>2015</v>
      </c>
      <c r="I9" s="11">
        <f>COUNTIF(B2:B999999,"2015")</f>
        <v>1</v>
      </c>
      <c r="J9" s="11">
        <f>COUNTIFS(B3:B999999,"2015", C3:C999999, "Aprovado")</f>
        <v>1</v>
      </c>
    </row>
    <row r="10" spans="1:10" x14ac:dyDescent="0.25">
      <c r="A10" s="6" t="s">
        <v>8</v>
      </c>
      <c r="B10" s="7">
        <v>2016</v>
      </c>
      <c r="C10" s="8" t="s">
        <v>10</v>
      </c>
      <c r="H10" s="11">
        <v>2016</v>
      </c>
      <c r="I10" s="11">
        <f>COUNTIF(B2:B999999,"2016")</f>
        <v>2</v>
      </c>
      <c r="J10" s="11">
        <f>COUNTIFS(B3:B999999,"2016", C3:C999999, "Aprovado")</f>
        <v>0</v>
      </c>
    </row>
    <row r="11" spans="1:10" x14ac:dyDescent="0.25">
      <c r="A11" s="6" t="s">
        <v>8</v>
      </c>
      <c r="B11" s="7">
        <v>2017</v>
      </c>
      <c r="C11" s="8" t="s">
        <v>10</v>
      </c>
      <c r="H11" s="11">
        <v>2017</v>
      </c>
      <c r="I11" s="11">
        <f>COUNTIF(B2:B999999,"2017")</f>
        <v>2</v>
      </c>
      <c r="J11" s="11">
        <f>COUNTIFS(B3:B999999,"2017", C3:C999999, "Aprovado")</f>
        <v>1</v>
      </c>
    </row>
    <row r="12" spans="1:10" x14ac:dyDescent="0.25">
      <c r="A12" s="6" t="s">
        <v>8</v>
      </c>
      <c r="B12" s="7">
        <v>2018</v>
      </c>
      <c r="C12" s="8" t="s">
        <v>9</v>
      </c>
      <c r="H12" s="11">
        <v>2018</v>
      </c>
      <c r="I12" s="11">
        <f>COUNTIF(B2:B999999,"2018")</f>
        <v>2</v>
      </c>
      <c r="J12" s="11">
        <f>COUNTIFS(B3:B999999,"2018", C3:C999999, "Aprovado")</f>
        <v>2</v>
      </c>
    </row>
    <row r="13" spans="1:10" x14ac:dyDescent="0.25">
      <c r="A13" s="6" t="s">
        <v>8</v>
      </c>
      <c r="B13" s="7">
        <v>2019</v>
      </c>
      <c r="C13" s="8" t="s">
        <v>10</v>
      </c>
      <c r="H13" s="11">
        <v>2019</v>
      </c>
      <c r="I13" s="11">
        <f>COUNTIF(B2:B999999,"2019")</f>
        <v>1</v>
      </c>
      <c r="J13" s="11">
        <f>COUNTIFS(B3:B999999,"2019", C3:C999999, "Aprovado")</f>
        <v>0</v>
      </c>
    </row>
    <row r="14" spans="1:10" x14ac:dyDescent="0.25">
      <c r="A14" s="6" t="s">
        <v>8</v>
      </c>
      <c r="B14" s="7">
        <v>2020</v>
      </c>
      <c r="C14" s="8" t="s">
        <v>9</v>
      </c>
      <c r="H14" s="11">
        <v>2020</v>
      </c>
      <c r="I14" s="11">
        <f>COUNTIF(B2:B999999,"2020")</f>
        <v>2</v>
      </c>
      <c r="J14" s="11">
        <f>COUNTIFS(B3:B999999,"2020", C3:C999999, "Aprovado")</f>
        <v>2</v>
      </c>
    </row>
    <row r="15" spans="1:10" x14ac:dyDescent="0.25">
      <c r="A15" s="6" t="s">
        <v>8</v>
      </c>
      <c r="B15" s="7">
        <v>2021</v>
      </c>
      <c r="C15" s="8" t="s">
        <v>10</v>
      </c>
      <c r="H15" s="11">
        <v>2021</v>
      </c>
      <c r="I15" s="11">
        <f>COUNTIF(B2:B999999,"2021")</f>
        <v>3</v>
      </c>
      <c r="J15" s="11">
        <f>COUNTIFS(B3:B999999,"2021", C3:C999999, "Aprovado")</f>
        <v>1</v>
      </c>
    </row>
    <row r="16" spans="1:10" x14ac:dyDescent="0.25">
      <c r="A16" s="6" t="s">
        <v>8</v>
      </c>
      <c r="B16" s="7">
        <v>2022</v>
      </c>
      <c r="C16" s="8" t="s">
        <v>10</v>
      </c>
      <c r="H16" s="11">
        <v>2022</v>
      </c>
      <c r="I16" s="12">
        <f>COUNTIF(B2:B999999,"2022")</f>
        <v>2</v>
      </c>
      <c r="J16" s="11">
        <f>COUNTIFS(B3:B999999,"2022", C3:C999999, "Aprovado")</f>
        <v>0</v>
      </c>
    </row>
    <row r="17" spans="1:10" x14ac:dyDescent="0.25">
      <c r="A17" s="6" t="s">
        <v>8</v>
      </c>
      <c r="B17" s="7">
        <v>2023</v>
      </c>
      <c r="C17" s="8" t="s">
        <v>9</v>
      </c>
      <c r="H17" s="11">
        <v>2023</v>
      </c>
      <c r="I17" s="11">
        <f>COUNTIF(B2:B999999,"2023")</f>
        <v>4</v>
      </c>
      <c r="J17" s="11">
        <f>COUNTIFS(B3:B999999,"2023", C3:C999999, "Aprovado")</f>
        <v>4</v>
      </c>
    </row>
    <row r="18" spans="1:10" x14ac:dyDescent="0.25">
      <c r="A18" s="6" t="s">
        <v>8</v>
      </c>
      <c r="B18" s="7">
        <v>2013</v>
      </c>
      <c r="C18" s="8" t="s">
        <v>10</v>
      </c>
    </row>
    <row r="19" spans="1:10" x14ac:dyDescent="0.25">
      <c r="A19" s="6" t="s">
        <v>8</v>
      </c>
      <c r="B19" s="7">
        <v>2009</v>
      </c>
      <c r="C19" s="8" t="s">
        <v>9</v>
      </c>
    </row>
    <row r="20" spans="1:10" x14ac:dyDescent="0.25">
      <c r="A20" s="6" t="s">
        <v>8</v>
      </c>
      <c r="B20" s="7">
        <v>2010</v>
      </c>
      <c r="C20" s="8" t="s">
        <v>9</v>
      </c>
    </row>
    <row r="21" spans="1:10" x14ac:dyDescent="0.25">
      <c r="A21" s="6" t="s">
        <v>8</v>
      </c>
      <c r="B21" s="7">
        <v>2023</v>
      </c>
      <c r="C21" s="8" t="s">
        <v>9</v>
      </c>
    </row>
    <row r="22" spans="1:10" x14ac:dyDescent="0.25">
      <c r="A22" s="6" t="s">
        <v>8</v>
      </c>
      <c r="B22" s="7">
        <v>2023</v>
      </c>
      <c r="C22" s="8" t="s">
        <v>9</v>
      </c>
    </row>
    <row r="23" spans="1:10" x14ac:dyDescent="0.25">
      <c r="A23" s="6" t="s">
        <v>8</v>
      </c>
      <c r="B23" s="7">
        <v>2020</v>
      </c>
      <c r="C23" s="8" t="s">
        <v>9</v>
      </c>
    </row>
    <row r="24" spans="1:10" x14ac:dyDescent="0.25">
      <c r="A24" s="6" t="s">
        <v>8</v>
      </c>
      <c r="B24" s="7">
        <v>2022</v>
      </c>
      <c r="C24" s="8" t="s">
        <v>10</v>
      </c>
    </row>
    <row r="25" spans="1:10" x14ac:dyDescent="0.25">
      <c r="A25" s="6" t="s">
        <v>8</v>
      </c>
      <c r="B25" s="7">
        <v>2021</v>
      </c>
      <c r="C25" s="8" t="s">
        <v>9</v>
      </c>
    </row>
    <row r="26" spans="1:10" x14ac:dyDescent="0.25">
      <c r="A26" s="6" t="s">
        <v>8</v>
      </c>
      <c r="B26" s="7">
        <v>2014</v>
      </c>
      <c r="C26" s="8" t="s">
        <v>9</v>
      </c>
    </row>
    <row r="27" spans="1:10" x14ac:dyDescent="0.25">
      <c r="A27" s="6" t="s">
        <v>8</v>
      </c>
      <c r="B27" s="7">
        <v>2018</v>
      </c>
      <c r="C27" s="8" t="s">
        <v>9</v>
      </c>
    </row>
    <row r="28" spans="1:10" x14ac:dyDescent="0.25">
      <c r="A28" s="6" t="s">
        <v>8</v>
      </c>
      <c r="B28" s="7">
        <v>2014</v>
      </c>
      <c r="C28" s="8" t="s">
        <v>9</v>
      </c>
    </row>
    <row r="29" spans="1:10" x14ac:dyDescent="0.25">
      <c r="A29" s="6" t="s">
        <v>8</v>
      </c>
      <c r="B29" s="7">
        <v>2016</v>
      </c>
      <c r="C29" s="8" t="s">
        <v>10</v>
      </c>
    </row>
    <row r="30" spans="1:10" x14ac:dyDescent="0.25">
      <c r="A30" s="6" t="s">
        <v>8</v>
      </c>
      <c r="B30" s="7">
        <v>2017</v>
      </c>
      <c r="C30" s="8" t="s">
        <v>9</v>
      </c>
    </row>
    <row r="31" spans="1:10" x14ac:dyDescent="0.25">
      <c r="A31" s="6" t="s">
        <v>8</v>
      </c>
      <c r="B31" s="7">
        <v>2013</v>
      </c>
      <c r="C31" s="8" t="s">
        <v>9</v>
      </c>
    </row>
    <row r="32" spans="1:10" x14ac:dyDescent="0.25">
      <c r="A32" s="6" t="s">
        <v>8</v>
      </c>
      <c r="B32" s="7">
        <v>2012</v>
      </c>
      <c r="C32" s="8" t="s">
        <v>9</v>
      </c>
    </row>
    <row r="33" spans="1:3" x14ac:dyDescent="0.25">
      <c r="A33" s="6" t="s">
        <v>8</v>
      </c>
      <c r="B33" s="7">
        <v>2021</v>
      </c>
      <c r="C33" s="8" t="s">
        <v>10</v>
      </c>
    </row>
    <row r="34" spans="1:3" x14ac:dyDescent="0.25">
      <c r="A34" s="6" t="s">
        <v>8</v>
      </c>
      <c r="B34" s="7">
        <v>2023</v>
      </c>
      <c r="C34" s="8" t="s">
        <v>9</v>
      </c>
    </row>
  </sheetData>
  <mergeCells count="1">
    <mergeCell ref="A1:C1"/>
  </mergeCells>
  <conditionalFormatting sqref="C3:C999999">
    <cfRule type="containsText" dxfId="1" priority="1" operator="containsText" text="Reprovado">
      <formula>NOT(ISERROR(SEARCH("Reprovado",C3)))</formula>
    </cfRule>
    <cfRule type="containsText" dxfId="0" priority="2" operator="containsText" text="Aprovado">
      <formula>NOT(ISERROR(SEARCH("Aprovado",C3)))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SANTOS FARIAS</dc:creator>
  <cp:keywords/>
  <dc:description/>
  <cp:lastModifiedBy>Diego</cp:lastModifiedBy>
  <cp:revision/>
  <dcterms:created xsi:type="dcterms:W3CDTF">2023-04-27T22:16:41Z</dcterms:created>
  <dcterms:modified xsi:type="dcterms:W3CDTF">2023-05-24T15:49:21Z</dcterms:modified>
  <cp:category/>
  <cp:contentStatus/>
</cp:coreProperties>
</file>