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501"/>
  <workbookPr defaultThemeVersion="153222"/>
  <bookViews>
    <workbookView xWindow="-110" yWindow="-110" windowWidth="19420" windowHeight="10300" activeTab="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<sst xmlns="http://schemas.openxmlformats.org/spreadsheetml/2006/main" uniqueCount="91" count="91">
  <si>
    <t>Nama</t>
  </si>
  <si>
    <t>Nim</t>
  </si>
  <si>
    <t>Kelas</t>
  </si>
  <si>
    <t>TI Pagi B1</t>
  </si>
  <si>
    <t>Tabel Skala Fuzzy Tringular Number Chang</t>
  </si>
  <si>
    <t>Matriks Perbandingan antar Kriteria</t>
  </si>
  <si>
    <t>Intensitas Kepentigan AHP</t>
  </si>
  <si>
    <t>Himpunan Linguistik</t>
  </si>
  <si>
    <t>Tringular Fuzzy Number (TFN)</t>
  </si>
  <si>
    <t>Reciprocal</t>
  </si>
  <si>
    <t>C1</t>
  </si>
  <si>
    <t>C2</t>
  </si>
  <si>
    <t>C3</t>
  </si>
  <si>
    <t>C4</t>
  </si>
  <si>
    <t>Just Equal</t>
  </si>
  <si>
    <t xml:space="preserve"> (1,1,1)</t>
  </si>
  <si>
    <t>Intermediate</t>
  </si>
  <si>
    <t>(1/2, 1, 3/2)</t>
  </si>
  <si>
    <t>(2/3, 1, 2)</t>
  </si>
  <si>
    <t>Moderately Important</t>
  </si>
  <si>
    <t>(1, 3/2, 2)</t>
  </si>
  <si>
    <t>(1/2, 2/3, 1)</t>
  </si>
  <si>
    <t>(3/2, 2, 5/2)</t>
  </si>
  <si>
    <t>(2/5, 1/2, 2/3)</t>
  </si>
  <si>
    <t>Strongly Important</t>
  </si>
  <si>
    <t>(2, 5/2, 3)</t>
  </si>
  <si>
    <t>(1/3, 2/5, 1/2)</t>
  </si>
  <si>
    <t>(5/2, 3, 7/2)</t>
  </si>
  <si>
    <t>(2/7, 1/3, 2/5)</t>
  </si>
  <si>
    <t>Alternatif</t>
  </si>
  <si>
    <t>Tanaman</t>
  </si>
  <si>
    <t>Very Strong</t>
  </si>
  <si>
    <t>(3, 7/2, 4)</t>
  </si>
  <si>
    <t>(1/4, 2/7, 1/3)</t>
  </si>
  <si>
    <t>A1</t>
  </si>
  <si>
    <t>Bambu Cina</t>
  </si>
  <si>
    <t>(7/2, 4, 9/2)</t>
  </si>
  <si>
    <t>(2/9, 1/4, 2/7)</t>
  </si>
  <si>
    <t>A2</t>
  </si>
  <si>
    <t>Bambu Kuning</t>
  </si>
  <si>
    <t>Extremly Strong</t>
  </si>
  <si>
    <t>(4, 9/2, 9/2)</t>
  </si>
  <si>
    <t>(2/9, 2/9, 1/4)</t>
  </si>
  <si>
    <t>A3</t>
  </si>
  <si>
    <t>Kaktus Minima Blue</t>
  </si>
  <si>
    <t>A4</t>
  </si>
  <si>
    <t>Oxalis (Kupu-Kupu)</t>
  </si>
  <si>
    <t>Matriks Pairwise Comparison Antar Kriteria</t>
  </si>
  <si>
    <t>l</t>
  </si>
  <si>
    <t>m</t>
  </si>
  <si>
    <t>u</t>
  </si>
  <si>
    <t>Fuzzy Tringular Number</t>
  </si>
  <si>
    <t>Nilai Sintesis Fuzzy untuk Kriteria</t>
  </si>
  <si>
    <t>Menentukan Derajat Keanggotaan</t>
  </si>
  <si>
    <t>C1 &gt; C2</t>
  </si>
  <si>
    <t>C2 &gt; C1</t>
  </si>
  <si>
    <t>C3 &gt; C1</t>
  </si>
  <si>
    <t>C4 &gt; C1</t>
  </si>
  <si>
    <t>C1 &gt; C3</t>
  </si>
  <si>
    <t>C2 &gt; C3</t>
  </si>
  <si>
    <t>C3 &gt; C2</t>
  </si>
  <si>
    <t>C4 &gt; C2</t>
  </si>
  <si>
    <t>C1 &gt; C4</t>
  </si>
  <si>
    <t>C2 &gt; C4</t>
  </si>
  <si>
    <t>C3 &gt; C4</t>
  </si>
  <si>
    <t>C4 &gt; C3</t>
  </si>
  <si>
    <t>Min</t>
  </si>
  <si>
    <t>Normalisasi Bobot Vektor</t>
  </si>
  <si>
    <t>Kriteria</t>
  </si>
  <si>
    <t>Total</t>
  </si>
  <si>
    <t>W \ '</t>
  </si>
  <si>
    <t>W</t>
  </si>
  <si>
    <t>Matriks Pembobotan Masing Masing Alternatif</t>
  </si>
  <si>
    <t>Ukuran Tanaman</t>
  </si>
  <si>
    <t>Daya Tahan</t>
  </si>
  <si>
    <t>Pencahayaan</t>
  </si>
  <si>
    <t>Harga</t>
  </si>
  <si>
    <t>Bobot Kriteria Dengan Alternatif</t>
  </si>
  <si>
    <t>Nilai</t>
  </si>
  <si>
    <t>Perangkingan</t>
  </si>
  <si>
    <t>Kode</t>
  </si>
  <si>
    <t>Ranking</t>
  </si>
  <si>
    <t>Aji Lukmantoro</t>
  </si>
  <si>
    <t>G.211.20.0067</t>
  </si>
  <si>
    <t>Nam</t>
  </si>
  <si>
    <t xml:space="preserve">Nama : </t>
  </si>
  <si>
    <t>Restu Cahyaningrum F</t>
  </si>
  <si>
    <t xml:space="preserve">NIM : </t>
  </si>
  <si>
    <t>G.211.20.0062</t>
  </si>
  <si>
    <t xml:space="preserve">KELAS : </t>
  </si>
  <si>
    <t xml:space="preserve">TI pagi </t>
  </si>
</sst>
</file>

<file path=xl/styles.xml><?xml version="1.0" encoding="utf-8"?>
<styleSheet xmlns="http://schemas.openxmlformats.org/spreadsheetml/2006/main">
  <numFmts count="5">
    <numFmt numFmtId="0" formatCode="General"/>
    <numFmt numFmtId="164" formatCode="0.0"/>
    <numFmt numFmtId="1" formatCode="0"/>
    <numFmt numFmtId="165" formatCode="0.000"/>
    <numFmt numFmtId="2" formatCode="0.00"/>
  </numFmts>
  <fonts count="4">
    <font>
      <name val="Arial"/>
      <sz val="10"/>
    </font>
    <font>
      <name val="Calibri"/>
      <sz val="11"/>
      <color rgb="FF000000"/>
    </font>
    <font>
      <name val="Arial"/>
      <sz val="10"/>
    </font>
    <font>
      <name val="Calibri"/>
      <b/>
      <sz val="11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999999"/>
      </patternFill>
    </fill>
    <fill>
      <patternFill patternType="solid">
        <fgColor rgb="FF3399FF"/>
        <bgColor rgb="FF999999"/>
      </patternFill>
    </fill>
    <fill>
      <patternFill patternType="solid">
        <fgColor rgb="FF3399FF"/>
        <bgColor indexed="64"/>
      </patternFill>
    </fill>
    <fill>
      <patternFill patternType="solid">
        <fgColor rgb="FF3399FF"/>
        <bgColor rgb="FFCCCCCC"/>
      </patternFill>
    </fill>
    <fill>
      <patternFill patternType="solid">
        <fgColor rgb="FFFFFFFF"/>
      </patternFill>
    </fill>
    <fill>
      <patternFill patternType="solid">
        <fgColor rgb="FFFFE100"/>
        <bgColor rgb="FFEA999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1" fillId="2" borderId="2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2" fillId="0" borderId="3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1000"/>
  <sheetViews>
    <sheetView tabSelected="1" workbookViewId="0" zoomScale="30">
      <selection activeCell="F66" sqref="F42:J66"/>
    </sheetView>
  </sheetViews>
  <sheetFormatPr defaultRowHeight="15.75" customHeight="1" defaultColWidth="12"/>
  <cols>
    <col min="2" max="2" customWidth="1" width="16.5625" style="0"/>
    <col min="8" max="8" customWidth="1" width="19.121094" style="0"/>
  </cols>
  <sheetData>
    <row r="1" spans="8:8" ht="15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8:8" ht="15.75" customHeight="1">
      <c r="A2" s="3" t="s">
        <v>85</v>
      </c>
      <c r="B2" s="4" t="s">
        <v>86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8:8" ht="15.75" customHeight="1">
      <c r="A3" s="3" t="s">
        <v>87</v>
      </c>
      <c r="B3" s="4" t="s">
        <v>88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8:8" ht="15.75" customHeight="1">
      <c r="A4" s="3" t="s">
        <v>89</v>
      </c>
      <c r="B4" s="4" t="s">
        <v>90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8:8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8:8" ht="15.75" customHeight="1">
      <c r="A6" s="4" t="s">
        <v>4</v>
      </c>
      <c r="B6" s="6"/>
      <c r="C6" s="6"/>
      <c r="D6" s="6"/>
      <c r="E6" s="6"/>
      <c r="F6" s="2"/>
      <c r="G6" s="4" t="s">
        <v>5</v>
      </c>
      <c r="H6" s="6"/>
      <c r="I6" s="6"/>
      <c r="J6" s="6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8:8" ht="15.75" customHeight="1">
      <c r="A7" s="7" t="s">
        <v>6</v>
      </c>
      <c r="B7" s="8" t="s">
        <v>7</v>
      </c>
      <c r="C7" s="9"/>
      <c r="D7" s="10" t="s">
        <v>8</v>
      </c>
      <c r="E7" s="11" t="s">
        <v>9</v>
      </c>
      <c r="F7" s="12"/>
      <c r="G7" s="11"/>
      <c r="H7" s="11" t="s">
        <v>10</v>
      </c>
      <c r="I7" s="11" t="s">
        <v>11</v>
      </c>
      <c r="J7" s="11" t="s">
        <v>12</v>
      </c>
      <c r="K7" s="11" t="s">
        <v>13</v>
      </c>
      <c r="L7" s="13"/>
      <c r="M7" s="1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8:8" ht="15.75" customHeight="1">
      <c r="A8" s="14">
        <v>1.0</v>
      </c>
      <c r="B8" s="15" t="s">
        <v>14</v>
      </c>
      <c r="C8" s="16"/>
      <c r="D8" s="17" t="s">
        <v>15</v>
      </c>
      <c r="E8" s="17" t="s">
        <v>15</v>
      </c>
      <c r="F8" s="12"/>
      <c r="G8" s="18" t="s">
        <v>10</v>
      </c>
      <c r="H8" s="17">
        <v>1.0</v>
      </c>
      <c r="I8" s="17">
        <v>5.0</v>
      </c>
      <c r="J8" s="17">
        <v>2.0</v>
      </c>
      <c r="K8" s="17">
        <v>3.0</v>
      </c>
      <c r="L8" s="13"/>
      <c r="M8" s="1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8:8" ht="15.75" customHeight="1">
      <c r="A9" s="14">
        <v>2.0</v>
      </c>
      <c r="B9" s="15" t="s">
        <v>16</v>
      </c>
      <c r="C9" s="16"/>
      <c r="D9" s="17" t="s">
        <v>17</v>
      </c>
      <c r="E9" s="17" t="s">
        <v>18</v>
      </c>
      <c r="F9" s="12"/>
      <c r="G9" s="18" t="s">
        <v>11</v>
      </c>
      <c r="H9" s="17">
        <v>0.0</v>
      </c>
      <c r="I9" s="17">
        <v>1.0</v>
      </c>
      <c r="J9" s="17">
        <v>3.0</v>
      </c>
      <c r="K9" s="17">
        <v>7.0</v>
      </c>
      <c r="L9" s="13"/>
      <c r="M9" s="1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8:8" ht="15.75" customHeight="1">
      <c r="A10" s="14">
        <v>3.0</v>
      </c>
      <c r="B10" s="15" t="s">
        <v>19</v>
      </c>
      <c r="C10" s="16"/>
      <c r="D10" s="17" t="s">
        <v>20</v>
      </c>
      <c r="E10" s="17" t="s">
        <v>21</v>
      </c>
      <c r="F10" s="12"/>
      <c r="G10" s="18" t="s">
        <v>12</v>
      </c>
      <c r="H10" s="17">
        <v>0.0</v>
      </c>
      <c r="I10" s="17">
        <v>0.0</v>
      </c>
      <c r="J10" s="17">
        <v>1.0</v>
      </c>
      <c r="K10" s="17">
        <v>3.0</v>
      </c>
      <c r="L10" s="13"/>
      <c r="M10" s="1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8:8" ht="15.75" customHeight="1">
      <c r="A11" s="14">
        <v>4.0</v>
      </c>
      <c r="B11" s="15" t="s">
        <v>16</v>
      </c>
      <c r="C11" s="16"/>
      <c r="D11" s="17" t="s">
        <v>22</v>
      </c>
      <c r="E11" s="17" t="s">
        <v>23</v>
      </c>
      <c r="F11" s="12"/>
      <c r="G11" s="18" t="s">
        <v>13</v>
      </c>
      <c r="H11" s="17">
        <v>0.0</v>
      </c>
      <c r="I11" s="17">
        <v>0.0</v>
      </c>
      <c r="J11" s="17">
        <v>0.0</v>
      </c>
      <c r="K11" s="17">
        <v>1.0</v>
      </c>
      <c r="L11" s="13"/>
      <c r="M11" s="1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8:8" ht="15.75" customHeight="1">
      <c r="A12" s="14">
        <v>5.0</v>
      </c>
      <c r="B12" s="15" t="s">
        <v>24</v>
      </c>
      <c r="C12" s="16"/>
      <c r="D12" s="17" t="s">
        <v>25</v>
      </c>
      <c r="E12" s="17" t="s">
        <v>26</v>
      </c>
      <c r="F12" s="13"/>
      <c r="G12" s="15"/>
      <c r="H12" s="15"/>
      <c r="I12" s="13"/>
      <c r="J12" s="13"/>
      <c r="K12" s="13"/>
      <c r="L12" s="13"/>
      <c r="M12" s="1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8:8" ht="15.75" customHeight="1">
      <c r="A13" s="14">
        <v>6.0</v>
      </c>
      <c r="B13" s="15" t="s">
        <v>16</v>
      </c>
      <c r="C13" s="16"/>
      <c r="D13" s="17" t="s">
        <v>27</v>
      </c>
      <c r="E13" s="17" t="s">
        <v>28</v>
      </c>
      <c r="F13" s="12"/>
      <c r="G13" s="11" t="s">
        <v>29</v>
      </c>
      <c r="H13" s="11" t="s">
        <v>30</v>
      </c>
      <c r="I13" s="13"/>
      <c r="J13" s="13"/>
      <c r="K13" s="13"/>
      <c r="L13" s="13"/>
      <c r="M13" s="1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8:8" ht="15.75" customHeight="1">
      <c r="A14" s="14">
        <v>7.0</v>
      </c>
      <c r="B14" s="15" t="s">
        <v>31</v>
      </c>
      <c r="C14" s="16"/>
      <c r="D14" s="17" t="s">
        <v>32</v>
      </c>
      <c r="E14" s="17" t="s">
        <v>33</v>
      </c>
      <c r="F14" s="12"/>
      <c r="G14" s="17" t="s">
        <v>34</v>
      </c>
      <c r="H14" s="17" t="s">
        <v>35</v>
      </c>
      <c r="I14" s="13"/>
      <c r="J14" s="13"/>
      <c r="K14" s="13"/>
      <c r="L14" s="13"/>
      <c r="M14" s="1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8:8" ht="15.75" customHeight="1">
      <c r="A15" s="14">
        <v>8.0</v>
      </c>
      <c r="B15" s="15" t="s">
        <v>16</v>
      </c>
      <c r="C15" s="16"/>
      <c r="D15" s="17" t="s">
        <v>36</v>
      </c>
      <c r="E15" s="17" t="s">
        <v>37</v>
      </c>
      <c r="F15" s="12"/>
      <c r="G15" s="17" t="s">
        <v>38</v>
      </c>
      <c r="H15" s="17" t="s">
        <v>39</v>
      </c>
      <c r="I15" s="13"/>
      <c r="J15" s="13"/>
      <c r="K15" s="13"/>
      <c r="L15" s="13"/>
      <c r="M15" s="13"/>
      <c r="N15" s="19"/>
      <c r="O15" s="19"/>
      <c r="P15" s="19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8:8" ht="15.75" customHeight="1">
      <c r="A16" s="14">
        <v>9.0</v>
      </c>
      <c r="B16" s="15" t="s">
        <v>40</v>
      </c>
      <c r="C16" s="16"/>
      <c r="D16" s="17" t="s">
        <v>41</v>
      </c>
      <c r="E16" s="17" t="s">
        <v>42</v>
      </c>
      <c r="F16" s="12"/>
      <c r="G16" s="17" t="s">
        <v>43</v>
      </c>
      <c r="H16" s="17" t="s">
        <v>44</v>
      </c>
      <c r="I16" s="13"/>
      <c r="J16" s="13"/>
      <c r="K16" s="13"/>
      <c r="L16" s="13"/>
      <c r="M16" s="1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8:8" ht="15.75" customHeight="1">
      <c r="A17" s="13"/>
      <c r="B17" s="13"/>
      <c r="C17" s="13"/>
      <c r="D17" s="13"/>
      <c r="E17" s="13"/>
      <c r="F17" s="12"/>
      <c r="G17" s="17" t="s">
        <v>45</v>
      </c>
      <c r="H17" s="17" t="s">
        <v>46</v>
      </c>
      <c r="I17" s="13"/>
      <c r="J17" s="13"/>
      <c r="K17" s="13"/>
      <c r="L17" s="13"/>
      <c r="M17" s="1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8: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8:8" ht="15.75" customHeight="1">
      <c r="A19" s="15" t="s">
        <v>47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8:8" ht="15.75" customHeight="1">
      <c r="A20" s="21"/>
      <c r="B20" s="8" t="s">
        <v>10</v>
      </c>
      <c r="C20" s="22"/>
      <c r="D20" s="9"/>
      <c r="E20" s="8" t="s">
        <v>11</v>
      </c>
      <c r="F20" s="22"/>
      <c r="G20" s="9"/>
      <c r="H20" s="8" t="s">
        <v>12</v>
      </c>
      <c r="I20" s="22"/>
      <c r="J20" s="9"/>
      <c r="K20" s="8" t="s">
        <v>13</v>
      </c>
      <c r="L20" s="22"/>
      <c r="M20" s="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8:8" ht="15.75" customHeight="1">
      <c r="A21" s="23"/>
      <c r="B21" s="18" t="s">
        <v>48</v>
      </c>
      <c r="C21" s="18" t="s">
        <v>49</v>
      </c>
      <c r="D21" s="18" t="s">
        <v>50</v>
      </c>
      <c r="E21" s="18" t="s">
        <v>48</v>
      </c>
      <c r="F21" s="18" t="s">
        <v>49</v>
      </c>
      <c r="G21" s="18" t="s">
        <v>50</v>
      </c>
      <c r="H21" s="18" t="s">
        <v>48</v>
      </c>
      <c r="I21" s="18" t="s">
        <v>49</v>
      </c>
      <c r="J21" s="18" t="s">
        <v>50</v>
      </c>
      <c r="K21" s="18" t="s">
        <v>48</v>
      </c>
      <c r="L21" s="18" t="s">
        <v>49</v>
      </c>
      <c r="M21" s="18" t="s">
        <v>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8:8" ht="15.75" customHeight="1">
      <c r="A22" s="24" t="s">
        <v>10</v>
      </c>
      <c r="B22" s="17">
        <v>1.0</v>
      </c>
      <c r="C22" s="17">
        <v>1.0</v>
      </c>
      <c r="D22" s="17">
        <v>1.0</v>
      </c>
      <c r="E22" s="17">
        <v>2.0</v>
      </c>
      <c r="F22" s="25">
        <v>2.5</v>
      </c>
      <c r="G22" s="26">
        <v>3.0</v>
      </c>
      <c r="H22" s="25">
        <v>0.5</v>
      </c>
      <c r="I22" s="27">
        <v>1.0</v>
      </c>
      <c r="J22" s="25">
        <v>1.5</v>
      </c>
      <c r="K22" s="27">
        <v>1.0</v>
      </c>
      <c r="L22" s="25">
        <v>1.5</v>
      </c>
      <c r="M22" s="27">
        <v>2.0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8:8" ht="14.5">
      <c r="A23" s="24" t="s">
        <v>11</v>
      </c>
      <c r="B23" s="28">
        <v>0.3333333333333333</v>
      </c>
      <c r="C23" s="25">
        <v>0.4</v>
      </c>
      <c r="D23" s="25">
        <v>0.5</v>
      </c>
      <c r="E23" s="17">
        <v>1.0</v>
      </c>
      <c r="F23" s="17">
        <v>1.0</v>
      </c>
      <c r="G23" s="17">
        <v>1.0</v>
      </c>
      <c r="H23" s="27">
        <v>1.0</v>
      </c>
      <c r="I23" s="25">
        <v>1.5</v>
      </c>
      <c r="J23" s="27">
        <v>2.0</v>
      </c>
      <c r="K23" s="27">
        <v>3.0</v>
      </c>
      <c r="L23" s="25">
        <v>3.5</v>
      </c>
      <c r="M23" s="27">
        <v>4.0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8:8" ht="14.5">
      <c r="A24" s="24" t="s">
        <v>12</v>
      </c>
      <c r="B24" s="28">
        <v>0.6666666666666666</v>
      </c>
      <c r="C24" s="27">
        <v>1.0</v>
      </c>
      <c r="D24" s="27">
        <v>2.0</v>
      </c>
      <c r="E24" s="25">
        <v>0.5</v>
      </c>
      <c r="F24" s="28">
        <v>0.6666666666666666</v>
      </c>
      <c r="G24" s="27">
        <v>1.0</v>
      </c>
      <c r="H24" s="17">
        <v>1.0</v>
      </c>
      <c r="I24" s="17">
        <v>1.0</v>
      </c>
      <c r="J24" s="17">
        <v>1.0</v>
      </c>
      <c r="K24" s="17">
        <v>1.0</v>
      </c>
      <c r="L24" s="25">
        <v>1.5</v>
      </c>
      <c r="M24" s="27">
        <v>2.0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8:8" ht="14.5">
      <c r="A25" s="24" t="s">
        <v>13</v>
      </c>
      <c r="B25" s="25">
        <v>0.5</v>
      </c>
      <c r="C25" s="28">
        <v>0.6666666666666666</v>
      </c>
      <c r="D25" s="27">
        <v>1.0</v>
      </c>
      <c r="E25" s="29">
        <v>0.25</v>
      </c>
      <c r="F25" s="28">
        <v>0.2857142857142857</v>
      </c>
      <c r="G25" s="28">
        <v>0.3333333333333333</v>
      </c>
      <c r="H25" s="25">
        <v>0.5</v>
      </c>
      <c r="I25" s="28">
        <v>0.6666666666666666</v>
      </c>
      <c r="J25" s="27">
        <v>1.0</v>
      </c>
      <c r="K25" s="17">
        <v>1.0</v>
      </c>
      <c r="L25" s="17">
        <v>1.0</v>
      </c>
      <c r="M25" s="17">
        <v>1.0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8:8" ht="14.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8:8" ht="14.5">
      <c r="A27" s="15" t="s">
        <v>51</v>
      </c>
      <c r="B27" s="20"/>
      <c r="C27" s="20"/>
      <c r="D27" s="13"/>
      <c r="E27" s="15" t="s">
        <v>52</v>
      </c>
      <c r="F27" s="20"/>
      <c r="G27" s="20"/>
      <c r="H27" s="20"/>
      <c r="I27" s="13"/>
      <c r="J27" s="13"/>
      <c r="K27" s="13"/>
      <c r="L27" s="13"/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8:8" ht="14.5">
      <c r="A28" s="30" t="s">
        <v>48</v>
      </c>
      <c r="B28" s="11" t="s">
        <v>49</v>
      </c>
      <c r="C28" s="11" t="s">
        <v>50</v>
      </c>
      <c r="D28" s="12"/>
      <c r="E28" s="11"/>
      <c r="F28" s="11" t="s">
        <v>48</v>
      </c>
      <c r="G28" s="11" t="s">
        <v>49</v>
      </c>
      <c r="H28" s="11" t="s">
        <v>50</v>
      </c>
      <c r="I28" s="13"/>
      <c r="J28" s="13"/>
      <c r="K28" s="13"/>
      <c r="L28" s="13"/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8:8" ht="14.5">
      <c r="A29" s="31">
        <f t="shared" si="0" ref="A29:C29">SUM(B22,E22,H22,K22)</f>
        <v>4.5</v>
      </c>
      <c r="B29" s="25">
        <f t="shared" si="0"/>
        <v>6.0</v>
      </c>
      <c r="C29" s="25">
        <f t="shared" si="0"/>
        <v>7.5</v>
      </c>
      <c r="D29" s="12"/>
      <c r="E29" s="18" t="s">
        <v>10</v>
      </c>
      <c r="F29" s="28">
        <f t="shared" si="1" ref="F29:F32">A29*1/C$33</f>
        <v>0.18493150684931509</v>
      </c>
      <c r="G29" s="28">
        <f t="shared" si="2" ref="G29:G32">B29*1/B$33</f>
        <v>0.3127326880119136</v>
      </c>
      <c r="H29" s="28">
        <f t="shared" si="3" ref="H29:H32">C29*1/A$33</f>
        <v>0.49180327868852464</v>
      </c>
      <c r="I29" s="13"/>
      <c r="J29" s="13"/>
      <c r="K29" s="13"/>
      <c r="L29" s="13"/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8:8" ht="14.5">
      <c r="A30" s="31">
        <f t="shared" si="4" ref="A30:C30">SUM(B23,E23,H23,K23)</f>
        <v>5.333333333333333</v>
      </c>
      <c r="B30" s="25">
        <f t="shared" si="4"/>
        <v>6.4</v>
      </c>
      <c r="C30" s="25">
        <f t="shared" si="4"/>
        <v>7.5</v>
      </c>
      <c r="D30" s="12"/>
      <c r="E30" s="18" t="s">
        <v>11</v>
      </c>
      <c r="F30" s="28">
        <f t="shared" si="1"/>
        <v>0.2191780821917808</v>
      </c>
      <c r="G30" s="28">
        <f t="shared" si="2"/>
        <v>0.33358153387937456</v>
      </c>
      <c r="H30" s="28">
        <f t="shared" si="3"/>
        <v>0.49180327868852464</v>
      </c>
      <c r="I30" s="13"/>
      <c r="J30" s="13"/>
      <c r="K30" s="13"/>
      <c r="L30" s="13"/>
      <c r="M30" s="1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8:8" ht="14.5">
      <c r="A31" s="31">
        <f t="shared" si="5" ref="A31:C31">SUM(B24,E24,H24,K24)</f>
        <v>3.1666666666666665</v>
      </c>
      <c r="B31" s="25">
        <f t="shared" si="5"/>
        <v>4.166666666666666</v>
      </c>
      <c r="C31" s="25">
        <f t="shared" si="5"/>
        <v>6.0</v>
      </c>
      <c r="D31" s="12"/>
      <c r="E31" s="18" t="s">
        <v>12</v>
      </c>
      <c r="F31" s="28">
        <f t="shared" si="1"/>
        <v>0.13013698630136986</v>
      </c>
      <c r="G31" s="28">
        <f t="shared" si="2"/>
        <v>0.2171754777860511</v>
      </c>
      <c r="H31" s="28">
        <f t="shared" si="3"/>
        <v>0.3934426229508197</v>
      </c>
      <c r="I31" s="13"/>
      <c r="J31" s="13"/>
      <c r="K31" s="13"/>
      <c r="L31" s="13"/>
      <c r="M31" s="1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8:8" ht="14.5">
      <c r="A32" s="31">
        <f t="shared" si="6" ref="A32:C32">SUM(B25,E25,H25,K25)</f>
        <v>2.25</v>
      </c>
      <c r="B32" s="25">
        <f t="shared" si="6"/>
        <v>2.619047619047619</v>
      </c>
      <c r="C32" s="25">
        <f t="shared" si="6"/>
        <v>3.333333333333333</v>
      </c>
      <c r="D32" s="12"/>
      <c r="E32" s="18" t="s">
        <v>13</v>
      </c>
      <c r="F32" s="28">
        <f t="shared" si="1"/>
        <v>0.09246575342465754</v>
      </c>
      <c r="G32" s="28">
        <f t="shared" si="2"/>
        <v>0.1365103003226607</v>
      </c>
      <c r="H32" s="28">
        <f t="shared" si="3"/>
        <v>0.2185792349726776</v>
      </c>
      <c r="I32" s="13"/>
      <c r="J32" s="13"/>
      <c r="K32" s="13"/>
      <c r="L32" s="13"/>
      <c r="M32" s="1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8:8" ht="14.5">
      <c r="A33" s="32">
        <f t="shared" si="7" ref="A33:C33">SUM(A29:A32)</f>
        <v>15.249999999999998</v>
      </c>
      <c r="B33" s="33">
        <f t="shared" si="7"/>
        <v>19.185714285714287</v>
      </c>
      <c r="C33" s="33">
        <f t="shared" si="7"/>
        <v>24.333333333333332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8:8" ht="14.5">
      <c r="A34" s="15"/>
      <c r="B34" s="15"/>
      <c r="C34" s="15"/>
      <c r="D34" s="15"/>
      <c r="E34" s="15"/>
      <c r="F34" s="34"/>
      <c r="G34" s="15"/>
      <c r="H34" s="15"/>
      <c r="I34" s="13"/>
      <c r="J34" s="13"/>
      <c r="K34" s="13"/>
      <c r="L34" s="13"/>
      <c r="M34" s="1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8:8" ht="14.5">
      <c r="A35" s="35" t="s">
        <v>53</v>
      </c>
      <c r="B35" s="20"/>
      <c r="C35" s="20"/>
      <c r="D35" s="20"/>
      <c r="E35" s="20"/>
      <c r="F35" s="20"/>
      <c r="G35" s="20"/>
      <c r="H35" s="16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8:8" ht="14.5">
      <c r="A36" s="30" t="s">
        <v>54</v>
      </c>
      <c r="B36" s="17">
        <v>1.0</v>
      </c>
      <c r="C36" s="11" t="s">
        <v>55</v>
      </c>
      <c r="D36" s="28">
        <f>(F29-H30)/(G30-H30)-(G29-F29)</f>
        <v>1.811703228988891</v>
      </c>
      <c r="E36" s="11" t="s">
        <v>56</v>
      </c>
      <c r="F36" s="28">
        <f>(F29-H31)/(G31-H31)-(G29-F29)</f>
        <v>1.055125540130781</v>
      </c>
      <c r="G36" s="11" t="s">
        <v>57</v>
      </c>
      <c r="H36" s="17">
        <v>0.0</v>
      </c>
      <c r="I36" s="13"/>
      <c r="J36" s="13"/>
      <c r="K36" s="13"/>
      <c r="L36" s="13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8:8" ht="14.5">
      <c r="A37" s="30" t="s">
        <v>58</v>
      </c>
      <c r="B37" s="17">
        <v>1.0</v>
      </c>
      <c r="C37" s="11" t="s">
        <v>59</v>
      </c>
      <c r="D37" s="17">
        <v>1.0</v>
      </c>
      <c r="E37" s="11" t="s">
        <v>60</v>
      </c>
      <c r="F37" s="28">
        <f>(F30-H31)/(G31-H31)-(G30-F30)</f>
        <v>0.874235359000253</v>
      </c>
      <c r="G37" s="11" t="s">
        <v>61</v>
      </c>
      <c r="H37" s="17">
        <v>0.0</v>
      </c>
      <c r="I37" s="13"/>
      <c r="J37" s="13"/>
      <c r="K37" s="13"/>
      <c r="L37" s="13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8:8" ht="14.5">
      <c r="A38" s="30" t="s">
        <v>62</v>
      </c>
      <c r="B38" s="17">
        <v>1.0</v>
      </c>
      <c r="C38" s="11" t="s">
        <v>63</v>
      </c>
      <c r="D38" s="17">
        <v>1.0</v>
      </c>
      <c r="E38" s="11" t="s">
        <v>64</v>
      </c>
      <c r="F38" s="17">
        <v>1.0</v>
      </c>
      <c r="G38" s="11" t="s">
        <v>65</v>
      </c>
      <c r="H38" s="28">
        <f>(F31-H32)/(G32-H32)-(G31-F31)</f>
        <v>0.9906195657140587</v>
      </c>
      <c r="I38" s="13"/>
      <c r="J38" s="13"/>
      <c r="K38" s="13"/>
      <c r="L38" s="13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8:8" ht="14.5">
      <c r="A39" s="24" t="s">
        <v>66</v>
      </c>
      <c r="B39" s="17">
        <f>MIN(B36:B38)</f>
        <v>1.0</v>
      </c>
      <c r="C39" s="18" t="s">
        <v>66</v>
      </c>
      <c r="D39" s="27">
        <f>MIN(D36:D38)</f>
        <v>1.0</v>
      </c>
      <c r="E39" s="18" t="s">
        <v>66</v>
      </c>
      <c r="F39" s="28">
        <f>MIN(F36:F38)</f>
        <v>0.874235359000253</v>
      </c>
      <c r="G39" s="18" t="s">
        <v>66</v>
      </c>
      <c r="H39" s="17">
        <f>MIN(H36:H38)</f>
        <v>0.0</v>
      </c>
      <c r="I39" s="13"/>
      <c r="J39" s="13"/>
      <c r="K39" s="13"/>
      <c r="L39" s="13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8:8" ht="14.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8:8" ht="14.5">
      <c r="A41" s="15" t="s">
        <v>67</v>
      </c>
      <c r="B41" s="20"/>
      <c r="C41" s="20"/>
      <c r="D41" s="20"/>
      <c r="E41" s="20"/>
      <c r="F41" s="20"/>
      <c r="G41" s="13"/>
      <c r="H41" s="13"/>
      <c r="I41" s="13"/>
      <c r="J41" s="13"/>
      <c r="K41" s="13"/>
      <c r="L41" s="13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8:8" ht="14.5">
      <c r="A42" s="30" t="s">
        <v>68</v>
      </c>
      <c r="B42" s="36" t="s">
        <v>10</v>
      </c>
      <c r="C42" s="36" t="s">
        <v>11</v>
      </c>
      <c r="D42" s="36" t="s">
        <v>12</v>
      </c>
      <c r="E42" s="36" t="s">
        <v>13</v>
      </c>
      <c r="F42" s="36" t="s">
        <v>69</v>
      </c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8:8" ht="14.5">
      <c r="A43" s="24" t="s">
        <v>70</v>
      </c>
      <c r="B43" s="17">
        <f>B39</f>
        <v>1.0</v>
      </c>
      <c r="C43" s="28">
        <f>D39</f>
        <v>1.0</v>
      </c>
      <c r="D43" s="28">
        <f>F39</f>
        <v>0.874235359000253</v>
      </c>
      <c r="E43" s="17">
        <f>H39</f>
        <v>0.0</v>
      </c>
      <c r="F43" s="28">
        <f>SUM(B43:E43)</f>
        <v>2.874235359000253</v>
      </c>
      <c r="G43" s="13"/>
      <c r="H43" s="13"/>
      <c r="I43" s="13"/>
      <c r="J43" s="13"/>
      <c r="K43" s="13"/>
      <c r="L43" s="13"/>
      <c r="M43" s="1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8:8" ht="14.5">
      <c r="A44" s="24" t="s">
        <v>71</v>
      </c>
      <c r="B44" s="28">
        <f t="shared" si="8" ref="B44:E44">B43/$F43</f>
        <v>0.34791862011878893</v>
      </c>
      <c r="C44" s="28">
        <f t="shared" si="8"/>
        <v>0.34791862011878893</v>
      </c>
      <c r="D44" s="28">
        <f t="shared" si="8"/>
        <v>0.3041627597624221</v>
      </c>
      <c r="E44" s="17">
        <f t="shared" si="8"/>
        <v>0.0</v>
      </c>
      <c r="F44" s="17">
        <v>1.0</v>
      </c>
      <c r="G44" s="13"/>
      <c r="H44" s="13"/>
      <c r="I44" s="13"/>
      <c r="J44" s="13"/>
      <c r="K44" s="13"/>
      <c r="L44" s="13"/>
      <c r="M44" s="1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8:8" ht="14.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8:8" ht="14.5">
      <c r="A46" s="15" t="s">
        <v>72</v>
      </c>
      <c r="B46" s="20"/>
      <c r="C46" s="20"/>
      <c r="D46" s="20"/>
      <c r="E46" s="20"/>
      <c r="F46" s="13"/>
      <c r="G46" s="13"/>
      <c r="H46" s="13"/>
      <c r="I46" s="13"/>
      <c r="J46" s="13"/>
      <c r="K46" s="13"/>
      <c r="L46" s="13"/>
      <c r="M46" s="1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8:8" ht="14.5">
      <c r="A47" s="30" t="s">
        <v>29</v>
      </c>
      <c r="B47" s="11" t="s">
        <v>73</v>
      </c>
      <c r="C47" s="11" t="s">
        <v>74</v>
      </c>
      <c r="D47" s="11" t="s">
        <v>75</v>
      </c>
      <c r="E47" s="11" t="s">
        <v>76</v>
      </c>
      <c r="F47" s="13"/>
      <c r="G47" s="13"/>
      <c r="H47" s="13"/>
      <c r="I47" s="13"/>
      <c r="J47" s="13"/>
      <c r="K47" s="13"/>
      <c r="L47" s="13"/>
      <c r="M47" s="1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8:8" ht="14.5">
      <c r="A48" s="37" t="s">
        <v>34</v>
      </c>
      <c r="B48" s="17">
        <v>3.0</v>
      </c>
      <c r="C48" s="17">
        <v>3.0</v>
      </c>
      <c r="D48" s="38">
        <v>2.0</v>
      </c>
      <c r="E48" s="38">
        <v>2.0</v>
      </c>
      <c r="F48" s="13"/>
      <c r="G48" s="13"/>
      <c r="H48" s="13"/>
      <c r="I48" s="13"/>
      <c r="J48" s="13"/>
      <c r="K48" s="13"/>
      <c r="L48" s="13"/>
      <c r="M48" s="1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8:8" ht="14.5">
      <c r="A49" s="37" t="s">
        <v>38</v>
      </c>
      <c r="B49" s="17">
        <v>5.0</v>
      </c>
      <c r="C49" s="17">
        <v>3.0</v>
      </c>
      <c r="D49" s="27">
        <v>2.0</v>
      </c>
      <c r="E49" s="27">
        <v>2.0</v>
      </c>
      <c r="F49" s="39"/>
      <c r="G49" s="39"/>
      <c r="H49" s="39"/>
      <c r="I49" s="39"/>
      <c r="J49" s="13"/>
      <c r="K49" s="13"/>
      <c r="L49" s="13"/>
      <c r="M49" s="1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8:8" ht="14.5">
      <c r="A50" s="37" t="s">
        <v>43</v>
      </c>
      <c r="B50" s="17">
        <v>1.0</v>
      </c>
      <c r="C50" s="17">
        <v>1.0</v>
      </c>
      <c r="D50" s="27">
        <v>3.0</v>
      </c>
      <c r="E50" s="27">
        <v>1.0</v>
      </c>
      <c r="F50" s="39"/>
      <c r="G50" s="39"/>
      <c r="H50" s="39"/>
      <c r="I50" s="39"/>
      <c r="J50" s="13"/>
      <c r="K50" s="13"/>
      <c r="L50" s="13"/>
      <c r="M50" s="1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8:8" ht="14.5">
      <c r="A51" s="37" t="s">
        <v>45</v>
      </c>
      <c r="B51" s="17">
        <v>2.0</v>
      </c>
      <c r="C51" s="17">
        <v>1.0</v>
      </c>
      <c r="D51" s="27">
        <v>3.0</v>
      </c>
      <c r="E51" s="27">
        <v>1.0</v>
      </c>
      <c r="F51" s="39"/>
      <c r="G51" s="39"/>
      <c r="H51" s="39"/>
      <c r="I51" s="39"/>
      <c r="J51" s="13"/>
      <c r="K51" s="13"/>
      <c r="L51" s="13"/>
      <c r="M51" s="1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8:8" ht="14.5">
      <c r="A52" s="13"/>
      <c r="B52" s="13"/>
      <c r="C52" s="13"/>
      <c r="D52" s="39"/>
      <c r="E52" s="39"/>
      <c r="F52" s="39"/>
      <c r="G52" s="39"/>
      <c r="H52" s="39"/>
      <c r="I52" s="39"/>
      <c r="J52" s="13"/>
      <c r="K52" s="13"/>
      <c r="L52" s="13"/>
      <c r="M52" s="1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8:8" ht="14.5">
      <c r="A53" s="15" t="s">
        <v>77</v>
      </c>
      <c r="B53" s="20"/>
      <c r="C53" s="20"/>
      <c r="D53" s="20"/>
      <c r="E53" s="20"/>
      <c r="F53" s="34"/>
      <c r="G53" s="39"/>
      <c r="H53" s="39"/>
      <c r="I53" s="39"/>
      <c r="J53" s="13"/>
      <c r="K53" s="13"/>
      <c r="L53" s="13"/>
      <c r="M53" s="1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8:8" ht="14.5">
      <c r="A54" s="7" t="s">
        <v>29</v>
      </c>
      <c r="B54" s="11" t="s">
        <v>10</v>
      </c>
      <c r="C54" s="11" t="s">
        <v>11</v>
      </c>
      <c r="D54" s="11" t="s">
        <v>12</v>
      </c>
      <c r="E54" s="11" t="s">
        <v>13</v>
      </c>
      <c r="F54" s="36" t="s">
        <v>78</v>
      </c>
      <c r="G54" s="39"/>
      <c r="H54" s="39"/>
      <c r="I54" s="39"/>
      <c r="J54" s="13"/>
      <c r="K54" s="13"/>
      <c r="L54" s="13"/>
      <c r="M54" s="1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8:8" ht="14.5">
      <c r="A55" s="24" t="s">
        <v>34</v>
      </c>
      <c r="B55" s="28">
        <f t="shared" si="9" ref="B55:E55">B48*B$44</f>
        <v>1.0437558603563668</v>
      </c>
      <c r="C55" s="28">
        <f t="shared" si="9"/>
        <v>1.0437558603563668</v>
      </c>
      <c r="D55" s="28">
        <f t="shared" si="9"/>
        <v>0.6083255195248441</v>
      </c>
      <c r="E55" s="28">
        <f t="shared" si="9"/>
        <v>0.0</v>
      </c>
      <c r="F55" s="28">
        <f t="shared" si="10" ref="F55:F58">SUM(B55:E55)</f>
        <v>2.695837240237578</v>
      </c>
      <c r="G55" s="39"/>
      <c r="H55" s="39"/>
      <c r="I55" s="39"/>
      <c r="J55" s="13"/>
      <c r="K55" s="13"/>
      <c r="L55" s="13"/>
      <c r="M55" s="13"/>
      <c r="N55" s="19"/>
      <c r="O55" s="19"/>
      <c r="P55" s="19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8:8" ht="14.5">
      <c r="A56" s="24" t="s">
        <v>38</v>
      </c>
      <c r="B56" s="28">
        <f t="shared" si="11" ref="B56:E56">B49*B$44</f>
        <v>1.7395931005939447</v>
      </c>
      <c r="C56" s="28">
        <f t="shared" si="11"/>
        <v>1.0437558603563668</v>
      </c>
      <c r="D56" s="28">
        <f t="shared" si="11"/>
        <v>0.6083255195248441</v>
      </c>
      <c r="E56" s="28">
        <f t="shared" si="11"/>
        <v>0.0</v>
      </c>
      <c r="F56" s="28">
        <f t="shared" si="10"/>
        <v>3.3916744804751557</v>
      </c>
      <c r="G56" s="39"/>
      <c r="H56" s="39"/>
      <c r="I56" s="39"/>
      <c r="J56" s="13"/>
      <c r="K56" s="13"/>
      <c r="L56" s="13"/>
      <c r="M56" s="13"/>
      <c r="N56" s="19"/>
      <c r="O56" s="19"/>
      <c r="P56" s="19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8:8" ht="14.5">
      <c r="A57" s="24" t="s">
        <v>43</v>
      </c>
      <c r="B57" s="28">
        <f t="shared" si="12" ref="B57:E57">B50*B$44</f>
        <v>0.34791862011878893</v>
      </c>
      <c r="C57" s="28">
        <f t="shared" si="12"/>
        <v>0.34791862011878893</v>
      </c>
      <c r="D57" s="28">
        <f t="shared" si="12"/>
        <v>0.9124882792872662</v>
      </c>
      <c r="E57" s="28">
        <f t="shared" si="12"/>
        <v>0.0</v>
      </c>
      <c r="F57" s="28">
        <f t="shared" si="10"/>
        <v>1.608325519524844</v>
      </c>
      <c r="G57" s="39"/>
      <c r="H57" s="39"/>
      <c r="I57" s="39"/>
      <c r="J57" s="13"/>
      <c r="K57" s="13"/>
      <c r="L57" s="13"/>
      <c r="M57" s="13"/>
      <c r="N57" s="19"/>
      <c r="O57" s="19"/>
      <c r="P57" s="19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8:8" ht="14.5">
      <c r="A58" s="24" t="s">
        <v>45</v>
      </c>
      <c r="B58" s="28">
        <f t="shared" si="13" ref="B58:E58">B51*B$44</f>
        <v>0.6958372402375779</v>
      </c>
      <c r="C58" s="28">
        <f t="shared" si="13"/>
        <v>0.34791862011878893</v>
      </c>
      <c r="D58" s="28">
        <f t="shared" si="13"/>
        <v>0.9124882792872662</v>
      </c>
      <c r="E58" s="28">
        <f t="shared" si="13"/>
        <v>0.0</v>
      </c>
      <c r="F58" s="28">
        <f t="shared" si="10"/>
        <v>1.956244139643633</v>
      </c>
      <c r="G58" s="13"/>
      <c r="H58" s="13"/>
      <c r="I58" s="13"/>
      <c r="J58" s="13"/>
      <c r="K58" s="13"/>
      <c r="L58" s="13"/>
      <c r="M58" s="13"/>
      <c r="N58" s="19"/>
      <c r="O58" s="19"/>
      <c r="P58" s="19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8:8" ht="14.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9"/>
      <c r="O59" s="19"/>
      <c r="P59" s="19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8:8" ht="14.5">
      <c r="A60" s="15" t="s">
        <v>79</v>
      </c>
      <c r="B60" s="20"/>
      <c r="C60" s="20"/>
      <c r="D60" s="20"/>
      <c r="E60" s="13"/>
      <c r="F60" s="13"/>
      <c r="G60" s="13"/>
      <c r="H60" s="13"/>
      <c r="I60" s="13"/>
      <c r="J60" s="13"/>
      <c r="K60" s="13"/>
      <c r="L60" s="13"/>
      <c r="M60" s="13"/>
      <c r="N60" s="19"/>
      <c r="O60" s="19"/>
      <c r="P60" s="19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8:8" ht="14.5">
      <c r="A61" s="30" t="s">
        <v>80</v>
      </c>
      <c r="B61" s="11" t="s">
        <v>29</v>
      </c>
      <c r="C61" s="11" t="s">
        <v>78</v>
      </c>
      <c r="D61" s="11" t="s">
        <v>81</v>
      </c>
      <c r="E61" s="40"/>
      <c r="F61" s="41"/>
      <c r="G61" s="40"/>
      <c r="H61" s="40"/>
      <c r="I61" s="41"/>
      <c r="J61" s="40"/>
      <c r="K61" s="41"/>
      <c r="L61" s="40"/>
      <c r="M61" s="4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8:8" ht="14.5">
      <c r="A62" s="24" t="s">
        <v>34</v>
      </c>
      <c r="B62" s="17" t="s">
        <v>35</v>
      </c>
      <c r="C62" s="28">
        <f t="shared" si="14" ref="C62:C65">F55</f>
        <v>2.695837240237578</v>
      </c>
      <c r="D62" s="42">
        <f t="shared" si="15" ref="D62:D65">RANK(F55,$F$55:$F$58,0)</f>
        <v>2.0</v>
      </c>
      <c r="E62" s="13"/>
      <c r="F62" s="13"/>
      <c r="G62" s="13"/>
      <c r="H62" s="40"/>
      <c r="I62" s="41"/>
      <c r="J62" s="40"/>
      <c r="K62" s="40"/>
      <c r="L62" s="41"/>
      <c r="M62" s="4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8:8" ht="14.5">
      <c r="A63" s="24" t="s">
        <v>38</v>
      </c>
      <c r="B63" s="17" t="s">
        <v>39</v>
      </c>
      <c r="C63" s="28">
        <f t="shared" si="14"/>
        <v>3.3916744804751557</v>
      </c>
      <c r="D63" s="42">
        <f t="shared" si="15"/>
        <v>1.0</v>
      </c>
      <c r="E63" s="41"/>
      <c r="F63" s="39"/>
      <c r="G63" s="40"/>
      <c r="H63" s="13"/>
      <c r="I63" s="13"/>
      <c r="J63" s="13"/>
      <c r="K63" s="13"/>
      <c r="L63" s="41"/>
      <c r="M63" s="4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8:8" ht="14.5">
      <c r="A64" s="24" t="s">
        <v>43</v>
      </c>
      <c r="B64" s="17" t="s">
        <v>44</v>
      </c>
      <c r="C64" s="28">
        <f t="shared" si="14"/>
        <v>1.608325519524844</v>
      </c>
      <c r="D64" s="42">
        <f t="shared" si="15"/>
        <v>4.0</v>
      </c>
      <c r="E64" s="43"/>
      <c r="F64" s="39"/>
      <c r="G64" s="39"/>
      <c r="H64" s="41"/>
      <c r="I64" s="39"/>
      <c r="J64" s="40"/>
      <c r="K64" s="13"/>
      <c r="L64" s="13"/>
      <c r="M64" s="1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8:8" ht="14.5">
      <c r="A65" s="24" t="s">
        <v>45</v>
      </c>
      <c r="B65" s="17" t="s">
        <v>46</v>
      </c>
      <c r="C65" s="28">
        <f t="shared" si="14"/>
        <v>1.956244139643633</v>
      </c>
      <c r="D65" s="42">
        <f t="shared" si="15"/>
        <v>3.0</v>
      </c>
      <c r="E65" s="13"/>
      <c r="F65" s="13"/>
      <c r="G65" s="13"/>
      <c r="H65" s="13"/>
      <c r="I65" s="13"/>
      <c r="J65" s="13"/>
      <c r="K65" s="13"/>
      <c r="L65" s="13"/>
      <c r="M65" s="1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8:8" ht="14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8:8" ht="14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8:8" ht="14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8:8" ht="14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8:8" ht="14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8:8" ht="14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8:8" ht="14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8:8" ht="14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8:8" ht="14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8:8" ht="14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8:8" ht="14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8:8" ht="14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8:8" ht="14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8:8" ht="14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8:8" ht="14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8:8" ht="14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8:8" ht="14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8:8" ht="14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8:8" ht="14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8:8" ht="14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8:8" ht="14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8:8" ht="14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8:8" ht="14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8:8" ht="14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8:8" ht="14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8:8" ht="14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8:8" ht="14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8:8" ht="14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8:8" ht="14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8:8" ht="14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8:8" ht="14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8:8" ht="14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8:8" ht="14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8:8" ht="14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8:8" ht="14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8:8" ht="14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8:8" ht="14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8:8" ht="14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8:8" ht="14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8:8" ht="14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8:8" ht="14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8:8" ht="14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8:8" ht="14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8:8" ht="14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8:8" ht="14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8:8" ht="14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8:8" ht="14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8:8" ht="14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8:8" ht="14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8:8" ht="14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8:8" ht="14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8:8" ht="14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8:8" ht="14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8:8" ht="14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8:8" ht="14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8:8" ht="14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8:8" ht="14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8:8" ht="14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8:8" ht="14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8:8" ht="14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8:8" ht="14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8:8" ht="14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8:8" ht="14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8:8" ht="14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8:8" ht="14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8:8" ht="14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8:8" ht="14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8:8" ht="14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8:8" ht="14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8:8" ht="14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8:8" ht="14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8:8" ht="14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8:8" ht="14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8:8" ht="14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8:8" ht="14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8:8" ht="14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8:8" ht="14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8:8" ht="14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8:8" ht="14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8:8" ht="14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8:8" ht="14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8:8" ht="14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8:8" ht="14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8:8" ht="14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8:8" ht="14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8:8" ht="14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8:8" ht="14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8:8" ht="14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8:8" ht="14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8:8" ht="14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8:8" ht="14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8:8" ht="14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8:8" ht="14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8:8" ht="14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8:8" ht="14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8:8" ht="14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8:8" ht="14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8:8" ht="14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8:8" ht="14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8:8" ht="14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8:8" ht="14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8:8" ht="14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8:8" ht="14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8:8" ht="14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8:8" ht="14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8:8" ht="14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8:8" ht="14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8:8" ht="14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8:8" ht="14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8:8" ht="14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8:8" ht="14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8:8" ht="14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8:8" ht="14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8:8" ht="14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8:8" ht="14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8:8" ht="14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8:8" ht="14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8:8" ht="14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8:8" ht="14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8:8" ht="14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8:8" ht="14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8:8" ht="14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8:8" ht="14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8:8" ht="14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8:8" ht="14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8:8" ht="14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8:8" ht="14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8:8" ht="14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8:8" ht="14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8:8" ht="14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8:8" ht="14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8:8" ht="14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8:8" ht="14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8:8" ht="14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8:8" ht="14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8:8" ht="14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8:8" ht="14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8:8" ht="14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8:8" ht="14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8:8" ht="14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8:8" ht="14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8:8" ht="14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8:8" ht="14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8:8" ht="14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8:8" ht="14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8:8" ht="14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8:8" ht="14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8:8" ht="14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8:8" ht="14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8:8" ht="14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8:8" ht="14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8:8" ht="14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8:8" ht="14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8:8" ht="14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8:8" ht="14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8:8" ht="14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8:8" ht="14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8:8" ht="14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8:8" ht="14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8:8" ht="14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8:8" ht="14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8:8" ht="14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8:8" ht="14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8:8" ht="14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8:8" ht="14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8:8" ht="14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8:8" ht="14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8:8" ht="14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8:8" ht="14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8:8" ht="14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8:8" ht="14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8:8" ht="14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8:8" ht="14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8:8" ht="14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8:8" ht="14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8:8" ht="14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8:8" ht="14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8:8" ht="14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8:8" ht="14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8:8" ht="14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8:8" ht="14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8:8" ht="14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8:8" ht="14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8:8" ht="14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8:8" ht="14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8:8" ht="14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8:8" ht="14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8:8" ht="14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8:8" ht="14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8:8" ht="14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8:8" ht="14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8:8" ht="14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8:8" ht="14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8:8" ht="14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8:8" ht="14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8:8" ht="14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8:8" ht="14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8:8" ht="14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8:8" ht="14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8:8" ht="14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8:8" ht="14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8:8" ht="14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8:8" ht="14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8:8" ht="14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8:8" ht="14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8:8" ht="14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8:8" ht="14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8:8" ht="14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8:8" ht="14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8:8" ht="14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8:8" ht="14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8:8" ht="14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8:8" ht="14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8:8" ht="14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8:8" ht="14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8:8" ht="14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8:8" ht="14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8:8" ht="14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8:8" ht="14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8:8" ht="14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8:8" ht="14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8:8" ht="14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8:8" ht="14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8:8" ht="14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8:8" ht="14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8:8" ht="14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8:8" ht="14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8:8" ht="14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8:8" ht="14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8:8" ht="14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8:8" ht="14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8:8" ht="14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8:8" ht="14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8:8" ht="14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8:8" ht="14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8:8" ht="14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8:8" ht="14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8:8" ht="14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8:8" ht="14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8:8" ht="14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8:8" ht="14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8:8" ht="14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8:8" ht="14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8:8" ht="14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8:8" ht="14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8:8" ht="14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8:8" ht="14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8:8" ht="14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8:8" ht="14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8:8" ht="14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8:8" ht="14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8:8" ht="14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8:8" ht="14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8:8" ht="14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8:8" ht="14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8:8" ht="14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8:8" ht="14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8:8" ht="14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8:8" ht="14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8:8" ht="14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8:8" ht="14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8:8" ht="14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8:8" ht="14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8:8" ht="14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8:8" ht="14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8:8" ht="14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8:8" ht="14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8:8" ht="14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8:8" ht="14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8:8" ht="14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8:8" ht="14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8:8" ht="14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8:8" ht="14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8:8" ht="14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8:8" ht="14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8:8" ht="14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8:8" ht="14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8:8" ht="14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8:8" ht="14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8:8" ht="14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8:8" ht="14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8:8" ht="14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8:8" ht="14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8:8" ht="14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8:8" ht="14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8:8" ht="14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8:8" ht="14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8:8" ht="14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8:8" ht="14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8:8" ht="14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8:8" ht="14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8:8" ht="14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8:8" ht="14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8:8" ht="14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8:8" ht="14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8:8" ht="14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8:8" ht="14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8:8" ht="14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8:8" ht="14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8:8" ht="14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8:8" ht="14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8:8" ht="14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8:8" ht="14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8:8" ht="14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8:8" ht="14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8:8" ht="14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8:8" ht="14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8:8" ht="14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8:8" ht="14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8:8" ht="14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8:8" ht="14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8:8" ht="14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8:8" ht="14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8:8" ht="14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8:8" ht="14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8:8" ht="14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8:8" ht="14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8:8" ht="14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8:8" ht="14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8:8" ht="14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8:8" ht="14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8:8" ht="14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8:8" ht="14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8:8" ht="14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8:8" ht="14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8:8" ht="14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8:8" ht="14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8:8" ht="14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8:8" ht="14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8:8" ht="14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8:8" ht="14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8:8" ht="14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8:8" ht="14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8:8" ht="14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8:8" ht="14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8:8" ht="14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8:8" ht="14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8:8" ht="14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8:8" ht="14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8:8" ht="14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8:8" ht="14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8:8" ht="14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8:8" ht="14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8:8" ht="14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8:8" ht="14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8:8" ht="14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8:8" ht="14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8:8" ht="14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8:8" ht="14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8:8" ht="14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8:8" ht="14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8:8" ht="14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8:8" ht="14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8:8" ht="14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8:8" ht="14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8:8" ht="14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8:8" ht="14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8:8" ht="14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8:8" ht="14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8:8" ht="14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8:8" ht="14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8:8" ht="14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8:8" ht="14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8:8" ht="14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8:8" ht="14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8:8" ht="14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8:8" ht="14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8:8" ht="14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8:8" ht="14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8:8" ht="14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8:8" ht="14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8:8" ht="14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8:8" ht="14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8:8" ht="14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8:8" ht="14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8:8" ht="14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8:8" ht="14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8:8" ht="14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8:8" ht="14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8:8" ht="14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8:8" ht="14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8:8" ht="14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8:8" ht="14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8:8" ht="14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8:8" ht="14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8:8" ht="14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8:8" ht="14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8:8" ht="14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8:8" ht="14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8:8" ht="14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8:8" ht="14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8:8" ht="14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8:8" ht="14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8:8" ht="14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8:8" ht="14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8:8" ht="14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8:8" ht="14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8:8" ht="14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8:8" ht="14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8:8" ht="14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8:8" ht="14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8:8" ht="14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8:8" ht="14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8:8" ht="14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8:8" ht="14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8:8" ht="14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8:8" ht="14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8:8" ht="14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8:8" ht="14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8:8" ht="14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8:8" ht="14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8:8" ht="14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8:8" ht="14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8:8" ht="14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8:8" ht="14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8:8" ht="14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8:8" ht="14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8:8" ht="14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8:8" ht="14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8:8" ht="14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8:8" ht="14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8:8" ht="14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8:8" ht="14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8:8" ht="14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8:8" ht="14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8:8" ht="14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8:8" ht="14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8:8" ht="14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8:8" ht="14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8:8" ht="14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8:8" ht="14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8:8" ht="14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8:8" ht="14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8:8" ht="14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8:8" ht="14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8:8" ht="14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8:8" ht="14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8:8" ht="14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8:8" ht="14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8:8" ht="14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8:8" ht="14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8:8" ht="14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8:8" ht="14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8:8" ht="14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8:8" ht="14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8:8" ht="14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8:8" ht="14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8:8" ht="14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8:8" ht="14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8:8" ht="14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8:8" ht="14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8:8" ht="14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8:8" ht="14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8:8" ht="14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8:8" ht="14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8:8" ht="14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8:8" ht="14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8:8" ht="14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8:8" ht="14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8:8" ht="14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8:8" ht="14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8:8" ht="14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8:8" ht="14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8:8" ht="14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8:8" ht="14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8:8" ht="14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8:8" ht="14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8:8" ht="14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8:8" ht="14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8:8" ht="14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8:8" ht="14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8:8" ht="14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8:8" ht="14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8:8" ht="14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8:8" ht="14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8:8" ht="14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8:8" ht="14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8:8" ht="14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8:8" ht="14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8:8" ht="14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8:8" ht="14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8:8" ht="14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8:8" ht="14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8:8" ht="14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8:8" ht="14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8:8" ht="14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8:8" ht="14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8:8" ht="14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8:8" ht="14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8:8" ht="14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8:8" ht="14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8:8" ht="14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8:8" ht="14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8:8" ht="14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8:8" ht="14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8:8" ht="14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8:8" ht="14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8:8" ht="14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8:8" ht="14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8:8" ht="14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8:8" ht="14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8:8" ht="14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8:8" ht="14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8:8" ht="14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8:8" ht="14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8:8" ht="14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8:8" ht="14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8:8" ht="14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8:8" ht="14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8:8" ht="14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8:8" ht="14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8:8" ht="14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8:8" ht="14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8:8" ht="14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8:8" ht="14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8:8" ht="14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8:8" ht="14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8:8" ht="14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8:8" ht="14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8:8" ht="14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8:8" ht="14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8:8" ht="14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8:8" ht="14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8:8" ht="14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8:8" ht="14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8:8" ht="14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8:8" ht="14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8:8" ht="14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8:8" ht="14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8:8" ht="14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8:8" ht="14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8:8" ht="14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8:8" ht="14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8:8" ht="14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8:8" ht="14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8:8" ht="14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8:8" ht="14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8:8" ht="14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8:8" ht="14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8:8" ht="14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8:8" ht="14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8:8" ht="14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8:8" ht="14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8:8" ht="14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8:8" ht="14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8:8" ht="14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8:8" ht="14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8:8" ht="14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8:8" ht="14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8:8" ht="14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8:8" ht="14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8:8" ht="14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8:8" ht="14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8:8" ht="14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8:8" ht="14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8:8" ht="14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8:8" ht="14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8:8" ht="14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8:8" ht="14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8:8" ht="14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8:8" ht="14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8:8" ht="14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8:8" ht="14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8:8" ht="14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8:8" ht="14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8:8" ht="14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8:8" ht="14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8:8" ht="14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8:8" ht="14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8:8" ht="14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8:8" ht="14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8:8" ht="14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8:8" ht="14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8:8" ht="14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8:8" ht="14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8:8" ht="14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8:8" ht="14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8:8" ht="14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8:8" ht="14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8:8" ht="14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8:8" ht="14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8:8" ht="14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8:8" ht="14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8:8" ht="14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8:8" ht="14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8:8" ht="14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8:8" ht="14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8:8" ht="14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8:8" ht="14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8:8" ht="14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8:8" ht="14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8:8" ht="14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8:8" ht="14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8:8" ht="14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8:8" ht="14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8:8" ht="14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8:8" ht="14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8:8" ht="14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8:8" ht="14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8:8" ht="14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8:8" ht="14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8:8" ht="14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8:8" ht="14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8:8" ht="14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8:8" ht="14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8:8" ht="14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8:8" ht="14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8:8" ht="14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8:8" ht="14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8:8" ht="14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8:8" ht="14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8:8" ht="14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8:8" ht="14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8:8" ht="14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8:8" ht="14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8:8" ht="14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8:8" ht="14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8:8" ht="14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8:8" ht="14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8:8" ht="14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8:8" ht="14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8:8" ht="14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8:8" ht="14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8:8" ht="14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8:8" ht="14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8:8" ht="14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8:8" ht="14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8:8" ht="14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8:8" ht="14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8:8" ht="14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8:8" ht="14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8:8" ht="14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8:8" ht="14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8:8" ht="14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8:8" ht="14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8:8" ht="14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8:8" ht="14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8:8" ht="14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8:8" ht="14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8:8" ht="14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8:8" ht="14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8:8" ht="14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8:8" ht="14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8:8" ht="14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8:8" ht="14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8:8" ht="14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8:8" ht="14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8:8" ht="14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8:8" ht="14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8:8" ht="14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8:8" ht="14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8:8" ht="14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8:8" ht="14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8:8" ht="14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8:8" ht="14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8:8" ht="14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8:8" ht="14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8:8" ht="14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8:8" ht="14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8:8" ht="14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8:8" ht="14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8:8" ht="14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8:8" ht="14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8:8" ht="14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8:8" ht="14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8:8" ht="14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8:8" ht="14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8:8" ht="14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8:8" ht="14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8:8" ht="14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8:8" ht="14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8:8" ht="14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8:8" ht="14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8:8" ht="14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8:8" ht="14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8:8" ht="14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8:8" ht="14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8:8" ht="14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8:8" ht="14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8:8" ht="14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8:8" ht="14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8:8" ht="14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8:8" ht="14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8:8" ht="14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8:8" ht="14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8:8" ht="14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8:8" ht="14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8:8" ht="14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8:8" ht="14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8:8" ht="14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8:8" ht="14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8:8" ht="14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8:8" ht="14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8:8" ht="14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8:8" ht="14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8:8" ht="14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8:8" ht="14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8:8" ht="14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8:8" ht="14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8:8" ht="14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8:8" ht="14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8:8" ht="14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8:8" ht="14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8:8" ht="14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8:8" ht="14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8:8" ht="14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8:8" ht="14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8:8" ht="14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8:8" ht="14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8:8" ht="14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8:8" ht="14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8:8" ht="14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8:8" ht="14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8:8" ht="14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8:8" ht="14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8:8" ht="14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8:8" ht="14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8:8" ht="14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8:8" ht="14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8:8" ht="14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8:8" ht="14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8:8" ht="14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8:8" ht="14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8:8" ht="14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8:8" ht="14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8:8" ht="14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8:8" ht="14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8:8" ht="14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8:8" ht="14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8:8" ht="14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8:8" ht="14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8:8" ht="14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8:8" ht="14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8:8" ht="14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8:8" ht="14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8:8" ht="14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8:8" ht="14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8:8" ht="14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8:8" ht="14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8:8" ht="14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8:8" ht="14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8:8" ht="14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8:8" ht="14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8:8" ht="14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8:8" ht="14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8:8" ht="14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8:8" ht="14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8:8" ht="14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8:8" ht="14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8:8" ht="14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8:8" ht="14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8:8" ht="14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8:8" ht="14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8:8" ht="14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8:8" ht="14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8:8" ht="14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8:8" ht="14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8:8" ht="14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8:8" ht="14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8:8" ht="14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8:8" ht="14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8:8" ht="14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8:8" ht="14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8:8" ht="14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8:8" ht="14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8:8" ht="14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8:8" ht="14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8:8" ht="14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8:8" ht="14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8:8" ht="14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8:8" ht="14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8:8" ht="14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8:8" ht="14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8:8" ht="14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8:8" ht="14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8:8" ht="14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8:8" ht="14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8:8" ht="14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8:8" ht="14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8:8" ht="14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8:8" ht="14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8:8" ht="14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8:8" ht="14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8:8" ht="14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8:8" ht="14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8:8" ht="14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8:8" ht="14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8:8" ht="14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8:8" ht="14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8:8" ht="14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8:8" ht="14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8:8" ht="14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8:8" ht="14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8:8" ht="14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8:8" ht="14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8:8" ht="14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8:8" ht="14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8:8" ht="14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8:8" ht="14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8:8" ht="14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8:8" ht="14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8:8" ht="14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8:8" ht="14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8:8" ht="14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8:8" ht="14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8:8" ht="14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8:8" ht="14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8:8" ht="14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8:8" ht="14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8:8" ht="14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8:8" ht="14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8:8" ht="14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8:8" ht="14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8:8" ht="14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8:8" ht="14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8:8" ht="14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8:8" ht="14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8:8" ht="14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8:8" ht="14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8:8" ht="14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8:8" ht="14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8:8" ht="14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8:8" ht="14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8:8" ht="14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8:8" ht="14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8:8" ht="14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8:8" ht="14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8:8" ht="14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8:8" ht="14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8:8" ht="14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8:8" ht="14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8:8" ht="14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8:8" ht="14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8:8" ht="14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8:8" ht="14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8:8" ht="14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8:8" ht="14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8:8" ht="14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8:8" ht="14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8:8" ht="14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8:8" ht="14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8:8" ht="14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8:8" ht="14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8:8" ht="14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8:8" ht="14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8:8" ht="14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8:8" ht="14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8:8" ht="14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8:8" ht="14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8:8" ht="14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8:8" ht="14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8:8" ht="14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8:8" ht="14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8:8" ht="14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8:8" ht="14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8:8" ht="14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8:8" ht="14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8:8" ht="14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8:8" ht="14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8:8" ht="14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8:8" ht="14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8:8" ht="14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8:8" ht="14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8:8" ht="14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8:8" ht="14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8:8" ht="14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8:8" ht="14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8:8" ht="14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8:8" ht="14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8:8" ht="14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8:8" ht="14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8:8" ht="14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8:8" ht="14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8:8" ht="14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8:8" ht="14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8:8" ht="14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8:8" ht="14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8:8" ht="14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8:8" ht="14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8:8" ht="14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8:8" ht="14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8:8" ht="14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8:8" ht="14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8:8" ht="14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8:8" ht="14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8:8" ht="14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8:8" ht="14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8:8" ht="14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8:8" ht="14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8:8" ht="14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8:8" ht="14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8:8" ht="14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8:8" ht="14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8:8" ht="14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8:8" ht="14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8:8" ht="14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8:8" ht="14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8:8" ht="14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8:8" ht="14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8:8" ht="14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8:8" ht="14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8:8" ht="14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8:8" ht="14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8:8" ht="14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8:8" ht="14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8:8" ht="14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8:8" ht="14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8:8" ht="14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8:8" ht="14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8:8" ht="14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8:8" ht="14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8:8" ht="14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8:8" ht="14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8:8" ht="14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8:8" ht="14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8:8" ht="14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8:8" ht="14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8:8" ht="14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8:8" ht="14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8:8" ht="14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8:8" ht="14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8:8" ht="14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8:8" ht="14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8:8" ht="14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8:8" ht="14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8:8" ht="14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8:8" ht="14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8:8" ht="14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8:8" ht="14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8:8" ht="14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8:8" ht="14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8:8" ht="14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8:8" ht="14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8:8" ht="14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8:8" ht="14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A35:H35"/>
    <mergeCell ref="K20:M20"/>
    <mergeCell ref="B16:C16"/>
    <mergeCell ref="A27:C27"/>
    <mergeCell ref="A41:F41"/>
    <mergeCell ref="A46:E46"/>
    <mergeCell ref="A53:E53"/>
    <mergeCell ref="A60:D60"/>
    <mergeCell ref="B7:C7"/>
    <mergeCell ref="B8:C8"/>
    <mergeCell ref="A19:M19"/>
    <mergeCell ref="B10:C10"/>
    <mergeCell ref="E27:H27"/>
    <mergeCell ref="E20:G20"/>
    <mergeCell ref="B3:C3"/>
    <mergeCell ref="H20:J20"/>
    <mergeCell ref="B11:C11"/>
    <mergeCell ref="A20:A21"/>
    <mergeCell ref="B20:D20"/>
    <mergeCell ref="B4:C4"/>
    <mergeCell ref="B9:C9"/>
    <mergeCell ref="B14:C14"/>
    <mergeCell ref="B13:C13"/>
    <mergeCell ref="B12:C12"/>
    <mergeCell ref="A6:E6"/>
    <mergeCell ref="B15:C15"/>
    <mergeCell ref="B2:C2"/>
    <mergeCell ref="G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Aji Lukmantoro</cp:lastModifiedBy>
  <dcterms:created xsi:type="dcterms:W3CDTF">2023-06-25T05:09:31Z</dcterms:created>
  <dcterms:modified xsi:type="dcterms:W3CDTF">2023-06-25T12:46:18Z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83971d68d755486a8bb092827accebcc</vt:lpwstr>
  </property>
</Properties>
</file>