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"/>
    </mc:Choice>
  </mc:AlternateContent>
  <xr:revisionPtr revIDLastSave="0" documentId="13_ncr:1_{AE44878A-F6B9-44AD-9A16-761453968013}" xr6:coauthVersionLast="47" xr6:coauthVersionMax="47" xr10:uidLastSave="{00000000-0000-0000-0000-000000000000}"/>
  <bookViews>
    <workbookView xWindow="-108" yWindow="-108" windowWidth="23256" windowHeight="12576" xr2:uid="{07BE33C6-164C-4231-9120-7E605CD06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4" i="1"/>
  <c r="S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" i="1"/>
  <c r="U4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" i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L3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4" i="1"/>
  <c r="C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V4" i="1" l="1"/>
  <c r="W4" i="1" s="1"/>
  <c r="O4" i="1"/>
  <c r="P4" i="1" s="1"/>
  <c r="E4" i="1"/>
  <c r="E5" i="1" l="1"/>
  <c r="F4" i="1"/>
  <c r="S5" i="1" s="1"/>
  <c r="L4" i="1"/>
  <c r="U5" i="1" s="1"/>
  <c r="V5" i="1" l="1"/>
  <c r="E6" i="1"/>
  <c r="F5" i="1"/>
  <c r="S6" i="1" s="1"/>
  <c r="O5" i="1" l="1"/>
  <c r="P5" i="1" s="1"/>
  <c r="W5" i="1"/>
  <c r="E7" i="1"/>
  <c r="F6" i="1"/>
  <c r="S7" i="1" s="1"/>
  <c r="E8" i="1" l="1"/>
  <c r="F7" i="1"/>
  <c r="S8" i="1" s="1"/>
  <c r="E9" i="1" l="1"/>
  <c r="F8" i="1"/>
  <c r="S9" i="1" s="1"/>
  <c r="L5" i="1" l="1"/>
  <c r="E10" i="1"/>
  <c r="F9" i="1"/>
  <c r="S10" i="1" s="1"/>
  <c r="U6" i="1" l="1"/>
  <c r="E11" i="1"/>
  <c r="F10" i="1"/>
  <c r="S11" i="1" s="1"/>
  <c r="V6" i="1" l="1"/>
  <c r="E12" i="1"/>
  <c r="F11" i="1"/>
  <c r="S12" i="1" s="1"/>
  <c r="O6" i="1" l="1"/>
  <c r="W6" i="1"/>
  <c r="E13" i="1"/>
  <c r="F12" i="1"/>
  <c r="S13" i="1" s="1"/>
  <c r="L6" i="1" l="1"/>
  <c r="U7" i="1" s="1"/>
  <c r="V7" i="1" s="1"/>
  <c r="P6" i="1"/>
  <c r="E14" i="1"/>
  <c r="F13" i="1"/>
  <c r="S14" i="1" s="1"/>
  <c r="O7" i="1" l="1"/>
  <c r="W7" i="1"/>
  <c r="E15" i="1"/>
  <c r="F14" i="1"/>
  <c r="S15" i="1" s="1"/>
  <c r="L7" i="1" l="1"/>
  <c r="U8" i="1" s="1"/>
  <c r="V8" i="1" s="1"/>
  <c r="O8" i="1" s="1"/>
  <c r="P7" i="1"/>
  <c r="E16" i="1"/>
  <c r="F15" i="1"/>
  <c r="S16" i="1" s="1"/>
  <c r="W8" i="1" l="1"/>
  <c r="L8" i="1"/>
  <c r="U9" i="1" s="1"/>
  <c r="V9" i="1" s="1"/>
  <c r="P8" i="1"/>
  <c r="E17" i="1"/>
  <c r="F16" i="1"/>
  <c r="S17" i="1" s="1"/>
  <c r="O9" i="1" l="1"/>
  <c r="W9" i="1"/>
  <c r="E18" i="1"/>
  <c r="F17" i="1"/>
  <c r="S18" i="1" s="1"/>
  <c r="L9" i="1" l="1"/>
  <c r="U10" i="1" s="1"/>
  <c r="V10" i="1" s="1"/>
  <c r="P9" i="1"/>
  <c r="E19" i="1"/>
  <c r="F18" i="1"/>
  <c r="S19" i="1" s="1"/>
  <c r="O10" i="1" l="1"/>
  <c r="P10" i="1" s="1"/>
  <c r="W10" i="1"/>
  <c r="E20" i="1"/>
  <c r="F19" i="1"/>
  <c r="S20" i="1" s="1"/>
  <c r="L10" i="1" l="1"/>
  <c r="U11" i="1" s="1"/>
  <c r="E21" i="1"/>
  <c r="F20" i="1"/>
  <c r="S21" i="1" s="1"/>
  <c r="V11" i="1" l="1"/>
  <c r="E22" i="1"/>
  <c r="F21" i="1"/>
  <c r="S22" i="1" s="1"/>
  <c r="O11" i="1" l="1"/>
  <c r="P11" i="1" s="1"/>
  <c r="W11" i="1"/>
  <c r="E23" i="1"/>
  <c r="F22" i="1"/>
  <c r="S23" i="1" s="1"/>
  <c r="L11" i="1" l="1"/>
  <c r="U12" i="1" s="1"/>
  <c r="E24" i="1"/>
  <c r="F23" i="1"/>
  <c r="S24" i="1" s="1"/>
  <c r="V12" i="1" l="1"/>
  <c r="E25" i="1"/>
  <c r="F24" i="1"/>
  <c r="S25" i="1" s="1"/>
  <c r="O12" i="1" l="1"/>
  <c r="P12" i="1" s="1"/>
  <c r="W12" i="1"/>
  <c r="E26" i="1"/>
  <c r="F25" i="1"/>
  <c r="S26" i="1" s="1"/>
  <c r="L12" i="1" l="1"/>
  <c r="U13" i="1" s="1"/>
  <c r="E27" i="1"/>
  <c r="F26" i="1"/>
  <c r="S27" i="1" s="1"/>
  <c r="V13" i="1" l="1"/>
  <c r="E28" i="1"/>
  <c r="F27" i="1"/>
  <c r="S28" i="1" s="1"/>
  <c r="O13" i="1" l="1"/>
  <c r="W13" i="1"/>
  <c r="E29" i="1"/>
  <c r="F28" i="1"/>
  <c r="S29" i="1" s="1"/>
  <c r="L13" i="1" l="1"/>
  <c r="U14" i="1" s="1"/>
  <c r="V14" i="1" s="1"/>
  <c r="P13" i="1"/>
  <c r="E30" i="1"/>
  <c r="F29" i="1"/>
  <c r="S30" i="1" s="1"/>
  <c r="O14" i="1" l="1"/>
  <c r="P14" i="1" s="1"/>
  <c r="W14" i="1"/>
  <c r="E31" i="1"/>
  <c r="F30" i="1"/>
  <c r="S31" i="1" s="1"/>
  <c r="L14" i="1" l="1"/>
  <c r="U15" i="1" s="1"/>
  <c r="E32" i="1"/>
  <c r="F31" i="1"/>
  <c r="S32" i="1" s="1"/>
  <c r="V15" i="1" l="1"/>
  <c r="E33" i="1"/>
  <c r="F32" i="1"/>
  <c r="S33" i="1" s="1"/>
  <c r="O15" i="1" l="1"/>
  <c r="P15" i="1" s="1"/>
  <c r="W15" i="1"/>
  <c r="E34" i="1"/>
  <c r="F33" i="1"/>
  <c r="S34" i="1" s="1"/>
  <c r="L15" i="1" l="1"/>
  <c r="U16" i="1" s="1"/>
  <c r="E35" i="1"/>
  <c r="F34" i="1"/>
  <c r="S35" i="1" s="1"/>
  <c r="V16" i="1" l="1"/>
  <c r="E36" i="1"/>
  <c r="F35" i="1"/>
  <c r="S36" i="1" s="1"/>
  <c r="O16" i="1" l="1"/>
  <c r="P16" i="1" s="1"/>
  <c r="W16" i="1"/>
  <c r="E37" i="1"/>
  <c r="F36" i="1"/>
  <c r="S37" i="1" s="1"/>
  <c r="L16" i="1" l="1"/>
  <c r="U17" i="1" s="1"/>
  <c r="E38" i="1"/>
  <c r="F37" i="1"/>
  <c r="S38" i="1" s="1"/>
  <c r="V17" i="1" l="1"/>
  <c r="E39" i="1"/>
  <c r="F38" i="1"/>
  <c r="S39" i="1" s="1"/>
  <c r="O17" i="1" l="1"/>
  <c r="P17" i="1" s="1"/>
  <c r="W17" i="1"/>
  <c r="E40" i="1"/>
  <c r="F39" i="1"/>
  <c r="S40" i="1" s="1"/>
  <c r="L17" i="1" l="1"/>
  <c r="U18" i="1" s="1"/>
  <c r="V18" i="1" s="1"/>
  <c r="E41" i="1"/>
  <c r="F40" i="1"/>
  <c r="S41" i="1" s="1"/>
  <c r="O18" i="1" l="1"/>
  <c r="P18" i="1" s="1"/>
  <c r="W18" i="1"/>
  <c r="E42" i="1"/>
  <c r="F41" i="1"/>
  <c r="S42" i="1" s="1"/>
  <c r="L18" i="1" l="1"/>
  <c r="U19" i="1" s="1"/>
  <c r="E43" i="1"/>
  <c r="F42" i="1"/>
  <c r="S43" i="1" s="1"/>
  <c r="V19" i="1" l="1"/>
  <c r="E44" i="1"/>
  <c r="F43" i="1"/>
  <c r="S44" i="1" s="1"/>
  <c r="O19" i="1" l="1"/>
  <c r="P19" i="1" s="1"/>
  <c r="W19" i="1"/>
  <c r="E45" i="1"/>
  <c r="F44" i="1"/>
  <c r="S45" i="1" s="1"/>
  <c r="L19" i="1" l="1"/>
  <c r="U20" i="1" s="1"/>
  <c r="E46" i="1"/>
  <c r="F45" i="1"/>
  <c r="S46" i="1" s="1"/>
  <c r="V20" i="1" l="1"/>
  <c r="E47" i="1"/>
  <c r="F46" i="1"/>
  <c r="S47" i="1" s="1"/>
  <c r="O20" i="1" l="1"/>
  <c r="P20" i="1" s="1"/>
  <c r="W20" i="1"/>
  <c r="E48" i="1"/>
  <c r="F47" i="1"/>
  <c r="S48" i="1" s="1"/>
  <c r="L20" i="1" l="1"/>
  <c r="U21" i="1" s="1"/>
  <c r="E49" i="1"/>
  <c r="F48" i="1"/>
  <c r="S49" i="1" s="1"/>
  <c r="V21" i="1" l="1"/>
  <c r="E50" i="1"/>
  <c r="F49" i="1"/>
  <c r="S50" i="1" s="1"/>
  <c r="O21" i="1" l="1"/>
  <c r="P21" i="1" s="1"/>
  <c r="W21" i="1"/>
  <c r="E51" i="1"/>
  <c r="F50" i="1"/>
  <c r="S51" i="1" s="1"/>
  <c r="L21" i="1" l="1"/>
  <c r="U22" i="1" s="1"/>
  <c r="E52" i="1"/>
  <c r="F51" i="1"/>
  <c r="S52" i="1" s="1"/>
  <c r="V22" i="1" l="1"/>
  <c r="E53" i="1"/>
  <c r="F52" i="1"/>
  <c r="S53" i="1" s="1"/>
  <c r="O22" i="1" l="1"/>
  <c r="P22" i="1" s="1"/>
  <c r="W22" i="1"/>
  <c r="E54" i="1"/>
  <c r="F53" i="1"/>
  <c r="S54" i="1" s="1"/>
  <c r="L22" i="1" l="1"/>
  <c r="U23" i="1" s="1"/>
  <c r="E55" i="1"/>
  <c r="F54" i="1"/>
  <c r="S55" i="1" s="1"/>
  <c r="V23" i="1" l="1"/>
  <c r="E56" i="1"/>
  <c r="F55" i="1"/>
  <c r="S56" i="1" s="1"/>
  <c r="O23" i="1" l="1"/>
  <c r="P23" i="1" s="1"/>
  <c r="W23" i="1"/>
  <c r="E57" i="1"/>
  <c r="F56" i="1"/>
  <c r="S57" i="1" s="1"/>
  <c r="L23" i="1" l="1"/>
  <c r="U24" i="1" s="1"/>
  <c r="E58" i="1"/>
  <c r="F57" i="1"/>
  <c r="S58" i="1" s="1"/>
  <c r="V24" i="1" l="1"/>
  <c r="E59" i="1"/>
  <c r="F58" i="1"/>
  <c r="S59" i="1" s="1"/>
  <c r="O24" i="1" l="1"/>
  <c r="P24" i="1" s="1"/>
  <c r="W24" i="1"/>
  <c r="E60" i="1"/>
  <c r="F59" i="1"/>
  <c r="S60" i="1" s="1"/>
  <c r="L24" i="1" l="1"/>
  <c r="U25" i="1" s="1"/>
  <c r="E61" i="1"/>
  <c r="F60" i="1"/>
  <c r="S61" i="1" s="1"/>
  <c r="V25" i="1" l="1"/>
  <c r="E62" i="1"/>
  <c r="F61" i="1"/>
  <c r="S62" i="1" s="1"/>
  <c r="O25" i="1" l="1"/>
  <c r="P25" i="1" s="1"/>
  <c r="W25" i="1"/>
  <c r="E63" i="1"/>
  <c r="F62" i="1"/>
  <c r="S63" i="1" s="1"/>
  <c r="L25" i="1" l="1"/>
  <c r="U26" i="1" s="1"/>
  <c r="E64" i="1"/>
  <c r="F64" i="1" s="1"/>
  <c r="F63" i="1"/>
  <c r="S64" i="1" s="1"/>
  <c r="V26" i="1" l="1"/>
  <c r="O26" i="1" l="1"/>
  <c r="P26" i="1" s="1"/>
  <c r="W26" i="1"/>
  <c r="L26" i="1" l="1"/>
  <c r="U27" i="1" s="1"/>
  <c r="V27" i="1" l="1"/>
  <c r="O27" i="1" l="1"/>
  <c r="P27" i="1" s="1"/>
  <c r="W27" i="1"/>
  <c r="L27" i="1" l="1"/>
  <c r="U28" i="1" s="1"/>
  <c r="V28" i="1" s="1"/>
  <c r="O28" i="1" l="1"/>
  <c r="P28" i="1" s="1"/>
  <c r="W28" i="1"/>
  <c r="L28" i="1" l="1"/>
  <c r="U29" i="1" s="1"/>
  <c r="V29" i="1" l="1"/>
  <c r="O29" i="1" l="1"/>
  <c r="P29" i="1" s="1"/>
  <c r="W29" i="1"/>
  <c r="L29" i="1" l="1"/>
  <c r="U30" i="1" s="1"/>
  <c r="V30" i="1" l="1"/>
  <c r="O30" i="1" l="1"/>
  <c r="P30" i="1" s="1"/>
  <c r="W30" i="1"/>
  <c r="L30" i="1" l="1"/>
  <c r="U31" i="1" s="1"/>
  <c r="V31" i="1" l="1"/>
  <c r="O31" i="1" l="1"/>
  <c r="P31" i="1" s="1"/>
  <c r="W31" i="1"/>
  <c r="L31" i="1" l="1"/>
  <c r="U32" i="1" s="1"/>
  <c r="V32" i="1" l="1"/>
  <c r="O32" i="1" l="1"/>
  <c r="P32" i="1" s="1"/>
  <c r="W32" i="1"/>
  <c r="L32" i="1" l="1"/>
  <c r="U33" i="1" s="1"/>
  <c r="V33" i="1" l="1"/>
  <c r="O33" i="1" l="1"/>
  <c r="P33" i="1" s="1"/>
  <c r="W33" i="1"/>
  <c r="L33" i="1" l="1"/>
  <c r="U34" i="1" s="1"/>
  <c r="V34" i="1" l="1"/>
  <c r="O34" i="1" l="1"/>
  <c r="P34" i="1" s="1"/>
  <c r="W34" i="1"/>
  <c r="L34" i="1" l="1"/>
  <c r="U35" i="1" s="1"/>
  <c r="V35" i="1" l="1"/>
  <c r="O35" i="1" l="1"/>
  <c r="P35" i="1" s="1"/>
  <c r="W35" i="1"/>
  <c r="L35" i="1" l="1"/>
  <c r="U36" i="1" s="1"/>
  <c r="V36" i="1" l="1"/>
  <c r="O36" i="1" l="1"/>
  <c r="P36" i="1" s="1"/>
  <c r="W36" i="1"/>
  <c r="L36" i="1" l="1"/>
  <c r="U37" i="1" s="1"/>
  <c r="V37" i="1" l="1"/>
  <c r="O37" i="1" l="1"/>
  <c r="P37" i="1" s="1"/>
  <c r="W37" i="1"/>
  <c r="L37" i="1" l="1"/>
  <c r="U38" i="1" s="1"/>
  <c r="V38" i="1" l="1"/>
  <c r="O38" i="1" l="1"/>
  <c r="P38" i="1" s="1"/>
  <c r="W38" i="1"/>
  <c r="L38" i="1" l="1"/>
  <c r="U39" i="1" s="1"/>
  <c r="V39" i="1" l="1"/>
  <c r="O39" i="1" l="1"/>
  <c r="P39" i="1" s="1"/>
  <c r="W39" i="1"/>
  <c r="L39" i="1" l="1"/>
  <c r="U40" i="1" s="1"/>
  <c r="V40" i="1" l="1"/>
  <c r="O40" i="1" l="1"/>
  <c r="P40" i="1" s="1"/>
  <c r="W40" i="1"/>
  <c r="L40" i="1" l="1"/>
  <c r="U41" i="1" s="1"/>
  <c r="V41" i="1" l="1"/>
  <c r="O41" i="1" l="1"/>
  <c r="P41" i="1" s="1"/>
  <c r="W41" i="1"/>
  <c r="L41" i="1" l="1"/>
  <c r="U42" i="1" s="1"/>
  <c r="V42" i="1" l="1"/>
  <c r="O42" i="1" l="1"/>
  <c r="P42" i="1" s="1"/>
  <c r="W42" i="1"/>
  <c r="L42" i="1" l="1"/>
  <c r="U43" i="1" s="1"/>
  <c r="V43" i="1" l="1"/>
  <c r="O43" i="1" l="1"/>
  <c r="P43" i="1" s="1"/>
  <c r="W43" i="1"/>
  <c r="L43" i="1" l="1"/>
  <c r="U44" i="1" s="1"/>
  <c r="V44" i="1" l="1"/>
  <c r="O44" i="1" l="1"/>
  <c r="P44" i="1" s="1"/>
  <c r="W44" i="1"/>
  <c r="L44" i="1" l="1"/>
  <c r="U45" i="1" s="1"/>
  <c r="V45" i="1" l="1"/>
  <c r="O45" i="1" l="1"/>
  <c r="P45" i="1" s="1"/>
  <c r="W45" i="1"/>
  <c r="L45" i="1" l="1"/>
  <c r="U46" i="1" s="1"/>
  <c r="V46" i="1" l="1"/>
  <c r="O46" i="1" l="1"/>
  <c r="P46" i="1" s="1"/>
  <c r="W46" i="1"/>
  <c r="L46" i="1" l="1"/>
  <c r="U47" i="1" s="1"/>
  <c r="V47" i="1" l="1"/>
  <c r="O47" i="1" l="1"/>
  <c r="P47" i="1" s="1"/>
  <c r="W47" i="1"/>
  <c r="L47" i="1" l="1"/>
  <c r="U48" i="1" s="1"/>
  <c r="V48" i="1" l="1"/>
  <c r="O48" i="1" l="1"/>
  <c r="P48" i="1" s="1"/>
  <c r="W48" i="1"/>
  <c r="L48" i="1" l="1"/>
  <c r="U49" i="1" s="1"/>
  <c r="V49" i="1" l="1"/>
  <c r="O49" i="1" l="1"/>
  <c r="P49" i="1" s="1"/>
  <c r="W49" i="1"/>
  <c r="L49" i="1" l="1"/>
  <c r="U50" i="1" s="1"/>
  <c r="V50" i="1" l="1"/>
  <c r="O50" i="1" l="1"/>
  <c r="P50" i="1" s="1"/>
  <c r="W50" i="1"/>
  <c r="L50" i="1" l="1"/>
  <c r="U51" i="1" s="1"/>
  <c r="V51" i="1" l="1"/>
  <c r="O51" i="1" l="1"/>
  <c r="P51" i="1" s="1"/>
  <c r="W51" i="1"/>
  <c r="L51" i="1" l="1"/>
  <c r="U52" i="1" s="1"/>
  <c r="V52" i="1" l="1"/>
  <c r="O52" i="1" l="1"/>
  <c r="P52" i="1" s="1"/>
  <c r="W52" i="1"/>
  <c r="L52" i="1" l="1"/>
  <c r="U53" i="1" s="1"/>
  <c r="V53" i="1" l="1"/>
  <c r="O53" i="1" l="1"/>
  <c r="P53" i="1" s="1"/>
  <c r="W53" i="1"/>
  <c r="L53" i="1" l="1"/>
  <c r="U54" i="1" s="1"/>
  <c r="V54" i="1" l="1"/>
  <c r="O54" i="1" l="1"/>
  <c r="P54" i="1" s="1"/>
  <c r="W54" i="1"/>
  <c r="L54" i="1" l="1"/>
  <c r="U55" i="1" s="1"/>
  <c r="V55" i="1" l="1"/>
  <c r="O55" i="1" l="1"/>
  <c r="P55" i="1" s="1"/>
  <c r="W55" i="1"/>
  <c r="L55" i="1" l="1"/>
  <c r="U56" i="1" s="1"/>
  <c r="V56" i="1" l="1"/>
  <c r="O56" i="1" l="1"/>
  <c r="P56" i="1" s="1"/>
  <c r="W56" i="1"/>
  <c r="L56" i="1" l="1"/>
  <c r="U57" i="1" s="1"/>
  <c r="V57" i="1" l="1"/>
  <c r="O57" i="1" l="1"/>
  <c r="P57" i="1" s="1"/>
  <c r="W57" i="1"/>
  <c r="L57" i="1" l="1"/>
  <c r="U58" i="1" s="1"/>
  <c r="V58" i="1" l="1"/>
  <c r="O58" i="1" l="1"/>
  <c r="W58" i="1"/>
  <c r="L58" i="1" l="1"/>
  <c r="U59" i="1" s="1"/>
  <c r="V59" i="1" s="1"/>
  <c r="P58" i="1"/>
  <c r="O59" i="1" l="1"/>
  <c r="W59" i="1"/>
  <c r="L59" i="1" l="1"/>
  <c r="U60" i="1" s="1"/>
  <c r="V60" i="1" s="1"/>
  <c r="P59" i="1"/>
  <c r="O60" i="1" l="1"/>
  <c r="W60" i="1"/>
  <c r="L60" i="1" l="1"/>
  <c r="U61" i="1" s="1"/>
  <c r="V61" i="1" s="1"/>
  <c r="P60" i="1"/>
  <c r="O61" i="1" l="1"/>
  <c r="W61" i="1"/>
  <c r="L61" i="1" l="1"/>
  <c r="U62" i="1" s="1"/>
  <c r="V62" i="1" s="1"/>
  <c r="P61" i="1"/>
  <c r="O62" i="1" l="1"/>
  <c r="W62" i="1"/>
  <c r="L62" i="1" l="1"/>
  <c r="U63" i="1" s="1"/>
  <c r="V63" i="1" s="1"/>
  <c r="P62" i="1"/>
  <c r="O63" i="1" l="1"/>
  <c r="P63" i="1" s="1"/>
  <c r="W63" i="1"/>
  <c r="L63" i="1" l="1"/>
  <c r="U64" i="1" s="1"/>
  <c r="V64" i="1" l="1"/>
  <c r="O64" i="1" l="1"/>
  <c r="P64" i="1" s="1"/>
  <c r="W64" i="1"/>
  <c r="Y2" i="1" l="1"/>
  <c r="L64" i="1"/>
</calcChain>
</file>

<file path=xl/sharedStrings.xml><?xml version="1.0" encoding="utf-8"?>
<sst xmlns="http://schemas.openxmlformats.org/spreadsheetml/2006/main" count="18" uniqueCount="16">
  <si>
    <t>k mm</t>
  </si>
  <si>
    <t>n mm</t>
  </si>
  <si>
    <t>mm</t>
  </si>
  <si>
    <t>rand</t>
  </si>
  <si>
    <t>rand N</t>
  </si>
  <si>
    <t>incr</t>
  </si>
  <si>
    <t>variableAyuda</t>
  </si>
  <si>
    <t>variableObjetivo</t>
  </si>
  <si>
    <t>coef</t>
  </si>
  <si>
    <t>incTrnd</t>
  </si>
  <si>
    <t>incAyuda</t>
  </si>
  <si>
    <t>incMM</t>
  </si>
  <si>
    <t>fcst</t>
  </si>
  <si>
    <t>valor (Y)</t>
  </si>
  <si>
    <t>valor (X)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</si>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</sst>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"/>
    <numFmt numFmtId="168" formatCode="0.000"/>
    <numFmt numFmtId="169" formatCode="0.0"/>
    <numFmt numFmtId="170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7E00-9DE1-4179-AC04-87A98CE582FB}">
  <dimension ref="A1:Y66"/>
  <sheetViews>
    <sheetView tabSelected="1" workbookViewId="0">
      <selection activeCell="Y2" sqref="Y2"/>
    </sheetView>
  </sheetViews>
  <sheetFormatPr defaultRowHeight="14.4" x14ac:dyDescent="0.3"/>
  <cols>
    <col min="1" max="2" width="5.5546875" customWidth="1"/>
    <col min="3" max="3" width="6.44140625" bestFit="1" customWidth="1"/>
    <col min="4" max="4" width="6.44140625" customWidth="1"/>
    <col min="5" max="5" width="7.5546875" customWidth="1"/>
    <col min="6" max="6" width="6.44140625" customWidth="1"/>
    <col min="7" max="7" width="4.6640625" bestFit="1" customWidth="1"/>
    <col min="8" max="8" width="6.44140625" customWidth="1"/>
    <col min="9" max="9" width="4.88671875" bestFit="1" customWidth="1"/>
    <col min="10" max="10" width="6.21875" customWidth="1"/>
    <col min="11" max="11" width="5.88671875" bestFit="1" customWidth="1"/>
    <col min="12" max="13" width="5.44140625" bestFit="1" customWidth="1"/>
    <col min="14" max="14" width="5.44140625" customWidth="1"/>
    <col min="15" max="15" width="7.6640625" customWidth="1"/>
    <col min="16" max="17" width="5.5546875" bestFit="1" customWidth="1"/>
    <col min="19" max="19" width="8.33203125" bestFit="1" customWidth="1"/>
    <col min="20" max="20" width="6.88671875" customWidth="1"/>
    <col min="21" max="21" width="6.5546875" bestFit="1" customWidth="1"/>
    <col min="22" max="22" width="5.44140625" bestFit="1" customWidth="1"/>
    <col min="23" max="23" width="5.5546875" bestFit="1" customWidth="1"/>
    <col min="24" max="24" width="6.44140625" bestFit="1" customWidth="1"/>
    <col min="25" max="25" width="6.6640625" bestFit="1" customWidth="1"/>
  </cols>
  <sheetData>
    <row r="1" spans="1:25" x14ac:dyDescent="0.3">
      <c r="E1" t="s">
        <v>6</v>
      </c>
      <c r="G1" s="3">
        <v>0.1</v>
      </c>
      <c r="K1">
        <v>5</v>
      </c>
      <c r="M1">
        <v>-0.08</v>
      </c>
      <c r="O1" t="s">
        <v>7</v>
      </c>
      <c r="T1">
        <v>1.0009999999999999</v>
      </c>
      <c r="Y1" t="s">
        <v>15</v>
      </c>
    </row>
    <row r="2" spans="1:25" x14ac:dyDescent="0.3">
      <c r="B2" t="s">
        <v>3</v>
      </c>
      <c r="C2" t="s">
        <v>4</v>
      </c>
      <c r="E2" t="s">
        <v>14</v>
      </c>
      <c r="F2" t="s">
        <v>5</v>
      </c>
      <c r="G2" t="s">
        <v>8</v>
      </c>
      <c r="K2" t="s">
        <v>1</v>
      </c>
      <c r="L2" t="s">
        <v>2</v>
      </c>
      <c r="M2" t="s">
        <v>0</v>
      </c>
      <c r="O2" t="s">
        <v>13</v>
      </c>
      <c r="P2" t="s">
        <v>5</v>
      </c>
      <c r="S2" t="s">
        <v>10</v>
      </c>
      <c r="T2" t="s">
        <v>9</v>
      </c>
      <c r="U2" t="s">
        <v>11</v>
      </c>
      <c r="V2" t="s">
        <v>12</v>
      </c>
      <c r="W2" t="s">
        <v>5</v>
      </c>
      <c r="Y2">
        <f ca="1">CORREL(P4:P64,W4:W64)</f>
        <v>0.26828165115518798</v>
      </c>
    </row>
    <row r="3" spans="1:25" x14ac:dyDescent="0.3">
      <c r="E3">
        <v>100</v>
      </c>
      <c r="L3">
        <f>O3</f>
        <v>100</v>
      </c>
      <c r="O3">
        <v>100</v>
      </c>
    </row>
    <row r="4" spans="1:25" x14ac:dyDescent="0.3">
      <c r="A4">
        <f>1+A1</f>
        <v>1</v>
      </c>
      <c r="B4" s="3">
        <f ca="1">RAND()</f>
        <v>0.12549084025733903</v>
      </c>
      <c r="C4" s="5">
        <f ca="1">NORMSINV(B4)/100</f>
        <v>-1.1479682272190928E-2</v>
      </c>
      <c r="D4" s="5"/>
      <c r="E4" s="4">
        <f ca="1">_xlfn.LET(_xlpm.anterior,E3,
_xlpm.incrRndTrnd, (1-C4*2)*(1+2*I4),
_xlpm.anterior*_xlpm.incrRndTrnd)</f>
        <v>102.29593645443819</v>
      </c>
      <c r="F4" s="5">
        <f ca="1">E4/E3-1</f>
        <v>2.2959364544381966E-2</v>
      </c>
      <c r="G4">
        <f>G$1</f>
        <v>0.1</v>
      </c>
      <c r="H4" s="5"/>
      <c r="I4" s="5"/>
      <c r="K4">
        <f>K$1</f>
        <v>5</v>
      </c>
      <c r="L4" s="4">
        <f ca="1">(K4*O3+O4)/(1+K4)</f>
        <v>99.825147300758942</v>
      </c>
      <c r="M4">
        <f>M$1</f>
        <v>-0.08</v>
      </c>
      <c r="O4" s="4">
        <f ca="1">_xlfn.LET(_xlpm.anterior,O3,
_xlpm.anterior*V4*(1+C4))</f>
        <v>98.950883804553683</v>
      </c>
      <c r="P4" s="5">
        <f ca="1">O4/O3-1</f>
        <v>-1.0491161954463202E-2</v>
      </c>
      <c r="S4" s="3">
        <f>1+F3*G4</f>
        <v>1</v>
      </c>
      <c r="T4" s="2">
        <f>T$1</f>
        <v>1.0009999999999999</v>
      </c>
      <c r="U4" s="2">
        <f>1+(O3/L3-1)*M4</f>
        <v>1</v>
      </c>
      <c r="V4" s="6">
        <f>U4*T4*S4</f>
        <v>1.0009999999999999</v>
      </c>
      <c r="W4" s="5">
        <f>V4-1</f>
        <v>9.9999999999988987E-4</v>
      </c>
      <c r="X4" s="1"/>
      <c r="Y4" s="5"/>
    </row>
    <row r="5" spans="1:25" x14ac:dyDescent="0.3">
      <c r="A5">
        <f t="shared" ref="A5:A26" si="0">1+A4</f>
        <v>2</v>
      </c>
      <c r="B5" s="3">
        <f t="shared" ref="B5:B64" ca="1" si="1">RAND()</f>
        <v>0.88174772847954364</v>
      </c>
      <c r="C5" s="5">
        <f t="shared" ref="C5:C64" ca="1" si="2">NORMSINV(B5)/100</f>
        <v>1.1837689335410179E-2</v>
      </c>
      <c r="D5" s="5"/>
      <c r="E5" s="4">
        <f ca="1">_xlfn.LET(_xlpm.anterior,E4,
_xlpm.incrRndTrnd, (1-C5*2)*(1+2*I5),
_xlpm.anterior*_xlpm.incrRndTrnd)</f>
        <v>99.874041422393191</v>
      </c>
      <c r="F5" s="5">
        <f t="shared" ref="F5:F64" ca="1" si="3">E5/E4-1</f>
        <v>-2.3675378670820368E-2</v>
      </c>
      <c r="G5">
        <f t="shared" ref="G5:G64" si="4">G$1</f>
        <v>0.1</v>
      </c>
      <c r="H5" s="5"/>
      <c r="I5" s="5"/>
      <c r="K5">
        <f t="shared" ref="K5:K64" si="5">K$1</f>
        <v>5</v>
      </c>
      <c r="L5" s="4">
        <f t="shared" ref="L5:L26" ca="1" si="6">(K5*O4+O5)/(1+K5)</f>
        <v>99.212876606792406</v>
      </c>
      <c r="M5">
        <f t="shared" ref="M5:M64" si="7">M$1</f>
        <v>-0.08</v>
      </c>
      <c r="O5" s="4">
        <f t="shared" ref="O5:O64" ca="1" si="8">_xlfn.LET(_xlpm.anterior,O4,
_xlpm.anterior*V5*(1+C5))</f>
        <v>100.52284061798609</v>
      </c>
      <c r="P5" s="5">
        <f t="shared" ref="P5:P64" ca="1" si="9">O5/O4-1</f>
        <v>1.5886233179456033E-2</v>
      </c>
      <c r="S5" s="3">
        <f t="shared" ref="S5:S64" ca="1" si="10">1+F4*G5</f>
        <v>1.0022959364544382</v>
      </c>
      <c r="T5" s="2">
        <f t="shared" ref="T5:T64" si="11">T$1</f>
        <v>1.0009999999999999</v>
      </c>
      <c r="U5" s="2">
        <f t="shared" ref="U5:U64" ca="1" si="12">1+(O4/L4-1)*M5</f>
        <v>1.0007006358777082</v>
      </c>
      <c r="V5" s="6">
        <f t="shared" ref="V5:V64" ca="1" si="13">U5*T5*S5</f>
        <v>1.0040011791285468</v>
      </c>
      <c r="W5" s="5">
        <f t="shared" ref="W5:W64" ca="1" si="14">V5-1</f>
        <v>4.0011791285468057E-3</v>
      </c>
      <c r="X5" s="1"/>
      <c r="Y5" s="5"/>
    </row>
    <row r="6" spans="1:25" x14ac:dyDescent="0.3">
      <c r="A6">
        <f t="shared" si="0"/>
        <v>3</v>
      </c>
      <c r="B6" s="3">
        <f t="shared" ca="1" si="1"/>
        <v>0.61833284347212869</v>
      </c>
      <c r="C6" s="5">
        <f t="shared" ca="1" si="2"/>
        <v>3.0110515128140541E-3</v>
      </c>
      <c r="D6" s="5"/>
      <c r="E6" s="4">
        <f ca="1">_xlfn.LET(_xlpm.anterior,E5,
_xlpm.incrRndTrnd, (1-C6*2)*(1+2*I6),
_xlpm.anterior*_xlpm.incrRndTrnd)</f>
        <v>99.272589655361685</v>
      </c>
      <c r="F6" s="5">
        <f t="shared" ca="1" si="3"/>
        <v>-6.0221030256281116E-3</v>
      </c>
      <c r="G6">
        <f t="shared" si="4"/>
        <v>0.1</v>
      </c>
      <c r="H6" s="5"/>
      <c r="I6" s="5"/>
      <c r="K6">
        <f t="shared" si="5"/>
        <v>5</v>
      </c>
      <c r="L6" s="4">
        <f t="shared" ca="1" si="6"/>
        <v>100.53254118286993</v>
      </c>
      <c r="M6">
        <f t="shared" si="7"/>
        <v>-0.08</v>
      </c>
      <c r="O6" s="4">
        <f t="shared" ca="1" si="8"/>
        <v>100.58104400728912</v>
      </c>
      <c r="P6" s="5">
        <f t="shared" ca="1" si="9"/>
        <v>5.7900661128562625E-4</v>
      </c>
      <c r="S6" s="3">
        <f t="shared" ca="1" si="10"/>
        <v>0.99763246213291801</v>
      </c>
      <c r="T6" s="2">
        <f t="shared" si="11"/>
        <v>1.0009999999999999</v>
      </c>
      <c r="U6" s="2">
        <f t="shared" ca="1" si="12"/>
        <v>0.99894371452094033</v>
      </c>
      <c r="V6" s="6">
        <f t="shared" ca="1" si="13"/>
        <v>0.99757525612717801</v>
      </c>
      <c r="W6" s="5">
        <f t="shared" ca="1" si="14"/>
        <v>-2.4247438728219883E-3</v>
      </c>
      <c r="X6" s="1"/>
      <c r="Y6" s="5"/>
    </row>
    <row r="7" spans="1:25" x14ac:dyDescent="0.3">
      <c r="A7">
        <f t="shared" si="0"/>
        <v>4</v>
      </c>
      <c r="B7" s="3">
        <f t="shared" ca="1" si="1"/>
        <v>0.4738151051330689</v>
      </c>
      <c r="C7" s="5">
        <f t="shared" ca="1" si="2"/>
        <v>-6.5682996170327826E-4</v>
      </c>
      <c r="D7" s="5"/>
      <c r="E7" s="4">
        <f ca="1">_xlfn.LET(_xlpm.anterior,E6,
_xlpm.incrRndTrnd, (1-C7*2)*(1+2*I7),
_xlpm.anterior*_xlpm.incrRndTrnd)</f>
        <v>99.403000077884712</v>
      </c>
      <c r="F7" s="5">
        <f t="shared" ca="1" si="3"/>
        <v>1.313659923406485E-3</v>
      </c>
      <c r="G7">
        <f t="shared" si="4"/>
        <v>0.1</v>
      </c>
      <c r="H7" s="5"/>
      <c r="I7" s="5"/>
      <c r="K7">
        <f t="shared" si="5"/>
        <v>5</v>
      </c>
      <c r="L7" s="4">
        <f t="shared" ca="1" si="6"/>
        <v>100.57604026724856</v>
      </c>
      <c r="M7">
        <f t="shared" si="7"/>
        <v>-0.08</v>
      </c>
      <c r="O7" s="4">
        <f t="shared" ca="1" si="8"/>
        <v>100.55102156704575</v>
      </c>
      <c r="P7" s="5">
        <f t="shared" ca="1" si="9"/>
        <v>-2.984900439211291E-4</v>
      </c>
      <c r="S7" s="3">
        <f t="shared" ca="1" si="10"/>
        <v>0.9993977896974372</v>
      </c>
      <c r="T7" s="2">
        <f t="shared" si="11"/>
        <v>1.0009999999999999</v>
      </c>
      <c r="U7" s="2">
        <f t="shared" ca="1" si="12"/>
        <v>0.99996140328387328</v>
      </c>
      <c r="V7" s="6">
        <f t="shared" ca="1" si="13"/>
        <v>1.0003585754408753</v>
      </c>
      <c r="W7" s="5">
        <f t="shared" ca="1" si="14"/>
        <v>3.5857544087525284E-4</v>
      </c>
      <c r="X7" s="1"/>
      <c r="Y7" s="5"/>
    </row>
    <row r="8" spans="1:25" x14ac:dyDescent="0.3">
      <c r="A8">
        <f t="shared" si="0"/>
        <v>5</v>
      </c>
      <c r="B8" s="3">
        <f t="shared" ca="1" si="1"/>
        <v>0.38239571343853518</v>
      </c>
      <c r="C8" s="5">
        <f t="shared" ca="1" si="2"/>
        <v>-2.9919478663642867E-3</v>
      </c>
      <c r="D8" s="5"/>
      <c r="E8" s="4">
        <f ca="1">_xlfn.LET(_xlpm.anterior,E7,
_xlpm.incrRndTrnd, (1-C8*2)*(1+2*I8),
_xlpm.anterior*_xlpm.incrRndTrnd)</f>
        <v>99.997817265871177</v>
      </c>
      <c r="F8" s="5">
        <f t="shared" ca="1" si="3"/>
        <v>5.9838957327285058E-3</v>
      </c>
      <c r="G8">
        <f t="shared" si="4"/>
        <v>0.1</v>
      </c>
      <c r="H8" s="5"/>
      <c r="I8" s="5"/>
      <c r="K8">
        <f t="shared" si="5"/>
        <v>5</v>
      </c>
      <c r="L8" s="4">
        <f t="shared" ca="1" si="6"/>
        <v>100.52011934469867</v>
      </c>
      <c r="M8">
        <f t="shared" si="7"/>
        <v>-0.08</v>
      </c>
      <c r="O8" s="4">
        <f t="shared" ca="1" si="8"/>
        <v>100.36560823296333</v>
      </c>
      <c r="P8" s="5">
        <f t="shared" ca="1" si="9"/>
        <v>-1.8439726538113099E-3</v>
      </c>
      <c r="S8" s="3">
        <f t="shared" ca="1" si="10"/>
        <v>1.0001313659923405</v>
      </c>
      <c r="T8" s="2">
        <f t="shared" si="11"/>
        <v>1.0009999999999999</v>
      </c>
      <c r="U8" s="2">
        <f t="shared" ca="1" si="12"/>
        <v>1.0000199003262695</v>
      </c>
      <c r="V8" s="6">
        <f t="shared" ca="1" si="13"/>
        <v>1.0011514202017688</v>
      </c>
      <c r="W8" s="5">
        <f t="shared" ca="1" si="14"/>
        <v>1.151420201768838E-3</v>
      </c>
      <c r="X8" s="1"/>
      <c r="Y8" s="5"/>
    </row>
    <row r="9" spans="1:25" x14ac:dyDescent="0.3">
      <c r="A9">
        <f t="shared" si="0"/>
        <v>6</v>
      </c>
      <c r="B9" s="3">
        <f t="shared" ca="1" si="1"/>
        <v>0.10608615959383871</v>
      </c>
      <c r="C9" s="5">
        <f t="shared" ca="1" si="2"/>
        <v>-1.247614354327627E-2</v>
      </c>
      <c r="D9" s="5"/>
      <c r="E9" s="4">
        <f ca="1">_xlfn.LET(_xlpm.anterior,E8,
_xlpm.incrRndTrnd, (1-C9*2)*(1+2*I9),
_xlpm.anterior*_xlpm.incrRndTrnd)</f>
        <v>102.49299151031782</v>
      </c>
      <c r="F9" s="5">
        <f t="shared" ca="1" si="3"/>
        <v>2.4952287086552616E-2</v>
      </c>
      <c r="G9">
        <f t="shared" si="4"/>
        <v>0.1</v>
      </c>
      <c r="H9" s="5"/>
      <c r="I9" s="5"/>
      <c r="K9">
        <f t="shared" si="5"/>
        <v>5</v>
      </c>
      <c r="L9" s="4">
        <f t="shared" ca="1" si="6"/>
        <v>100.18536037435621</v>
      </c>
      <c r="M9">
        <f t="shared" si="7"/>
        <v>-0.08</v>
      </c>
      <c r="O9" s="4">
        <f t="shared" ca="1" si="8"/>
        <v>99.284121081320606</v>
      </c>
      <c r="P9" s="5">
        <f t="shared" ca="1" si="9"/>
        <v>-1.0775475490891528E-2</v>
      </c>
      <c r="S9" s="3">
        <f t="shared" ca="1" si="10"/>
        <v>1.0005983895732729</v>
      </c>
      <c r="T9" s="2">
        <f t="shared" si="11"/>
        <v>1.0009999999999999</v>
      </c>
      <c r="U9" s="2">
        <f t="shared" ca="1" si="12"/>
        <v>1.0001229693022591</v>
      </c>
      <c r="V9" s="6">
        <f t="shared" ca="1" si="13"/>
        <v>1.0017221538915393</v>
      </c>
      <c r="W9" s="5">
        <f t="shared" ca="1" si="14"/>
        <v>1.7221538915392909E-3</v>
      </c>
      <c r="X9" s="1"/>
      <c r="Y9" s="5"/>
    </row>
    <row r="10" spans="1:25" x14ac:dyDescent="0.3">
      <c r="A10">
        <f t="shared" si="0"/>
        <v>7</v>
      </c>
      <c r="B10" s="3">
        <f t="shared" ca="1" si="1"/>
        <v>0.92062938923653836</v>
      </c>
      <c r="C10" s="5">
        <f t="shared" ca="1" si="2"/>
        <v>1.4093177873191526E-2</v>
      </c>
      <c r="D10" s="5"/>
      <c r="E10" s="4">
        <f ca="1">_xlfn.LET(_xlpm.anterior,E9,
_xlpm.incrRndTrnd, (1-C10*2)*(1+2*I10),
_xlpm.anterior*_xlpm.incrRndTrnd)</f>
        <v>99.604087590096981</v>
      </c>
      <c r="F10" s="5">
        <f t="shared" ca="1" si="3"/>
        <v>-2.8186355746383063E-2</v>
      </c>
      <c r="G10">
        <f t="shared" si="4"/>
        <v>0.1</v>
      </c>
      <c r="H10" s="5"/>
      <c r="I10" s="5"/>
      <c r="K10">
        <f t="shared" si="5"/>
        <v>5</v>
      </c>
      <c r="L10" s="4">
        <f t="shared" ca="1" si="6"/>
        <v>99.588138131820571</v>
      </c>
      <c r="M10">
        <f t="shared" si="7"/>
        <v>-0.08</v>
      </c>
      <c r="O10" s="4">
        <f t="shared" ca="1" si="8"/>
        <v>101.10822338432034</v>
      </c>
      <c r="P10" s="5">
        <f t="shared" ca="1" si="9"/>
        <v>1.837254822959733E-2</v>
      </c>
      <c r="S10" s="3">
        <f t="shared" ca="1" si="10"/>
        <v>1.0024952287086553</v>
      </c>
      <c r="T10" s="2">
        <f t="shared" si="11"/>
        <v>1.0009999999999999</v>
      </c>
      <c r="U10" s="2">
        <f t="shared" ca="1" si="12"/>
        <v>1.0007196574746393</v>
      </c>
      <c r="V10" s="6">
        <f t="shared" ca="1" si="13"/>
        <v>1.0042198985751789</v>
      </c>
      <c r="W10" s="5">
        <f t="shared" ca="1" si="14"/>
        <v>4.2198985751789042E-3</v>
      </c>
      <c r="X10" s="1"/>
      <c r="Y10" s="5"/>
    </row>
    <row r="11" spans="1:25" x14ac:dyDescent="0.3">
      <c r="A11">
        <f t="shared" si="0"/>
        <v>8</v>
      </c>
      <c r="B11" s="3">
        <f t="shared" ca="1" si="1"/>
        <v>0.27409795313302998</v>
      </c>
      <c r="C11" s="5">
        <f t="shared" ca="1" si="2"/>
        <v>-6.0046571081747279E-3</v>
      </c>
      <c r="D11" s="5"/>
      <c r="E11" s="4">
        <f ca="1">_xlfn.LET(_xlpm.anterior,E10,
_xlpm.incrRndTrnd, (1-C11*2)*(1+2*I11),
_xlpm.anterior*_xlpm.incrRndTrnd)</f>
        <v>100.80026437519926</v>
      </c>
      <c r="F11" s="5">
        <f t="shared" ca="1" si="3"/>
        <v>1.2009314216349543E-2</v>
      </c>
      <c r="G11">
        <f t="shared" si="4"/>
        <v>0.1</v>
      </c>
      <c r="H11" s="5"/>
      <c r="I11" s="5"/>
      <c r="K11">
        <f t="shared" si="5"/>
        <v>5</v>
      </c>
      <c r="L11" s="4">
        <f t="shared" ca="1" si="6"/>
        <v>100.95611063809251</v>
      </c>
      <c r="M11">
        <f t="shared" si="7"/>
        <v>-0.08</v>
      </c>
      <c r="O11" s="4">
        <f t="shared" ca="1" si="8"/>
        <v>100.19554690695337</v>
      </c>
      <c r="P11" s="5">
        <f t="shared" ca="1" si="9"/>
        <v>-9.0267284580584084E-3</v>
      </c>
      <c r="S11" s="3">
        <f t="shared" ca="1" si="10"/>
        <v>0.99718136442536165</v>
      </c>
      <c r="T11" s="2">
        <f t="shared" si="11"/>
        <v>1.0009999999999999</v>
      </c>
      <c r="U11" s="2">
        <f t="shared" ca="1" si="12"/>
        <v>0.99877890256328505</v>
      </c>
      <c r="V11" s="6">
        <f t="shared" ca="1" si="13"/>
        <v>0.99695967252613915</v>
      </c>
      <c r="W11" s="5">
        <f t="shared" ca="1" si="14"/>
        <v>-3.0403274738608488E-3</v>
      </c>
      <c r="X11" s="1"/>
      <c r="Y11" s="5"/>
    </row>
    <row r="12" spans="1:25" x14ac:dyDescent="0.3">
      <c r="A12">
        <f t="shared" si="0"/>
        <v>9</v>
      </c>
      <c r="B12" s="3">
        <f t="shared" ca="1" si="1"/>
        <v>0.19260027170983873</v>
      </c>
      <c r="C12" s="5">
        <f t="shared" ca="1" si="2"/>
        <v>-8.6835404645021902E-3</v>
      </c>
      <c r="D12" s="5"/>
      <c r="E12" s="4">
        <f ca="1">_xlfn.LET(_xlpm.anterior,E11,
_xlpm.incrRndTrnd, (1-C12*2)*(1+2*I12),
_xlpm.anterior*_xlpm.incrRndTrnd)</f>
        <v>102.55087072426838</v>
      </c>
      <c r="F12" s="5">
        <f t="shared" ca="1" si="3"/>
        <v>1.7367080929004297E-2</v>
      </c>
      <c r="G12">
        <f t="shared" si="4"/>
        <v>0.1</v>
      </c>
      <c r="H12" s="5"/>
      <c r="I12" s="5"/>
      <c r="K12">
        <f t="shared" si="5"/>
        <v>5</v>
      </c>
      <c r="L12" s="4">
        <f t="shared" ca="1" si="6"/>
        <v>100.09699190185479</v>
      </c>
      <c r="M12">
        <f t="shared" si="7"/>
        <v>-0.08</v>
      </c>
      <c r="O12" s="4">
        <f t="shared" ca="1" si="8"/>
        <v>99.604216876361932</v>
      </c>
      <c r="P12" s="5">
        <f t="shared" ca="1" si="9"/>
        <v>-5.901759597565448E-3</v>
      </c>
      <c r="S12" s="3">
        <f t="shared" ca="1" si="10"/>
        <v>1.001200931421635</v>
      </c>
      <c r="T12" s="2">
        <f t="shared" si="11"/>
        <v>1.0009999999999999</v>
      </c>
      <c r="U12" s="2">
        <f t="shared" ca="1" si="12"/>
        <v>1.0006026886149493</v>
      </c>
      <c r="V12" s="6">
        <f t="shared" ca="1" si="13"/>
        <v>1.0028061481681037</v>
      </c>
      <c r="W12" s="5">
        <f t="shared" ca="1" si="14"/>
        <v>2.8061481681036504E-3</v>
      </c>
      <c r="X12" s="1"/>
      <c r="Y12" s="5"/>
    </row>
    <row r="13" spans="1:25" x14ac:dyDescent="0.3">
      <c r="A13">
        <f t="shared" si="0"/>
        <v>10</v>
      </c>
      <c r="B13" s="3">
        <f t="shared" ca="1" si="1"/>
        <v>7.8050558204598386E-2</v>
      </c>
      <c r="C13" s="5">
        <f t="shared" ca="1" si="2"/>
        <v>-1.4183071284456157E-2</v>
      </c>
      <c r="D13" s="5"/>
      <c r="E13" s="4">
        <f ca="1">_xlfn.LET(_xlpm.anterior,E12,
_xlpm.incrRndTrnd, (1-C13*2)*(1+2*I13),
_xlpm.anterior*_xlpm.incrRndTrnd)</f>
        <v>105.45984334379908</v>
      </c>
      <c r="F13" s="5">
        <f t="shared" ca="1" si="3"/>
        <v>2.8366142568912345E-2</v>
      </c>
      <c r="G13">
        <f t="shared" si="4"/>
        <v>0.1</v>
      </c>
      <c r="H13" s="5"/>
      <c r="I13" s="5"/>
      <c r="K13">
        <f t="shared" si="5"/>
        <v>5</v>
      </c>
      <c r="L13" s="4">
        <f t="shared" ca="1" si="6"/>
        <v>99.420046178668827</v>
      </c>
      <c r="M13">
        <f t="shared" si="7"/>
        <v>-0.08</v>
      </c>
      <c r="O13" s="4">
        <f t="shared" ca="1" si="8"/>
        <v>98.499192690203245</v>
      </c>
      <c r="P13" s="5">
        <f t="shared" ca="1" si="9"/>
        <v>-1.1094150637521172E-2</v>
      </c>
      <c r="S13" s="3">
        <f t="shared" ca="1" si="10"/>
        <v>1.0017367080929005</v>
      </c>
      <c r="T13" s="2">
        <f t="shared" si="11"/>
        <v>1.0009999999999999</v>
      </c>
      <c r="U13" s="2">
        <f t="shared" ca="1" si="12"/>
        <v>1.0003938380293993</v>
      </c>
      <c r="V13" s="6">
        <f t="shared" ca="1" si="13"/>
        <v>1.0031333613340965</v>
      </c>
      <c r="W13" s="5">
        <f t="shared" ca="1" si="14"/>
        <v>3.1333613340964739E-3</v>
      </c>
      <c r="X13" s="1"/>
      <c r="Y13" s="5"/>
    </row>
    <row r="14" spans="1:25" x14ac:dyDescent="0.3">
      <c r="A14">
        <f t="shared" si="0"/>
        <v>11</v>
      </c>
      <c r="B14" s="3">
        <f t="shared" ca="1" si="1"/>
        <v>0.75080595529060623</v>
      </c>
      <c r="C14" s="5">
        <f t="shared" ca="1" si="2"/>
        <v>6.7702815728038247E-3</v>
      </c>
      <c r="D14" s="5"/>
      <c r="E14" s="4">
        <f ca="1">_xlfn.LET(_xlpm.anterior,E13,
_xlpm.incrRndTrnd, (1-C14*2)*(1+2*I14),
_xlpm.anterior*_xlpm.incrRndTrnd)</f>
        <v>104.03185767567648</v>
      </c>
      <c r="F14" s="5">
        <f t="shared" ca="1" si="3"/>
        <v>-1.3540563145607698E-2</v>
      </c>
      <c r="G14">
        <f t="shared" si="4"/>
        <v>0.1</v>
      </c>
      <c r="H14" s="5"/>
      <c r="I14" s="5"/>
      <c r="K14">
        <f t="shared" si="5"/>
        <v>5</v>
      </c>
      <c r="L14" s="4">
        <f t="shared" ca="1" si="6"/>
        <v>98.686088138203104</v>
      </c>
      <c r="M14">
        <f t="shared" si="7"/>
        <v>-0.08</v>
      </c>
      <c r="O14" s="4">
        <f t="shared" ca="1" si="8"/>
        <v>99.620565378202357</v>
      </c>
      <c r="P14" s="5">
        <f t="shared" ca="1" si="9"/>
        <v>1.1384587602926155E-2</v>
      </c>
      <c r="S14" s="3">
        <f t="shared" ca="1" si="10"/>
        <v>1.0028366142568912</v>
      </c>
      <c r="T14" s="2">
        <f t="shared" si="11"/>
        <v>1.0009999999999999</v>
      </c>
      <c r="U14" s="2">
        <f t="shared" ca="1" si="12"/>
        <v>1.0007409801333713</v>
      </c>
      <c r="V14" s="6">
        <f t="shared" ca="1" si="13"/>
        <v>1.004583275961338</v>
      </c>
      <c r="W14" s="5">
        <f t="shared" ca="1" si="14"/>
        <v>4.583275961338007E-3</v>
      </c>
      <c r="X14" s="1"/>
      <c r="Y14" s="5"/>
    </row>
    <row r="15" spans="1:25" x14ac:dyDescent="0.3">
      <c r="A15">
        <f t="shared" si="0"/>
        <v>12</v>
      </c>
      <c r="B15" s="3">
        <f t="shared" ca="1" si="1"/>
        <v>0.69458714373369368</v>
      </c>
      <c r="C15" s="5">
        <f t="shared" ca="1" si="2"/>
        <v>5.0889516025063456E-3</v>
      </c>
      <c r="D15" s="5"/>
      <c r="E15" s="4">
        <f ca="1">_xlfn.LET(_xlpm.anterior,E14,
_xlpm.incrRndTrnd, (1-C15*2)*(1+2*I15),
_xlpm.anterior*_xlpm.incrRndTrnd)</f>
        <v>102.97303149801579</v>
      </c>
      <c r="F15" s="5">
        <f t="shared" ca="1" si="3"/>
        <v>-1.0177903205012662E-2</v>
      </c>
      <c r="G15">
        <f t="shared" si="4"/>
        <v>0.1</v>
      </c>
      <c r="H15" s="5"/>
      <c r="I15" s="5"/>
      <c r="K15">
        <f t="shared" si="5"/>
        <v>5</v>
      </c>
      <c r="L15" s="4">
        <f t="shared" ca="1" si="6"/>
        <v>99.686491163126448</v>
      </c>
      <c r="M15">
        <f t="shared" si="7"/>
        <v>-0.08</v>
      </c>
      <c r="O15" s="4">
        <f t="shared" ca="1" si="8"/>
        <v>100.01612008774691</v>
      </c>
      <c r="P15" s="5">
        <f t="shared" ca="1" si="9"/>
        <v>3.97061297577328E-3</v>
      </c>
      <c r="S15" s="3">
        <f t="shared" ca="1" si="10"/>
        <v>0.99864594368543924</v>
      </c>
      <c r="T15" s="2">
        <f t="shared" si="11"/>
        <v>1.0009999999999999</v>
      </c>
      <c r="U15" s="2">
        <f t="shared" ca="1" si="12"/>
        <v>0.99924246486399126</v>
      </c>
      <c r="V15" s="6">
        <f t="shared" ca="1" si="13"/>
        <v>0.9988873237289595</v>
      </c>
      <c r="W15" s="5">
        <f t="shared" ca="1" si="14"/>
        <v>-1.1126762710405025E-3</v>
      </c>
      <c r="X15" s="1"/>
      <c r="Y15" s="5"/>
    </row>
    <row r="16" spans="1:25" x14ac:dyDescent="0.3">
      <c r="A16">
        <f t="shared" si="0"/>
        <v>13</v>
      </c>
      <c r="B16" s="3">
        <f t="shared" ca="1" si="1"/>
        <v>0.86538405668798257</v>
      </c>
      <c r="C16" s="5">
        <f t="shared" ca="1" si="2"/>
        <v>1.1048331656899477E-2</v>
      </c>
      <c r="D16" s="5"/>
      <c r="E16" s="4">
        <f ca="1">_xlfn.LET(_xlpm.anterior,E15,
_xlpm.incrRndTrnd, (1-C16*2)*(1+2*I16),
_xlpm.anterior*_xlpm.incrRndTrnd)</f>
        <v>100.69767109060291</v>
      </c>
      <c r="F16" s="5">
        <f t="shared" ca="1" si="3"/>
        <v>-2.2096663313799003E-2</v>
      </c>
      <c r="G16">
        <f t="shared" si="4"/>
        <v>0.1</v>
      </c>
      <c r="H16" s="5"/>
      <c r="I16" s="5"/>
      <c r="K16">
        <f t="shared" si="5"/>
        <v>5</v>
      </c>
      <c r="L16" s="4">
        <f t="shared" ca="1" si="6"/>
        <v>100.19551342917161</v>
      </c>
      <c r="M16">
        <f t="shared" si="7"/>
        <v>-0.08</v>
      </c>
      <c r="O16" s="4">
        <f t="shared" ca="1" si="8"/>
        <v>101.09248013629514</v>
      </c>
      <c r="P16" s="5">
        <f t="shared" ca="1" si="9"/>
        <v>1.0761865663294179E-2</v>
      </c>
      <c r="S16" s="3">
        <f t="shared" ca="1" si="10"/>
        <v>0.99898220967949869</v>
      </c>
      <c r="T16" s="2">
        <f t="shared" si="11"/>
        <v>1.0009999999999999</v>
      </c>
      <c r="U16" s="2">
        <f t="shared" ca="1" si="12"/>
        <v>0.99973546752762632</v>
      </c>
      <c r="V16" s="6">
        <f t="shared" ca="1" si="13"/>
        <v>0.99971666439216034</v>
      </c>
      <c r="W16" s="5">
        <f t="shared" ca="1" si="14"/>
        <v>-2.8333560783966316E-4</v>
      </c>
      <c r="X16" s="1"/>
      <c r="Y16" s="5"/>
    </row>
    <row r="17" spans="1:25" x14ac:dyDescent="0.3">
      <c r="A17">
        <f t="shared" si="0"/>
        <v>14</v>
      </c>
      <c r="B17" s="3">
        <f t="shared" ca="1" si="1"/>
        <v>0.40289899317723288</v>
      </c>
      <c r="C17" s="5">
        <f t="shared" ca="1" si="2"/>
        <v>-2.4585047001484885E-3</v>
      </c>
      <c r="D17" s="5"/>
      <c r="E17" s="4">
        <f ca="1">_xlfn.LET(_xlpm.anterior,E16,
_xlpm.incrRndTrnd, (1-C17*2)*(1+2*I17),
_xlpm.anterior*_xlpm.incrRndTrnd)</f>
        <v>101.19280248594342</v>
      </c>
      <c r="F17" s="5">
        <f t="shared" ca="1" si="3"/>
        <v>4.9170094002970455E-3</v>
      </c>
      <c r="G17">
        <f t="shared" si="4"/>
        <v>0.1</v>
      </c>
      <c r="H17" s="5"/>
      <c r="I17" s="5"/>
      <c r="K17">
        <f t="shared" si="5"/>
        <v>5</v>
      </c>
      <c r="L17" s="4">
        <f t="shared" ca="1" si="6"/>
        <v>101.01866665399767</v>
      </c>
      <c r="M17">
        <f t="shared" si="7"/>
        <v>-0.08</v>
      </c>
      <c r="O17" s="4">
        <f t="shared" ca="1" si="8"/>
        <v>100.64959924251032</v>
      </c>
      <c r="P17" s="5">
        <f t="shared" ca="1" si="9"/>
        <v>-4.3809479516945249E-3</v>
      </c>
      <c r="S17" s="3">
        <f t="shared" ca="1" si="10"/>
        <v>0.99779033366862013</v>
      </c>
      <c r="T17" s="2">
        <f t="shared" si="11"/>
        <v>1.0009999999999999</v>
      </c>
      <c r="U17" s="2">
        <f t="shared" ca="1" si="12"/>
        <v>0.99928382684898753</v>
      </c>
      <c r="V17" s="6">
        <f t="shared" ca="1" si="13"/>
        <v>0.99807281876432796</v>
      </c>
      <c r="W17" s="5">
        <f t="shared" ca="1" si="14"/>
        <v>-1.9271812356720375E-3</v>
      </c>
      <c r="X17" s="1"/>
      <c r="Y17" s="5"/>
    </row>
    <row r="18" spans="1:25" x14ac:dyDescent="0.3">
      <c r="A18">
        <f t="shared" si="0"/>
        <v>15</v>
      </c>
      <c r="B18" s="3">
        <f t="shared" ca="1" si="1"/>
        <v>0.82878046674873918</v>
      </c>
      <c r="C18" s="5">
        <f t="shared" ca="1" si="2"/>
        <v>9.4935701150073055E-3</v>
      </c>
      <c r="D18" s="5"/>
      <c r="E18" s="4">
        <f ca="1">_xlfn.LET(_xlpm.anterior,E17,
_xlpm.incrRndTrnd, (1-C18*2)*(1+2*I18),
_xlpm.anterior*_xlpm.incrRndTrnd)</f>
        <v>99.271440554874644</v>
      </c>
      <c r="F18" s="5">
        <f t="shared" ca="1" si="3"/>
        <v>-1.8987140230014576E-2</v>
      </c>
      <c r="G18">
        <f t="shared" si="4"/>
        <v>0.1</v>
      </c>
      <c r="H18" s="5"/>
      <c r="I18" s="5"/>
      <c r="K18">
        <f t="shared" si="5"/>
        <v>5</v>
      </c>
      <c r="L18" s="4">
        <f t="shared" ca="1" si="6"/>
        <v>100.83907916892684</v>
      </c>
      <c r="M18">
        <f t="shared" si="7"/>
        <v>-0.08</v>
      </c>
      <c r="O18" s="4">
        <f t="shared" ca="1" si="8"/>
        <v>101.78647880100948</v>
      </c>
      <c r="P18" s="5">
        <f t="shared" ca="1" si="9"/>
        <v>1.12954206182172E-2</v>
      </c>
      <c r="S18" s="3">
        <f t="shared" ca="1" si="10"/>
        <v>1.0004917009400298</v>
      </c>
      <c r="T18" s="2">
        <f t="shared" si="11"/>
        <v>1.0009999999999999</v>
      </c>
      <c r="U18" s="2">
        <f t="shared" ca="1" si="12"/>
        <v>1.0002922766048785</v>
      </c>
      <c r="V18" s="6">
        <f t="shared" ca="1" si="13"/>
        <v>1.0017849053788472</v>
      </c>
      <c r="W18" s="5">
        <f t="shared" ca="1" si="14"/>
        <v>1.7849053788472347E-3</v>
      </c>
      <c r="X18" s="1"/>
      <c r="Y18" s="5"/>
    </row>
    <row r="19" spans="1:25" x14ac:dyDescent="0.3">
      <c r="A19">
        <f t="shared" si="0"/>
        <v>16</v>
      </c>
      <c r="B19" s="3">
        <f t="shared" ca="1" si="1"/>
        <v>0.79582544413330902</v>
      </c>
      <c r="C19" s="5">
        <f t="shared" ca="1" si="2"/>
        <v>8.2680232553298226E-3</v>
      </c>
      <c r="D19" s="5"/>
      <c r="E19" s="4">
        <f ca="1">_xlfn.LET(_xlpm.anterior,E18,
_xlpm.incrRndTrnd, (1-C19*2)*(1+2*I19),
_xlpm.anterior*_xlpm.incrRndTrnd)</f>
        <v>97.629883396679048</v>
      </c>
      <c r="F19" s="5">
        <f t="shared" ca="1" si="3"/>
        <v>-1.6536046510659652E-2</v>
      </c>
      <c r="G19">
        <f t="shared" si="4"/>
        <v>0.1</v>
      </c>
      <c r="H19" s="5"/>
      <c r="I19" s="5"/>
      <c r="K19">
        <f t="shared" si="5"/>
        <v>5</v>
      </c>
      <c r="L19" s="4">
        <f t="shared" ca="1" si="6"/>
        <v>101.89849175561294</v>
      </c>
      <c r="M19">
        <f t="shared" si="7"/>
        <v>-0.08</v>
      </c>
      <c r="O19" s="4">
        <f t="shared" ca="1" si="8"/>
        <v>102.45855652863015</v>
      </c>
      <c r="P19" s="5">
        <f t="shared" ca="1" si="9"/>
        <v>6.6028193089828768E-3</v>
      </c>
      <c r="S19" s="3">
        <f t="shared" ca="1" si="10"/>
        <v>0.99810128597699854</v>
      </c>
      <c r="T19" s="2">
        <f t="shared" si="11"/>
        <v>1.0009999999999999</v>
      </c>
      <c r="U19" s="2">
        <f t="shared" ca="1" si="12"/>
        <v>0.99924838692309315</v>
      </c>
      <c r="V19" s="6">
        <f t="shared" ca="1" si="13"/>
        <v>0.99834845109837889</v>
      </c>
      <c r="W19" s="5">
        <f t="shared" ca="1" si="14"/>
        <v>-1.6515489016211138E-3</v>
      </c>
      <c r="X19" s="1"/>
      <c r="Y19" s="5"/>
    </row>
    <row r="20" spans="1:25" x14ac:dyDescent="0.3">
      <c r="A20">
        <f t="shared" si="0"/>
        <v>17</v>
      </c>
      <c r="B20" s="3">
        <f t="shared" ca="1" si="1"/>
        <v>0.82026322559699394</v>
      </c>
      <c r="C20" s="5">
        <f t="shared" ca="1" si="2"/>
        <v>9.1636869512362919E-3</v>
      </c>
      <c r="D20" s="5"/>
      <c r="E20" s="4">
        <f ca="1">_xlfn.LET(_xlpm.anterior,E19,
_xlpm.incrRndTrnd, (1-C20*2)*(1+2*I20),
_xlpm.anterior*_xlpm.incrRndTrnd)</f>
        <v>95.840584019613303</v>
      </c>
      <c r="F20" s="5">
        <f t="shared" ca="1" si="3"/>
        <v>-1.8327373902472632E-2</v>
      </c>
      <c r="G20">
        <f t="shared" si="4"/>
        <v>0.1</v>
      </c>
      <c r="H20" s="5"/>
      <c r="I20" s="5"/>
      <c r="K20">
        <f t="shared" si="5"/>
        <v>5</v>
      </c>
      <c r="L20" s="4">
        <f t="shared" ca="1" si="6"/>
        <v>102.59617513040043</v>
      </c>
      <c r="M20">
        <f t="shared" si="7"/>
        <v>-0.08</v>
      </c>
      <c r="O20" s="4">
        <f t="shared" ca="1" si="8"/>
        <v>103.28426813925186</v>
      </c>
      <c r="P20" s="5">
        <f t="shared" ca="1" si="9"/>
        <v>8.0589814906379953E-3</v>
      </c>
      <c r="S20" s="3">
        <f t="shared" ca="1" si="10"/>
        <v>0.99834639534893399</v>
      </c>
      <c r="T20" s="2">
        <f t="shared" si="11"/>
        <v>1.0009999999999999</v>
      </c>
      <c r="U20" s="2">
        <f t="shared" ca="1" si="12"/>
        <v>0.99956029592715823</v>
      </c>
      <c r="V20" s="6">
        <f t="shared" ca="1" si="13"/>
        <v>0.99890532579116487</v>
      </c>
      <c r="W20" s="5">
        <f t="shared" ca="1" si="14"/>
        <v>-1.0946742088351336E-3</v>
      </c>
      <c r="X20" s="1"/>
      <c r="Y20" s="5"/>
    </row>
    <row r="21" spans="1:25" x14ac:dyDescent="0.3">
      <c r="A21">
        <f t="shared" si="0"/>
        <v>18</v>
      </c>
      <c r="B21" s="3">
        <f t="shared" ca="1" si="1"/>
        <v>0.3271580135101877</v>
      </c>
      <c r="C21" s="5">
        <f t="shared" ca="1" si="2"/>
        <v>-4.4777439130163285E-3</v>
      </c>
      <c r="D21" s="5"/>
      <c r="E21" s="4">
        <f ca="1">_xlfn.LET(_xlpm.anterior,E20,
_xlpm.incrRndTrnd, (1-C21*2)*(1+2*I21),
_xlpm.anterior*_xlpm.incrRndTrnd)</f>
        <v>96.698883203040822</v>
      </c>
      <c r="F21" s="5">
        <f t="shared" ca="1" si="3"/>
        <v>8.9554878260327264E-3</v>
      </c>
      <c r="G21">
        <f t="shared" si="4"/>
        <v>0.1</v>
      </c>
      <c r="H21" s="5"/>
      <c r="I21" s="5"/>
      <c r="K21">
        <f t="shared" si="5"/>
        <v>5</v>
      </c>
      <c r="L21" s="4">
        <f t="shared" ca="1" si="6"/>
        <v>103.18369898169449</v>
      </c>
      <c r="M21">
        <f t="shared" si="7"/>
        <v>-0.08</v>
      </c>
      <c r="O21" s="4">
        <f t="shared" ca="1" si="8"/>
        <v>102.68085319390765</v>
      </c>
      <c r="P21" s="5">
        <f t="shared" ca="1" si="9"/>
        <v>-5.8422735254382019E-3</v>
      </c>
      <c r="S21" s="3">
        <f t="shared" ca="1" si="10"/>
        <v>0.99816726260975275</v>
      </c>
      <c r="T21" s="2">
        <f t="shared" si="11"/>
        <v>1.0009999999999999</v>
      </c>
      <c r="U21" s="2">
        <f t="shared" ca="1" si="12"/>
        <v>0.99946345523467961</v>
      </c>
      <c r="V21" s="6">
        <f t="shared" ca="1" si="13"/>
        <v>0.9986293328912752</v>
      </c>
      <c r="W21" s="5">
        <f t="shared" ca="1" si="14"/>
        <v>-1.370667108724799E-3</v>
      </c>
      <c r="X21" s="1"/>
      <c r="Y21" s="5"/>
    </row>
    <row r="22" spans="1:25" x14ac:dyDescent="0.3">
      <c r="A22">
        <f t="shared" si="0"/>
        <v>19</v>
      </c>
      <c r="B22" s="3">
        <f t="shared" ca="1" si="1"/>
        <v>0.95563945049571253</v>
      </c>
      <c r="C22" s="5">
        <f t="shared" ca="1" si="2"/>
        <v>1.7021828374768025E-2</v>
      </c>
      <c r="D22" s="5"/>
      <c r="E22" s="4">
        <f ca="1">_xlfn.LET(_xlpm.anterior,E21,
_xlpm.incrRndTrnd, (1-C22*2)*(1+2*I22),
_xlpm.anterior*_xlpm.incrRndTrnd)</f>
        <v>93.406899615213021</v>
      </c>
      <c r="F22" s="5">
        <f t="shared" ca="1" si="3"/>
        <v>-3.4043656749536022E-2</v>
      </c>
      <c r="G22">
        <f t="shared" si="4"/>
        <v>0.1</v>
      </c>
      <c r="H22" s="5"/>
      <c r="I22" s="5"/>
      <c r="K22">
        <f t="shared" si="5"/>
        <v>5</v>
      </c>
      <c r="L22" s="4">
        <f t="shared" ca="1" si="6"/>
        <v>103.01196140400491</v>
      </c>
      <c r="M22">
        <f t="shared" si="7"/>
        <v>-0.08</v>
      </c>
      <c r="O22" s="4">
        <f t="shared" ca="1" si="8"/>
        <v>104.66750245449111</v>
      </c>
      <c r="P22" s="5">
        <f t="shared" ca="1" si="9"/>
        <v>1.9347806322097538E-2</v>
      </c>
      <c r="S22" s="3">
        <f t="shared" ca="1" si="10"/>
        <v>1.0008955487826032</v>
      </c>
      <c r="T22" s="2">
        <f t="shared" si="11"/>
        <v>1.0009999999999999</v>
      </c>
      <c r="U22" s="2">
        <f t="shared" ca="1" si="12"/>
        <v>1.0003898645175542</v>
      </c>
      <c r="V22" s="6">
        <f t="shared" ca="1" si="13"/>
        <v>1.0022870482052941</v>
      </c>
      <c r="W22" s="5">
        <f t="shared" ca="1" si="14"/>
        <v>2.2870482052941288E-3</v>
      </c>
      <c r="X22" s="1"/>
      <c r="Y22" s="5"/>
    </row>
    <row r="23" spans="1:25" x14ac:dyDescent="0.3">
      <c r="A23">
        <f t="shared" si="0"/>
        <v>20</v>
      </c>
      <c r="B23" s="3">
        <f t="shared" ca="1" si="1"/>
        <v>0.64941489330604429</v>
      </c>
      <c r="C23" s="5">
        <f t="shared" ca="1" si="2"/>
        <v>3.8374128036321826E-3</v>
      </c>
      <c r="D23" s="5"/>
      <c r="E23" s="4">
        <f ca="1">_xlfn.LET(_xlpm.anterior,E22,
_xlpm.incrRndTrnd, (1-C23*2)*(1+2*I23),
_xlpm.anterior*_xlpm.incrRndTrnd)</f>
        <v>92.690017950151002</v>
      </c>
      <c r="F23" s="5">
        <f t="shared" ca="1" si="3"/>
        <v>-7.6748256072645127E-3</v>
      </c>
      <c r="G23">
        <f t="shared" si="4"/>
        <v>0.1</v>
      </c>
      <c r="H23" s="5"/>
      <c r="I23" s="5"/>
      <c r="K23">
        <f t="shared" si="5"/>
        <v>5</v>
      </c>
      <c r="L23" s="4">
        <f t="shared" ca="1" si="6"/>
        <v>104.66982030089126</v>
      </c>
      <c r="M23">
        <f t="shared" si="7"/>
        <v>-0.08</v>
      </c>
      <c r="O23" s="4">
        <f t="shared" ca="1" si="8"/>
        <v>104.68140953289196</v>
      </c>
      <c r="P23" s="5">
        <f t="shared" ca="1" si="9"/>
        <v>1.3286911481324992E-4</v>
      </c>
      <c r="S23" s="3">
        <f t="shared" ca="1" si="10"/>
        <v>0.99659563432504639</v>
      </c>
      <c r="T23" s="2">
        <f t="shared" si="11"/>
        <v>1.0009999999999999</v>
      </c>
      <c r="U23" s="2">
        <f t="shared" ca="1" si="12"/>
        <v>0.99871429218283236</v>
      </c>
      <c r="V23" s="6">
        <f t="shared" ca="1" si="13"/>
        <v>0.99630961783096683</v>
      </c>
      <c r="W23" s="5">
        <f t="shared" ca="1" si="14"/>
        <v>-3.6903821690331684E-3</v>
      </c>
      <c r="X23" s="1"/>
      <c r="Y23" s="5"/>
    </row>
    <row r="24" spans="1:25" x14ac:dyDescent="0.3">
      <c r="A24">
        <f t="shared" si="0"/>
        <v>21</v>
      </c>
      <c r="B24" s="3">
        <f t="shared" ca="1" si="1"/>
        <v>0.84406619821644557</v>
      </c>
      <c r="C24" s="5">
        <f t="shared" ca="1" si="2"/>
        <v>1.0113109986041686E-2</v>
      </c>
      <c r="D24" s="5"/>
      <c r="E24" s="4">
        <f ca="1">_xlfn.LET(_xlpm.anterior,E23,
_xlpm.incrRndTrnd, (1-C24*2)*(1+2*I24),
_xlpm.anterior*_xlpm.incrRndTrnd)</f>
        <v>90.815249257874882</v>
      </c>
      <c r="F24" s="5">
        <f t="shared" ca="1" si="3"/>
        <v>-2.0226219972083515E-2</v>
      </c>
      <c r="G24">
        <f t="shared" si="4"/>
        <v>0.1</v>
      </c>
      <c r="H24" s="5"/>
      <c r="I24" s="5"/>
      <c r="K24">
        <f t="shared" si="5"/>
        <v>5</v>
      </c>
      <c r="L24" s="4">
        <f t="shared" ca="1" si="6"/>
        <v>104.8617800375285</v>
      </c>
      <c r="M24">
        <f t="shared" si="7"/>
        <v>-0.08</v>
      </c>
      <c r="O24" s="4">
        <f t="shared" ca="1" si="8"/>
        <v>105.76363256071127</v>
      </c>
      <c r="P24" s="5">
        <f t="shared" ca="1" si="9"/>
        <v>1.0338254257832302E-2</v>
      </c>
      <c r="S24" s="3">
        <f t="shared" ca="1" si="10"/>
        <v>0.99923251743927355</v>
      </c>
      <c r="T24" s="2">
        <f t="shared" si="11"/>
        <v>1.0009999999999999</v>
      </c>
      <c r="U24" s="2">
        <f t="shared" ca="1" si="12"/>
        <v>0.99999114225516594</v>
      </c>
      <c r="V24" s="6">
        <f t="shared" ca="1" si="13"/>
        <v>1.0002228901590968</v>
      </c>
      <c r="W24" s="5">
        <f t="shared" ca="1" si="14"/>
        <v>2.2289015909682242E-4</v>
      </c>
      <c r="X24" s="1"/>
      <c r="Y24" s="5"/>
    </row>
    <row r="25" spans="1:25" x14ac:dyDescent="0.3">
      <c r="A25">
        <f t="shared" si="0"/>
        <v>22</v>
      </c>
      <c r="B25" s="3">
        <f t="shared" ca="1" si="1"/>
        <v>0.5809863523174853</v>
      </c>
      <c r="C25" s="5">
        <f t="shared" ca="1" si="2"/>
        <v>2.0441744947519679E-3</v>
      </c>
      <c r="D25" s="5"/>
      <c r="E25" s="4">
        <f ca="1">_xlfn.LET(_xlpm.anterior,E24,
_xlpm.incrRndTrnd, (1-C25*2)*(1+2*I25),
_xlpm.anterior*_xlpm.incrRndTrnd)</f>
        <v>90.443964825339904</v>
      </c>
      <c r="F25" s="5">
        <f t="shared" ca="1" si="3"/>
        <v>-4.0883489895039427E-3</v>
      </c>
      <c r="G25">
        <f t="shared" si="4"/>
        <v>0.1</v>
      </c>
      <c r="H25" s="5"/>
      <c r="I25" s="5"/>
      <c r="K25">
        <f t="shared" si="5"/>
        <v>5</v>
      </c>
      <c r="L25" s="4">
        <f t="shared" ca="1" si="6"/>
        <v>105.76942671295687</v>
      </c>
      <c r="M25">
        <f t="shared" si="7"/>
        <v>-0.08</v>
      </c>
      <c r="O25" s="4">
        <f t="shared" ca="1" si="8"/>
        <v>105.79839747418481</v>
      </c>
      <c r="P25" s="5">
        <f t="shared" ca="1" si="9"/>
        <v>3.2870385246641654E-4</v>
      </c>
      <c r="S25" s="3">
        <f t="shared" ca="1" si="10"/>
        <v>0.99797737800279163</v>
      </c>
      <c r="T25" s="2">
        <f t="shared" si="11"/>
        <v>1.0009999999999999</v>
      </c>
      <c r="U25" s="2">
        <f t="shared" ca="1" si="12"/>
        <v>0.9993119685568107</v>
      </c>
      <c r="V25" s="6">
        <f t="shared" ca="1" si="13"/>
        <v>0.99828802892532109</v>
      </c>
      <c r="W25" s="5">
        <f t="shared" ca="1" si="14"/>
        <v>-1.7119710746789085E-3</v>
      </c>
      <c r="X25" s="1"/>
      <c r="Y25" s="5"/>
    </row>
    <row r="26" spans="1:25" x14ac:dyDescent="0.3">
      <c r="A26">
        <f t="shared" si="0"/>
        <v>23</v>
      </c>
      <c r="B26" s="3">
        <f t="shared" ca="1" si="1"/>
        <v>0.28529301008710273</v>
      </c>
      <c r="C26" s="5">
        <f t="shared" ca="1" si="2"/>
        <v>-5.6718864747654866E-3</v>
      </c>
      <c r="D26" s="5"/>
      <c r="E26" s="4">
        <f ca="1">_xlfn.LET(_xlpm.anterior,E25,
_xlpm.incrRndTrnd, (1-C26*2)*(1+2*I26),
_xlpm.anterior*_xlpm.incrRndTrnd)</f>
        <v>91.469940626973923</v>
      </c>
      <c r="F26" s="5">
        <f t="shared" ca="1" si="3"/>
        <v>1.1343772949530928E-2</v>
      </c>
      <c r="G26">
        <f t="shared" si="4"/>
        <v>0.1</v>
      </c>
      <c r="H26" s="5"/>
      <c r="I26" s="5"/>
      <c r="K26">
        <f t="shared" si="5"/>
        <v>5</v>
      </c>
      <c r="L26" s="4">
        <f t="shared" ca="1" si="6"/>
        <v>105.70835806739017</v>
      </c>
      <c r="M26">
        <f t="shared" si="7"/>
        <v>-0.08</v>
      </c>
      <c r="O26" s="4">
        <f t="shared" ca="1" si="8"/>
        <v>105.2581610334168</v>
      </c>
      <c r="P26" s="5">
        <f t="shared" ca="1" si="9"/>
        <v>-5.1062818876801419E-3</v>
      </c>
      <c r="S26" s="3">
        <f t="shared" ca="1" si="10"/>
        <v>0.99959116510104962</v>
      </c>
      <c r="T26" s="2">
        <f t="shared" si="11"/>
        <v>1.0009999999999999</v>
      </c>
      <c r="U26" s="2">
        <f t="shared" ca="1" si="12"/>
        <v>0.99997808761028339</v>
      </c>
      <c r="V26" s="6">
        <f t="shared" ca="1" si="13"/>
        <v>1.0005688309315524</v>
      </c>
      <c r="W26" s="5">
        <f t="shared" ca="1" si="14"/>
        <v>5.6883093155235542E-4</v>
      </c>
      <c r="X26" s="1"/>
      <c r="Y26" s="5"/>
    </row>
    <row r="27" spans="1:25" x14ac:dyDescent="0.3">
      <c r="A27">
        <f t="shared" ref="A27:A64" si="15">1+A26</f>
        <v>24</v>
      </c>
      <c r="B27" s="3">
        <f t="shared" ca="1" si="1"/>
        <v>2.6855768926968282E-2</v>
      </c>
      <c r="C27" s="5">
        <f t="shared" ca="1" si="2"/>
        <v>-1.9291556841390729E-2</v>
      </c>
      <c r="D27" s="5"/>
      <c r="E27" s="4">
        <f ca="1">_xlfn.LET(_xlpm.anterior,E26,
_xlpm.incrRndTrnd, (1-C27*2)*(1+2*I27),
_xlpm.anterior*_xlpm.incrRndTrnd)</f>
        <v>94.999135744741722</v>
      </c>
      <c r="F27" s="5">
        <f t="shared" ca="1" si="3"/>
        <v>3.8583113682781445E-2</v>
      </c>
      <c r="G27">
        <f t="shared" si="4"/>
        <v>0.1</v>
      </c>
      <c r="H27" s="5"/>
      <c r="I27" s="5"/>
      <c r="K27">
        <f t="shared" si="5"/>
        <v>5</v>
      </c>
      <c r="L27" s="4">
        <f t="shared" ref="L27:L64" ca="1" si="16">(K27*O26+O27)/(1+K27)</f>
        <v>104.96234362021607</v>
      </c>
      <c r="M27">
        <f t="shared" si="7"/>
        <v>-0.08</v>
      </c>
      <c r="O27" s="4">
        <f t="shared" ca="1" si="8"/>
        <v>103.48325655421245</v>
      </c>
      <c r="P27" s="5">
        <f t="shared" ca="1" si="9"/>
        <v>-1.6862393013315713E-2</v>
      </c>
      <c r="S27" s="3">
        <f t="shared" ca="1" si="10"/>
        <v>1.001134377294953</v>
      </c>
      <c r="T27" s="2">
        <f t="shared" si="11"/>
        <v>1.0009999999999999</v>
      </c>
      <c r="U27" s="2">
        <f t="shared" ca="1" si="12"/>
        <v>1.0003407087516667</v>
      </c>
      <c r="V27" s="6">
        <f t="shared" ca="1" si="13"/>
        <v>1.0024769480114306</v>
      </c>
      <c r="W27" s="5">
        <f t="shared" ca="1" si="14"/>
        <v>2.4769480114306131E-3</v>
      </c>
      <c r="X27" s="1"/>
      <c r="Y27" s="5"/>
    </row>
    <row r="28" spans="1:25" x14ac:dyDescent="0.3">
      <c r="A28">
        <f t="shared" si="15"/>
        <v>25</v>
      </c>
      <c r="B28" s="3">
        <f t="shared" ca="1" si="1"/>
        <v>0.23407254491172347</v>
      </c>
      <c r="C28" s="5">
        <f t="shared" ca="1" si="2"/>
        <v>-7.2550041589341495E-3</v>
      </c>
      <c r="D28" s="5"/>
      <c r="E28" s="4">
        <f ca="1">_xlfn.LET(_xlpm.anterior,E27,
_xlpm.incrRndTrnd, (1-C28*2)*(1+2*I28),
_xlpm.anterior*_xlpm.incrRndTrnd)</f>
        <v>96.377573994588218</v>
      </c>
      <c r="F28" s="5">
        <f t="shared" ca="1" si="3"/>
        <v>1.4510008317868195E-2</v>
      </c>
      <c r="G28">
        <f t="shared" si="4"/>
        <v>0.1</v>
      </c>
      <c r="H28" s="5"/>
      <c r="I28" s="5"/>
      <c r="K28">
        <f t="shared" si="5"/>
        <v>5</v>
      </c>
      <c r="L28" s="4">
        <f t="shared" ca="1" si="16"/>
        <v>103.46077448832239</v>
      </c>
      <c r="M28">
        <f t="shared" si="7"/>
        <v>-0.08</v>
      </c>
      <c r="O28" s="4">
        <f t="shared" ca="1" si="8"/>
        <v>103.34836415887207</v>
      </c>
      <c r="P28" s="5">
        <f t="shared" ca="1" si="9"/>
        <v>-1.3035190409735886E-3</v>
      </c>
      <c r="S28" s="3">
        <f t="shared" ca="1" si="10"/>
        <v>1.0038583113682782</v>
      </c>
      <c r="T28" s="2">
        <f t="shared" si="11"/>
        <v>1.0009999999999999</v>
      </c>
      <c r="U28" s="2">
        <f t="shared" ca="1" si="12"/>
        <v>1.0011273277748869</v>
      </c>
      <c r="V28" s="6">
        <f t="shared" ca="1" si="13"/>
        <v>1.0059949787134594</v>
      </c>
      <c r="W28" s="5">
        <f t="shared" ca="1" si="14"/>
        <v>5.9949787134594423E-3</v>
      </c>
      <c r="X28" s="1"/>
      <c r="Y28" s="5"/>
    </row>
    <row r="29" spans="1:25" x14ac:dyDescent="0.3">
      <c r="A29">
        <f t="shared" si="15"/>
        <v>26</v>
      </c>
      <c r="B29" s="3">
        <f t="shared" ca="1" si="1"/>
        <v>0.63222748370327175</v>
      </c>
      <c r="C29" s="5">
        <f t="shared" ca="1" si="2"/>
        <v>3.3775870355306375E-3</v>
      </c>
      <c r="D29" s="5"/>
      <c r="E29" s="4">
        <f ca="1">_xlfn.LET(_xlpm.anterior,E28,
_xlpm.incrRndTrnd, (1-C29*2)*(1+2*I29),
_xlpm.anterior*_xlpm.incrRndTrnd)</f>
        <v>95.726526705708181</v>
      </c>
      <c r="F29" s="5">
        <f t="shared" ca="1" si="3"/>
        <v>-6.7551740710612984E-3</v>
      </c>
      <c r="G29">
        <f t="shared" si="4"/>
        <v>0.1</v>
      </c>
      <c r="H29" s="5"/>
      <c r="I29" s="5"/>
      <c r="K29">
        <f t="shared" si="5"/>
        <v>5</v>
      </c>
      <c r="L29" s="4">
        <f t="shared" ca="1" si="16"/>
        <v>103.45043358458896</v>
      </c>
      <c r="M29">
        <f t="shared" si="7"/>
        <v>-0.08</v>
      </c>
      <c r="O29" s="4">
        <f t="shared" ca="1" si="8"/>
        <v>103.96078071317348</v>
      </c>
      <c r="P29" s="5">
        <f t="shared" ca="1" si="9"/>
        <v>5.9257498586040569E-3</v>
      </c>
      <c r="S29" s="3">
        <f t="shared" ca="1" si="10"/>
        <v>1.0014510008317867</v>
      </c>
      <c r="T29" s="2">
        <f t="shared" si="11"/>
        <v>1.0009999999999999</v>
      </c>
      <c r="U29" s="2">
        <f t="shared" ca="1" si="12"/>
        <v>1.0000869201530773</v>
      </c>
      <c r="V29" s="6">
        <f t="shared" ca="1" si="13"/>
        <v>1.0025395851531844</v>
      </c>
      <c r="W29" s="5">
        <f t="shared" ca="1" si="14"/>
        <v>2.5395851531844205E-3</v>
      </c>
      <c r="X29" s="1"/>
      <c r="Y29" s="5"/>
    </row>
    <row r="30" spans="1:25" x14ac:dyDescent="0.3">
      <c r="A30">
        <f t="shared" si="15"/>
        <v>27</v>
      </c>
      <c r="B30" s="3">
        <f t="shared" ca="1" si="1"/>
        <v>0.90656696154798</v>
      </c>
      <c r="C30" s="5">
        <f t="shared" ca="1" si="2"/>
        <v>1.3199069798708336E-2</v>
      </c>
      <c r="D30" s="5"/>
      <c r="E30" s="4">
        <f ca="1">_xlfn.LET(_xlpm.anterior,E29,
_xlpm.incrRndTrnd, (1-C30*2)*(1+2*I30),
_xlpm.anterior*_xlpm.incrRndTrnd)</f>
        <v>93.199524490555063</v>
      </c>
      <c r="F30" s="5">
        <f t="shared" ca="1" si="3"/>
        <v>-2.6398139597416659E-2</v>
      </c>
      <c r="G30">
        <f t="shared" si="4"/>
        <v>0.1</v>
      </c>
      <c r="H30" s="5"/>
      <c r="I30" s="5"/>
      <c r="K30">
        <f t="shared" si="5"/>
        <v>5</v>
      </c>
      <c r="L30" s="4">
        <f t="shared" ca="1" si="16"/>
        <v>104.18823220797044</v>
      </c>
      <c r="M30">
        <f t="shared" si="7"/>
        <v>-0.08</v>
      </c>
      <c r="O30" s="4">
        <f t="shared" ca="1" si="8"/>
        <v>105.32548968195532</v>
      </c>
      <c r="P30" s="5">
        <f t="shared" ca="1" si="9"/>
        <v>1.3127151983852947E-2</v>
      </c>
      <c r="S30" s="3">
        <f t="shared" ca="1" si="10"/>
        <v>0.99932448259289386</v>
      </c>
      <c r="T30" s="2">
        <f t="shared" si="11"/>
        <v>1.0009999999999999</v>
      </c>
      <c r="U30" s="2">
        <f t="shared" ca="1" si="12"/>
        <v>0.9996053397857112</v>
      </c>
      <c r="V30" s="6">
        <f t="shared" ca="1" si="13"/>
        <v>0.99992901906742804</v>
      </c>
      <c r="W30" s="5">
        <f t="shared" ca="1" si="14"/>
        <v>-7.0980932571962363E-5</v>
      </c>
      <c r="X30" s="1"/>
      <c r="Y30" s="5"/>
    </row>
    <row r="31" spans="1:25" x14ac:dyDescent="0.3">
      <c r="A31">
        <f t="shared" si="15"/>
        <v>28</v>
      </c>
      <c r="B31" s="3">
        <f t="shared" ca="1" si="1"/>
        <v>0.22527556891024991</v>
      </c>
      <c r="C31" s="5">
        <f t="shared" ca="1" si="2"/>
        <v>-7.544965139823224E-3</v>
      </c>
      <c r="D31" s="5"/>
      <c r="E31" s="4">
        <f ca="1">_xlfn.LET(_xlpm.anterior,E30,
_xlpm.incrRndTrnd, (1-C31*2)*(1+2*I31),
_xlpm.anterior*_xlpm.incrRndTrnd)</f>
        <v>94.605898817213756</v>
      </c>
      <c r="F31" s="5">
        <f t="shared" ca="1" si="3"/>
        <v>1.5089930279646557E-2</v>
      </c>
      <c r="G31">
        <f t="shared" si="4"/>
        <v>0.1</v>
      </c>
      <c r="H31" s="5"/>
      <c r="I31" s="5"/>
      <c r="K31">
        <f t="shared" si="5"/>
        <v>5</v>
      </c>
      <c r="L31" s="4">
        <f t="shared" ca="1" si="16"/>
        <v>105.14924068144222</v>
      </c>
      <c r="M31">
        <f t="shared" si="7"/>
        <v>-0.08</v>
      </c>
      <c r="O31" s="4">
        <f t="shared" ca="1" si="8"/>
        <v>104.26799567887677</v>
      </c>
      <c r="P31" s="5">
        <f t="shared" ca="1" si="9"/>
        <v>-1.0040247676719072E-2</v>
      </c>
      <c r="S31" s="3">
        <f t="shared" ca="1" si="10"/>
        <v>0.99736018604025833</v>
      </c>
      <c r="T31" s="2">
        <f t="shared" si="11"/>
        <v>1.0009999999999999</v>
      </c>
      <c r="U31" s="2">
        <f t="shared" ca="1" si="12"/>
        <v>0.99912676704469672</v>
      </c>
      <c r="V31" s="6">
        <f t="shared" ca="1" si="13"/>
        <v>0.99748574751575791</v>
      </c>
      <c r="W31" s="5">
        <f t="shared" ca="1" si="14"/>
        <v>-2.5142524842420855E-3</v>
      </c>
      <c r="X31" s="1"/>
      <c r="Y31" s="5"/>
    </row>
    <row r="32" spans="1:25" x14ac:dyDescent="0.3">
      <c r="A32">
        <f t="shared" si="15"/>
        <v>29</v>
      </c>
      <c r="B32" s="3">
        <f t="shared" ca="1" si="1"/>
        <v>0.45286677187414215</v>
      </c>
      <c r="C32" s="5">
        <f t="shared" ca="1" si="2"/>
        <v>-1.1842168598172394E-3</v>
      </c>
      <c r="D32" s="5"/>
      <c r="E32" s="4">
        <f ca="1">_xlfn.LET(_xlpm.anterior,E31,
_xlpm.incrRndTrnd, (1-C32*2)*(1+2*I32),
_xlpm.anterior*_xlpm.incrRndTrnd)</f>
        <v>94.829966618048786</v>
      </c>
      <c r="F32" s="5">
        <f t="shared" ca="1" si="3"/>
        <v>2.3684337196345773E-3</v>
      </c>
      <c r="G32">
        <f t="shared" si="4"/>
        <v>0.1</v>
      </c>
      <c r="H32" s="5"/>
      <c r="I32" s="5"/>
      <c r="K32">
        <f t="shared" si="5"/>
        <v>5</v>
      </c>
      <c r="L32" s="4">
        <f t="shared" ca="1" si="16"/>
        <v>104.30265907392652</v>
      </c>
      <c r="M32">
        <f t="shared" si="7"/>
        <v>-0.08</v>
      </c>
      <c r="O32" s="4">
        <f t="shared" ca="1" si="8"/>
        <v>104.47597604917532</v>
      </c>
      <c r="P32" s="5">
        <f t="shared" ca="1" si="9"/>
        <v>1.9946712214462536E-3</v>
      </c>
      <c r="S32" s="3">
        <f t="shared" ca="1" si="10"/>
        <v>1.0015089930279646</v>
      </c>
      <c r="T32" s="2">
        <f t="shared" si="11"/>
        <v>1.0009999999999999</v>
      </c>
      <c r="U32" s="2">
        <f t="shared" ca="1" si="12"/>
        <v>1.0006704717955959</v>
      </c>
      <c r="V32" s="6">
        <f t="shared" ca="1" si="13"/>
        <v>1.0031826570373863</v>
      </c>
      <c r="W32" s="5">
        <f t="shared" ca="1" si="14"/>
        <v>3.1826570373862939E-3</v>
      </c>
      <c r="X32" s="1"/>
      <c r="Y32" s="5"/>
    </row>
    <row r="33" spans="1:25" x14ac:dyDescent="0.3">
      <c r="A33">
        <f t="shared" si="15"/>
        <v>30</v>
      </c>
      <c r="B33" s="3">
        <f t="shared" ca="1" si="1"/>
        <v>0.55645449941306657</v>
      </c>
      <c r="C33" s="5">
        <f t="shared" ca="1" si="2"/>
        <v>1.4198607957313163E-3</v>
      </c>
      <c r="D33" s="5"/>
      <c r="E33" s="4">
        <f ca="1">_xlfn.LET(_xlpm.anterior,E32,
_xlpm.incrRndTrnd, (1-C33*2)*(1+2*I33),
_xlpm.anterior*_xlpm.incrRndTrnd)</f>
        <v>94.560675914325827</v>
      </c>
      <c r="F33" s="5">
        <f t="shared" ca="1" si="3"/>
        <v>-2.8397215914627294E-3</v>
      </c>
      <c r="G33">
        <f t="shared" si="4"/>
        <v>0.1</v>
      </c>
      <c r="H33" s="5"/>
      <c r="I33" s="5"/>
      <c r="K33">
        <f t="shared" si="5"/>
        <v>5</v>
      </c>
      <c r="L33" s="4">
        <f t="shared" ca="1" si="16"/>
        <v>104.51995016464343</v>
      </c>
      <c r="M33">
        <f t="shared" si="7"/>
        <v>-0.08</v>
      </c>
      <c r="O33" s="4">
        <f t="shared" ca="1" si="8"/>
        <v>104.73982074198399</v>
      </c>
      <c r="P33" s="5">
        <f t="shared" ca="1" si="9"/>
        <v>2.5254101735741052E-3</v>
      </c>
      <c r="S33" s="3">
        <f t="shared" ca="1" si="10"/>
        <v>1.0002368433719635</v>
      </c>
      <c r="T33" s="2">
        <f t="shared" si="11"/>
        <v>1.0009999999999999</v>
      </c>
      <c r="U33" s="2">
        <f t="shared" ca="1" si="12"/>
        <v>0.99986706611180376</v>
      </c>
      <c r="V33" s="6">
        <f t="shared" ca="1" si="13"/>
        <v>1.001103981877256</v>
      </c>
      <c r="W33" s="5">
        <f t="shared" ca="1" si="14"/>
        <v>1.1039818772560217E-3</v>
      </c>
      <c r="X33" s="1"/>
      <c r="Y33" s="5"/>
    </row>
    <row r="34" spans="1:25" x14ac:dyDescent="0.3">
      <c r="A34">
        <f t="shared" si="15"/>
        <v>31</v>
      </c>
      <c r="B34" s="3">
        <f t="shared" ca="1" si="1"/>
        <v>0.71016799289475452</v>
      </c>
      <c r="C34" s="5">
        <f t="shared" ca="1" si="2"/>
        <v>5.5387555719056429E-3</v>
      </c>
      <c r="D34" s="5"/>
      <c r="E34" s="4">
        <f ca="1">_xlfn.LET(_xlpm.anterior,E33,
_xlpm.incrRndTrnd, (1-C34*2)*(1+2*I34),
_xlpm.anterior*_xlpm.incrRndTrnd)</f>
        <v>93.513178973118556</v>
      </c>
      <c r="F34" s="5">
        <f t="shared" ca="1" si="3"/>
        <v>-1.1077511143811281E-2</v>
      </c>
      <c r="G34">
        <f t="shared" si="4"/>
        <v>0.1</v>
      </c>
      <c r="H34" s="5"/>
      <c r="I34" s="5"/>
      <c r="K34">
        <f t="shared" si="5"/>
        <v>5</v>
      </c>
      <c r="L34" s="4">
        <f t="shared" ca="1" si="16"/>
        <v>104.84611631024683</v>
      </c>
      <c r="M34">
        <f t="shared" si="7"/>
        <v>-0.08</v>
      </c>
      <c r="O34" s="4">
        <f t="shared" ca="1" si="8"/>
        <v>105.37759415156098</v>
      </c>
      <c r="P34" s="5">
        <f t="shared" ca="1" si="9"/>
        <v>6.0891206902873307E-3</v>
      </c>
      <c r="S34" s="3">
        <f t="shared" ca="1" si="10"/>
        <v>0.99971602784085367</v>
      </c>
      <c r="T34" s="2">
        <f t="shared" si="11"/>
        <v>1.0009999999999999</v>
      </c>
      <c r="U34" s="2">
        <f t="shared" ca="1" si="12"/>
        <v>0.99983171015524275</v>
      </c>
      <c r="V34" s="6">
        <f t="shared" ca="1" si="13"/>
        <v>1.0005473335715127</v>
      </c>
      <c r="W34" s="5">
        <f t="shared" ca="1" si="14"/>
        <v>5.4733357151270923E-4</v>
      </c>
      <c r="X34" s="1"/>
      <c r="Y34" s="5"/>
    </row>
    <row r="35" spans="1:25" x14ac:dyDescent="0.3">
      <c r="A35">
        <f t="shared" si="15"/>
        <v>32</v>
      </c>
      <c r="B35" s="3">
        <f t="shared" ca="1" si="1"/>
        <v>0.91372820841428826</v>
      </c>
      <c r="C35" s="5">
        <f t="shared" ca="1" si="2"/>
        <v>1.3640762041288336E-2</v>
      </c>
      <c r="D35" s="5"/>
      <c r="E35" s="4">
        <f ca="1">_xlfn.LET(_xlpm.anterior,E34,
_xlpm.incrRndTrnd, (1-C35*2)*(1+2*I35),
_xlpm.anterior*_xlpm.incrRndTrnd)</f>
        <v>90.961996928925117</v>
      </c>
      <c r="F35" s="5">
        <f t="shared" ca="1" si="3"/>
        <v>-2.7281524082576669E-2</v>
      </c>
      <c r="G35">
        <f t="shared" si="4"/>
        <v>0.1</v>
      </c>
      <c r="H35" s="5"/>
      <c r="I35" s="5"/>
      <c r="K35">
        <f t="shared" si="5"/>
        <v>5</v>
      </c>
      <c r="L35" s="4">
        <f t="shared" ca="1" si="16"/>
        <v>105.60800931170263</v>
      </c>
      <c r="M35">
        <f t="shared" si="7"/>
        <v>-0.08</v>
      </c>
      <c r="O35" s="4">
        <f t="shared" ca="1" si="8"/>
        <v>106.76008511241088</v>
      </c>
      <c r="P35" s="5">
        <f t="shared" ca="1" si="9"/>
        <v>1.3119401443740575E-2</v>
      </c>
      <c r="S35" s="3">
        <f t="shared" ca="1" si="10"/>
        <v>0.99889224888561889</v>
      </c>
      <c r="T35" s="2">
        <f t="shared" si="11"/>
        <v>1.0009999999999999</v>
      </c>
      <c r="U35" s="2">
        <f t="shared" ca="1" si="12"/>
        <v>0.99959447017398984</v>
      </c>
      <c r="V35" s="6">
        <f t="shared" ca="1" si="13"/>
        <v>0.99948565545401113</v>
      </c>
      <c r="W35" s="5">
        <f t="shared" ca="1" si="14"/>
        <v>-5.1434454598886514E-4</v>
      </c>
      <c r="X35" s="1"/>
      <c r="Y35" s="5"/>
    </row>
    <row r="36" spans="1:25" x14ac:dyDescent="0.3">
      <c r="A36">
        <f t="shared" si="15"/>
        <v>33</v>
      </c>
      <c r="B36" s="3">
        <f t="shared" ca="1" si="1"/>
        <v>0.23366494633326429</v>
      </c>
      <c r="C36" s="5">
        <f t="shared" ca="1" si="2"/>
        <v>-7.2683034306428307E-3</v>
      </c>
      <c r="D36" s="5"/>
      <c r="E36" s="4">
        <f ca="1">_xlfn.LET(_xlpm.anterior,E35,
_xlpm.incrRndTrnd, (1-C36*2)*(1+2*I36),
_xlpm.anterior*_xlpm.incrRndTrnd)</f>
        <v>92.284275717598391</v>
      </c>
      <c r="F36" s="5">
        <f t="shared" ca="1" si="3"/>
        <v>1.4536606861285772E-2</v>
      </c>
      <c r="G36">
        <f t="shared" si="4"/>
        <v>0.1</v>
      </c>
      <c r="H36" s="5"/>
      <c r="I36" s="5"/>
      <c r="K36">
        <f t="shared" si="5"/>
        <v>5</v>
      </c>
      <c r="L36" s="4">
        <f t="shared" ca="1" si="16"/>
        <v>106.58479432020407</v>
      </c>
      <c r="M36">
        <f t="shared" si="7"/>
        <v>-0.08</v>
      </c>
      <c r="O36" s="4">
        <f t="shared" ca="1" si="8"/>
        <v>105.70834035916991</v>
      </c>
      <c r="P36" s="5">
        <f t="shared" ca="1" si="9"/>
        <v>-9.8514791565925686E-3</v>
      </c>
      <c r="S36" s="3">
        <f t="shared" ca="1" si="10"/>
        <v>0.99727184759174237</v>
      </c>
      <c r="T36" s="2">
        <f t="shared" si="11"/>
        <v>1.0009999999999999</v>
      </c>
      <c r="U36" s="2">
        <f t="shared" ca="1" si="12"/>
        <v>0.99912728149448748</v>
      </c>
      <c r="V36" s="6">
        <f t="shared" ca="1" si="13"/>
        <v>0.99739791150531754</v>
      </c>
      <c r="W36" s="5">
        <f t="shared" ca="1" si="14"/>
        <v>-2.6020884946824641E-3</v>
      </c>
      <c r="X36" s="1"/>
      <c r="Y36" s="5"/>
    </row>
    <row r="37" spans="1:25" x14ac:dyDescent="0.3">
      <c r="A37">
        <f t="shared" si="15"/>
        <v>34</v>
      </c>
      <c r="B37" s="3">
        <f t="shared" ca="1" si="1"/>
        <v>0.35196844412977768</v>
      </c>
      <c r="C37" s="5">
        <f t="shared" ca="1" si="2"/>
        <v>-3.8001148702897069E-3</v>
      </c>
      <c r="D37" s="5"/>
      <c r="E37" s="4">
        <f ca="1">_xlfn.LET(_xlpm.anterior,E36,
_xlpm.incrRndTrnd, (1-C37*2)*(1+2*I37),
_xlpm.anterior*_xlpm.incrRndTrnd)</f>
        <v>92.985657414495122</v>
      </c>
      <c r="F37" s="5">
        <f t="shared" ca="1" si="3"/>
        <v>7.6002297405795005E-3</v>
      </c>
      <c r="G37">
        <f t="shared" si="4"/>
        <v>0.1</v>
      </c>
      <c r="H37" s="5"/>
      <c r="I37" s="5"/>
      <c r="K37">
        <f t="shared" si="5"/>
        <v>5</v>
      </c>
      <c r="L37" s="4">
        <f t="shared" ca="1" si="16"/>
        <v>105.69605395315722</v>
      </c>
      <c r="M37">
        <f t="shared" si="7"/>
        <v>-0.08</v>
      </c>
      <c r="O37" s="4">
        <f t="shared" ca="1" si="8"/>
        <v>105.63462192309377</v>
      </c>
      <c r="P37" s="5">
        <f t="shared" ca="1" si="9"/>
        <v>-6.9737577778306026E-4</v>
      </c>
      <c r="S37" s="3">
        <f t="shared" ca="1" si="10"/>
        <v>1.0014536606861286</v>
      </c>
      <c r="T37" s="2">
        <f t="shared" si="11"/>
        <v>1.0009999999999999</v>
      </c>
      <c r="U37" s="2">
        <f t="shared" ca="1" si="12"/>
        <v>1.0006578454021509</v>
      </c>
      <c r="V37" s="6">
        <f t="shared" ca="1" si="13"/>
        <v>1.0031145748346504</v>
      </c>
      <c r="W37" s="5">
        <f t="shared" ca="1" si="14"/>
        <v>3.1145748346503854E-3</v>
      </c>
      <c r="X37" s="1"/>
      <c r="Y37" s="5"/>
    </row>
    <row r="38" spans="1:25" x14ac:dyDescent="0.3">
      <c r="A38">
        <f t="shared" si="15"/>
        <v>35</v>
      </c>
      <c r="B38" s="3">
        <f t="shared" ca="1" si="1"/>
        <v>0.94913217745873613</v>
      </c>
      <c r="C38" s="5">
        <f t="shared" ca="1" si="2"/>
        <v>1.6364968468625663E-2</v>
      </c>
      <c r="D38" s="5"/>
      <c r="E38" s="4">
        <f ca="1">_xlfn.LET(_xlpm.anterior,E37,
_xlpm.incrRndTrnd, (1-C38*2)*(1+2*I38),
_xlpm.anterior*_xlpm.incrRndTrnd)</f>
        <v>89.942242711249833</v>
      </c>
      <c r="F38" s="5">
        <f t="shared" ca="1" si="3"/>
        <v>-3.2729936937251458E-2</v>
      </c>
      <c r="G38">
        <f t="shared" si="4"/>
        <v>0.1</v>
      </c>
      <c r="H38" s="5"/>
      <c r="I38" s="5"/>
      <c r="K38">
        <f t="shared" si="5"/>
        <v>5</v>
      </c>
      <c r="L38" s="4">
        <f t="shared" ca="1" si="16"/>
        <v>105.95508053265672</v>
      </c>
      <c r="M38">
        <f t="shared" si="7"/>
        <v>-0.08</v>
      </c>
      <c r="O38" s="4">
        <f t="shared" ca="1" si="8"/>
        <v>107.55737358047145</v>
      </c>
      <c r="P38" s="5">
        <f t="shared" ca="1" si="9"/>
        <v>1.8201907881844948E-2</v>
      </c>
      <c r="S38" s="3">
        <f t="shared" ca="1" si="10"/>
        <v>1.0007600229740579</v>
      </c>
      <c r="T38" s="2">
        <f t="shared" si="11"/>
        <v>1.0009999999999999</v>
      </c>
      <c r="U38" s="2">
        <f t="shared" ca="1" si="12"/>
        <v>1.0000464971228467</v>
      </c>
      <c r="V38" s="6">
        <f t="shared" ca="1" si="13"/>
        <v>1.0018073619912218</v>
      </c>
      <c r="W38" s="5">
        <f t="shared" ca="1" si="14"/>
        <v>1.8073619912217787E-3</v>
      </c>
      <c r="X38" s="1"/>
      <c r="Y38" s="5"/>
    </row>
    <row r="39" spans="1:25" x14ac:dyDescent="0.3">
      <c r="A39">
        <f t="shared" si="15"/>
        <v>36</v>
      </c>
      <c r="B39" s="3">
        <f t="shared" ca="1" si="1"/>
        <v>0.50062653916156696</v>
      </c>
      <c r="C39" s="5">
        <f t="shared" ca="1" si="2"/>
        <v>1.5705014231474556E-5</v>
      </c>
      <c r="D39" s="5"/>
      <c r="E39" s="4">
        <f ca="1">_xlfn.LET(_xlpm.anterior,E38,
_xlpm.incrRndTrnd, (1-C39*2)*(1+2*I39),
_xlpm.anterior*_xlpm.incrRndTrnd)</f>
        <v>89.93941762284625</v>
      </c>
      <c r="F39" s="5">
        <f t="shared" ca="1" si="3"/>
        <v>-3.1410028462963702E-5</v>
      </c>
      <c r="G39">
        <f t="shared" si="4"/>
        <v>0.1</v>
      </c>
      <c r="H39" s="5"/>
      <c r="I39" s="5"/>
      <c r="K39">
        <f t="shared" si="5"/>
        <v>5</v>
      </c>
      <c r="L39" s="4">
        <f t="shared" ca="1" si="16"/>
        <v>107.49521163865798</v>
      </c>
      <c r="M39">
        <f t="shared" si="7"/>
        <v>-0.08</v>
      </c>
      <c r="O39" s="4">
        <f t="shared" ca="1" si="8"/>
        <v>107.18440192959061</v>
      </c>
      <c r="P39" s="5">
        <f t="shared" ca="1" si="9"/>
        <v>-3.4676530159207797E-3</v>
      </c>
      <c r="S39" s="3">
        <f t="shared" ca="1" si="10"/>
        <v>0.99672700630627487</v>
      </c>
      <c r="T39" s="2">
        <f t="shared" si="11"/>
        <v>1.0009999999999999</v>
      </c>
      <c r="U39" s="2">
        <f t="shared" ca="1" si="12"/>
        <v>0.99879020955691056</v>
      </c>
      <c r="V39" s="6">
        <f t="shared" ca="1" si="13"/>
        <v>0.99651669667517595</v>
      </c>
      <c r="W39" s="5">
        <f t="shared" ca="1" si="14"/>
        <v>-3.4833033248240497E-3</v>
      </c>
      <c r="X39" s="1"/>
      <c r="Y39" s="5"/>
    </row>
    <row r="40" spans="1:25" x14ac:dyDescent="0.3">
      <c r="A40">
        <f t="shared" si="15"/>
        <v>37</v>
      </c>
      <c r="B40" s="3">
        <f t="shared" ca="1" si="1"/>
        <v>0.14948189655886346</v>
      </c>
      <c r="C40" s="5">
        <f t="shared" ca="1" si="2"/>
        <v>-1.0386580597817259E-2</v>
      </c>
      <c r="D40" s="5"/>
      <c r="E40" s="4">
        <f ca="1">_xlfn.LET(_xlpm.anterior,E39,
_xlpm.incrRndTrnd, (1-C40*2)*(1+2*I40),
_xlpm.anterior*_xlpm.incrRndTrnd)</f>
        <v>91.807743642967125</v>
      </c>
      <c r="F40" s="5">
        <f t="shared" ca="1" si="3"/>
        <v>2.0773161195634549E-2</v>
      </c>
      <c r="G40">
        <f t="shared" si="4"/>
        <v>0.1</v>
      </c>
      <c r="H40" s="5"/>
      <c r="I40" s="5"/>
      <c r="K40">
        <f t="shared" si="5"/>
        <v>5</v>
      </c>
      <c r="L40" s="4">
        <f t="shared" ca="1" si="16"/>
        <v>107.0205715993023</v>
      </c>
      <c r="M40">
        <f t="shared" si="7"/>
        <v>-0.08</v>
      </c>
      <c r="O40" s="4">
        <f t="shared" ca="1" si="8"/>
        <v>106.2014199478608</v>
      </c>
      <c r="P40" s="5">
        <f t="shared" ca="1" si="9"/>
        <v>-9.1709424508943371E-3</v>
      </c>
      <c r="S40" s="3">
        <f t="shared" ca="1" si="10"/>
        <v>0.99999685899715374</v>
      </c>
      <c r="T40" s="2">
        <f t="shared" si="11"/>
        <v>1.0009999999999999</v>
      </c>
      <c r="U40" s="2">
        <f t="shared" ca="1" si="12"/>
        <v>1.0002313105518501</v>
      </c>
      <c r="V40" s="6">
        <f t="shared" ca="1" si="13"/>
        <v>1.001228396991279</v>
      </c>
      <c r="W40" s="5">
        <f t="shared" ca="1" si="14"/>
        <v>1.2283969912789683E-3</v>
      </c>
      <c r="X40" s="1"/>
      <c r="Y40" s="5"/>
    </row>
    <row r="41" spans="1:25" x14ac:dyDescent="0.3">
      <c r="A41">
        <f t="shared" si="15"/>
        <v>38</v>
      </c>
      <c r="B41" s="3">
        <f t="shared" ca="1" si="1"/>
        <v>0.4994324995352567</v>
      </c>
      <c r="C41" s="5">
        <f t="shared" ca="1" si="2"/>
        <v>-1.4225131905445908E-5</v>
      </c>
      <c r="D41" s="5"/>
      <c r="E41" s="4">
        <f ca="1">_xlfn.LET(_xlpm.anterior,E40,
_xlpm.incrRndTrnd, (1-C41*2)*(1+2*I41),
_xlpm.anterior*_xlpm.incrRndTrnd)</f>
        <v>91.81035559749364</v>
      </c>
      <c r="F41" s="5">
        <f t="shared" ca="1" si="3"/>
        <v>2.845026381081972E-5</v>
      </c>
      <c r="G41">
        <f t="shared" si="4"/>
        <v>0.1</v>
      </c>
      <c r="H41" s="5"/>
      <c r="I41" s="5"/>
      <c r="K41">
        <f t="shared" si="5"/>
        <v>5</v>
      </c>
      <c r="L41" s="4">
        <f t="shared" ca="1" si="16"/>
        <v>106.26654502120552</v>
      </c>
      <c r="M41">
        <f t="shared" si="7"/>
        <v>-0.08</v>
      </c>
      <c r="O41" s="4">
        <f t="shared" ca="1" si="8"/>
        <v>106.59217038792917</v>
      </c>
      <c r="P41" s="5">
        <f t="shared" ca="1" si="9"/>
        <v>3.6793334802887045E-3</v>
      </c>
      <c r="S41" s="3">
        <f t="shared" ca="1" si="10"/>
        <v>1.0020773161195635</v>
      </c>
      <c r="T41" s="2">
        <f t="shared" si="11"/>
        <v>1.0009999999999999</v>
      </c>
      <c r="U41" s="2">
        <f t="shared" ca="1" si="12"/>
        <v>1.0006123321071456</v>
      </c>
      <c r="V41" s="6">
        <f t="shared" ca="1" si="13"/>
        <v>1.0036936111543</v>
      </c>
      <c r="W41" s="5">
        <f t="shared" ca="1" si="14"/>
        <v>3.6936111543000028E-3</v>
      </c>
      <c r="X41" s="1"/>
      <c r="Y41" s="5"/>
    </row>
    <row r="42" spans="1:25" x14ac:dyDescent="0.3">
      <c r="A42">
        <f t="shared" si="15"/>
        <v>39</v>
      </c>
      <c r="B42" s="3">
        <f t="shared" ca="1" si="1"/>
        <v>0.27132050597604107</v>
      </c>
      <c r="C42" s="5">
        <f t="shared" ca="1" si="2"/>
        <v>-6.0882413855198672E-3</v>
      </c>
      <c r="D42" s="5"/>
      <c r="E42" s="4">
        <f ca="1">_xlfn.LET(_xlpm.anterior,E41,
_xlpm.incrRndTrnd, (1-C42*2)*(1+2*I42),
_xlpm.anterior*_xlpm.incrRndTrnd)</f>
        <v>92.928282810629554</v>
      </c>
      <c r="F42" s="5">
        <f t="shared" ca="1" si="3"/>
        <v>1.2176482771039776E-2</v>
      </c>
      <c r="G42">
        <f t="shared" si="4"/>
        <v>0.1</v>
      </c>
      <c r="H42" s="5"/>
      <c r="I42" s="5"/>
      <c r="K42">
        <f t="shared" si="5"/>
        <v>5</v>
      </c>
      <c r="L42" s="4">
        <f t="shared" ca="1" si="16"/>
        <v>106.49738526267663</v>
      </c>
      <c r="M42">
        <f t="shared" si="7"/>
        <v>-0.08</v>
      </c>
      <c r="O42" s="4">
        <f t="shared" ca="1" si="8"/>
        <v>106.0234596364139</v>
      </c>
      <c r="P42" s="5">
        <f t="shared" ca="1" si="9"/>
        <v>-5.335389545456426E-3</v>
      </c>
      <c r="S42" s="3">
        <f t="shared" ca="1" si="10"/>
        <v>1.0000028450263811</v>
      </c>
      <c r="T42" s="2">
        <f t="shared" si="11"/>
        <v>1.0009999999999999</v>
      </c>
      <c r="U42" s="2">
        <f t="shared" ca="1" si="12"/>
        <v>0.99975486142574133</v>
      </c>
      <c r="V42" s="6">
        <f t="shared" ca="1" si="13"/>
        <v>1.0007574634604515</v>
      </c>
      <c r="W42" s="5">
        <f t="shared" ca="1" si="14"/>
        <v>7.5746346045146851E-4</v>
      </c>
      <c r="X42" s="1"/>
      <c r="Y42" s="5"/>
    </row>
    <row r="43" spans="1:25" x14ac:dyDescent="0.3">
      <c r="A43">
        <f t="shared" si="15"/>
        <v>40</v>
      </c>
      <c r="B43" s="3">
        <f t="shared" ca="1" si="1"/>
        <v>0.58071692155114818</v>
      </c>
      <c r="C43" s="5">
        <f t="shared" ca="1" si="2"/>
        <v>2.0372787628677321E-3</v>
      </c>
      <c r="D43" s="5"/>
      <c r="E43" s="4">
        <f ca="1">_xlfn.LET(_xlpm.anterior,E42,
_xlpm.incrRndTrnd, (1-C43*2)*(1+2*I43),
_xlpm.anterior*_xlpm.incrRndTrnd)</f>
        <v>92.549641176549827</v>
      </c>
      <c r="F43" s="5">
        <f t="shared" ca="1" si="3"/>
        <v>-4.0745575257354893E-3</v>
      </c>
      <c r="G43">
        <f t="shared" si="4"/>
        <v>0.1</v>
      </c>
      <c r="H43" s="5"/>
      <c r="I43" s="5"/>
      <c r="K43">
        <f t="shared" si="5"/>
        <v>5</v>
      </c>
      <c r="L43" s="4">
        <f t="shared" ca="1" si="16"/>
        <v>106.10506573750713</v>
      </c>
      <c r="M43">
        <f t="shared" si="7"/>
        <v>-0.08</v>
      </c>
      <c r="O43" s="4">
        <f t="shared" ca="1" si="8"/>
        <v>106.5130962429733</v>
      </c>
      <c r="P43" s="5">
        <f t="shared" ca="1" si="9"/>
        <v>4.6181911837108736E-3</v>
      </c>
      <c r="S43" s="3">
        <f t="shared" ca="1" si="10"/>
        <v>1.001217648277104</v>
      </c>
      <c r="T43" s="2">
        <f t="shared" si="11"/>
        <v>1.0009999999999999</v>
      </c>
      <c r="U43" s="2">
        <f t="shared" ca="1" si="12"/>
        <v>1.0003560092110009</v>
      </c>
      <c r="V43" s="6">
        <f t="shared" ca="1" si="13"/>
        <v>1.0025756650730893</v>
      </c>
      <c r="W43" s="5">
        <f t="shared" ca="1" si="14"/>
        <v>2.5756650730892616E-3</v>
      </c>
      <c r="X43" s="1"/>
      <c r="Y43" s="5"/>
    </row>
    <row r="44" spans="1:25" x14ac:dyDescent="0.3">
      <c r="A44">
        <f t="shared" si="15"/>
        <v>41</v>
      </c>
      <c r="B44" s="3">
        <f t="shared" ca="1" si="1"/>
        <v>0.971514745238098</v>
      </c>
      <c r="C44" s="5">
        <f t="shared" ca="1" si="2"/>
        <v>1.9035370075011257E-2</v>
      </c>
      <c r="D44" s="5"/>
      <c r="E44" s="4">
        <f ca="1">_xlfn.LET(_xlpm.anterior,E43,
_xlpm.incrRndTrnd, (1-C44*2)*(1+2*I44),
_xlpm.anterior*_xlpm.incrRndTrnd)</f>
        <v>89.026207836339566</v>
      </c>
      <c r="F44" s="5">
        <f t="shared" ca="1" si="3"/>
        <v>-3.8070740150022653E-2</v>
      </c>
      <c r="G44">
        <f t="shared" si="4"/>
        <v>0.1</v>
      </c>
      <c r="H44" s="5"/>
      <c r="I44" s="5"/>
      <c r="K44">
        <f t="shared" si="5"/>
        <v>5</v>
      </c>
      <c r="L44" s="4">
        <f t="shared" ca="1" si="16"/>
        <v>106.85615884363456</v>
      </c>
      <c r="M44">
        <f t="shared" si="7"/>
        <v>-0.08</v>
      </c>
      <c r="O44" s="4">
        <f t="shared" ca="1" si="8"/>
        <v>108.57147184694091</v>
      </c>
      <c r="P44" s="5">
        <f t="shared" ca="1" si="9"/>
        <v>1.9325094064227777E-2</v>
      </c>
      <c r="S44" s="3">
        <f t="shared" ca="1" si="10"/>
        <v>0.9995925442474265</v>
      </c>
      <c r="T44" s="2">
        <f t="shared" si="11"/>
        <v>1.0009999999999999</v>
      </c>
      <c r="U44" s="2">
        <f t="shared" ca="1" si="12"/>
        <v>0.99969235737982531</v>
      </c>
      <c r="V44" s="6">
        <f t="shared" ca="1" si="13"/>
        <v>1.0002843120049849</v>
      </c>
      <c r="W44" s="5">
        <f t="shared" ca="1" si="14"/>
        <v>2.8431200498491016E-4</v>
      </c>
      <c r="X44" s="1"/>
      <c r="Y44" s="5"/>
    </row>
    <row r="45" spans="1:25" x14ac:dyDescent="0.3">
      <c r="A45">
        <f t="shared" si="15"/>
        <v>42</v>
      </c>
      <c r="B45" s="3">
        <f t="shared" ca="1" si="1"/>
        <v>0.85958474974291632</v>
      </c>
      <c r="C45" s="5">
        <f t="shared" ca="1" si="2"/>
        <v>1.0784555672406276E-2</v>
      </c>
      <c r="D45" s="5"/>
      <c r="E45" s="4">
        <f ca="1">_xlfn.LET(_xlpm.anterior,E44,
_xlpm.incrRndTrnd, (1-C45*2)*(1+2*I45),
_xlpm.anterior*_xlpm.incrRndTrnd)</f>
        <v>87.105991646911136</v>
      </c>
      <c r="F45" s="5">
        <f t="shared" ca="1" si="3"/>
        <v>-2.1569111344812542E-2</v>
      </c>
      <c r="G45">
        <f t="shared" si="4"/>
        <v>0.1</v>
      </c>
      <c r="H45" s="5"/>
      <c r="I45" s="5"/>
      <c r="K45">
        <f t="shared" si="5"/>
        <v>5</v>
      </c>
      <c r="L45" s="4">
        <f t="shared" ca="1" si="16"/>
        <v>108.69178634060775</v>
      </c>
      <c r="M45">
        <f t="shared" si="7"/>
        <v>-0.08</v>
      </c>
      <c r="O45" s="4">
        <f t="shared" ca="1" si="8"/>
        <v>109.29335880894203</v>
      </c>
      <c r="P45" s="5">
        <f t="shared" ca="1" si="9"/>
        <v>6.6489562103275723E-3</v>
      </c>
      <c r="S45" s="3">
        <f t="shared" ca="1" si="10"/>
        <v>0.99619292598499776</v>
      </c>
      <c r="T45" s="2">
        <f t="shared" si="11"/>
        <v>1.0009999999999999</v>
      </c>
      <c r="U45" s="2">
        <f t="shared" ca="1" si="12"/>
        <v>0.99871579662090126</v>
      </c>
      <c r="V45" s="6">
        <f t="shared" ca="1" si="13"/>
        <v>0.99590852527487672</v>
      </c>
      <c r="W45" s="5">
        <f t="shared" ca="1" si="14"/>
        <v>-4.0914747251232786E-3</v>
      </c>
      <c r="X45" s="1"/>
      <c r="Y45" s="5"/>
    </row>
    <row r="46" spans="1:25" x14ac:dyDescent="0.3">
      <c r="A46">
        <f t="shared" si="15"/>
        <v>43</v>
      </c>
      <c r="B46" s="3">
        <f t="shared" ca="1" si="1"/>
        <v>0.50284974039370245</v>
      </c>
      <c r="C46" s="5">
        <f t="shared" ca="1" si="2"/>
        <v>7.1433005956420814E-5</v>
      </c>
      <c r="D46" s="5"/>
      <c r="E46" s="4">
        <f ca="1">_xlfn.LET(_xlpm.anterior,E45,
_xlpm.incrRndTrnd, (1-C46*2)*(1+2*I46),
_xlpm.anterior*_xlpm.incrRndTrnd)</f>
        <v>87.093547161270834</v>
      </c>
      <c r="F46" s="5">
        <f t="shared" ca="1" si="3"/>
        <v>-1.4286601191282333E-4</v>
      </c>
      <c r="G46">
        <f t="shared" si="4"/>
        <v>0.1</v>
      </c>
      <c r="H46" s="5"/>
      <c r="I46" s="5"/>
      <c r="K46">
        <f t="shared" si="5"/>
        <v>5</v>
      </c>
      <c r="L46" s="4">
        <f t="shared" ca="1" si="16"/>
        <v>109.26548883290612</v>
      </c>
      <c r="M46">
        <f t="shared" si="7"/>
        <v>-0.08</v>
      </c>
      <c r="O46" s="4">
        <f t="shared" ca="1" si="8"/>
        <v>109.12613895272656</v>
      </c>
      <c r="P46" s="5">
        <f t="shared" ca="1" si="9"/>
        <v>-1.5300093074070986E-3</v>
      </c>
      <c r="S46" s="3">
        <f t="shared" ca="1" si="10"/>
        <v>0.99784308886551876</v>
      </c>
      <c r="T46" s="2">
        <f t="shared" si="11"/>
        <v>1.0009999999999999</v>
      </c>
      <c r="U46" s="2">
        <f t="shared" ca="1" si="12"/>
        <v>0.99955722691578619</v>
      </c>
      <c r="V46" s="6">
        <f t="shared" ca="1" si="13"/>
        <v>0.99839867207430377</v>
      </c>
      <c r="W46" s="5">
        <f t="shared" ca="1" si="14"/>
        <v>-1.6013279256962276E-3</v>
      </c>
      <c r="X46" s="1"/>
      <c r="Y46" s="5"/>
    </row>
    <row r="47" spans="1:25" x14ac:dyDescent="0.3">
      <c r="A47">
        <f t="shared" si="15"/>
        <v>44</v>
      </c>
      <c r="B47" s="3">
        <f t="shared" ca="1" si="1"/>
        <v>0.48756960379833869</v>
      </c>
      <c r="C47" s="5">
        <f t="shared" ca="1" si="2"/>
        <v>-3.1163425956781362E-4</v>
      </c>
      <c r="D47" s="5"/>
      <c r="E47" s="4">
        <f ca="1">_xlfn.LET(_xlpm.anterior,E46,
_xlpm.incrRndTrnd, (1-C47*2)*(1+2*I47),
_xlpm.anterior*_xlpm.incrRndTrnd)</f>
        <v>87.147829827436311</v>
      </c>
      <c r="F47" s="5">
        <f t="shared" ca="1" si="3"/>
        <v>6.2326851913563353E-4</v>
      </c>
      <c r="G47">
        <f t="shared" si="4"/>
        <v>0.1</v>
      </c>
      <c r="H47" s="5"/>
      <c r="I47" s="5"/>
      <c r="K47">
        <f t="shared" si="5"/>
        <v>5</v>
      </c>
      <c r="L47" s="4">
        <f t="shared" ca="1" si="16"/>
        <v>109.14024992741741</v>
      </c>
      <c r="M47">
        <f t="shared" si="7"/>
        <v>-0.08</v>
      </c>
      <c r="O47" s="4">
        <f t="shared" ca="1" si="8"/>
        <v>109.21080480087164</v>
      </c>
      <c r="P47" s="5">
        <f t="shared" ca="1" si="9"/>
        <v>7.7585305370098112E-4</v>
      </c>
      <c r="S47" s="3">
        <f t="shared" ca="1" si="10"/>
        <v>0.99998571339880871</v>
      </c>
      <c r="T47" s="2">
        <f t="shared" si="11"/>
        <v>1.0009999999999999</v>
      </c>
      <c r="U47" s="2">
        <f t="shared" ca="1" si="12"/>
        <v>1.0001020266374445</v>
      </c>
      <c r="V47" s="6">
        <f t="shared" ca="1" si="13"/>
        <v>1.0010878263172178</v>
      </c>
      <c r="W47" s="5">
        <f t="shared" ca="1" si="14"/>
        <v>1.0878263172178215E-3</v>
      </c>
      <c r="X47" s="1"/>
      <c r="Y47" s="5"/>
    </row>
    <row r="48" spans="1:25" x14ac:dyDescent="0.3">
      <c r="A48">
        <f t="shared" si="15"/>
        <v>45</v>
      </c>
      <c r="B48" s="3">
        <f t="shared" ca="1" si="1"/>
        <v>0.89935078267694024</v>
      </c>
      <c r="C48" s="5">
        <f t="shared" ca="1" si="2"/>
        <v>1.2778610191972385E-2</v>
      </c>
      <c r="D48" s="5"/>
      <c r="E48" s="4">
        <f ca="1">_xlfn.LET(_xlpm.anterior,E47,
_xlpm.incrRndTrnd, (1-C48*2)*(1+2*I48),
_xlpm.anterior*_xlpm.incrRndTrnd)</f>
        <v>84.920573534554009</v>
      </c>
      <c r="F48" s="5">
        <f t="shared" ca="1" si="3"/>
        <v>-2.5557220383944701E-2</v>
      </c>
      <c r="G48">
        <f t="shared" si="4"/>
        <v>0.1</v>
      </c>
      <c r="H48" s="5"/>
      <c r="I48" s="5"/>
      <c r="K48">
        <f t="shared" si="5"/>
        <v>5</v>
      </c>
      <c r="L48" s="4">
        <f t="shared" ca="1" si="16"/>
        <v>109.46202863768599</v>
      </c>
      <c r="M48">
        <f t="shared" si="7"/>
        <v>-0.08</v>
      </c>
      <c r="O48" s="4">
        <f t="shared" ca="1" si="8"/>
        <v>110.71814782175773</v>
      </c>
      <c r="P48" s="5">
        <f t="shared" ca="1" si="9"/>
        <v>1.3802141863476614E-2</v>
      </c>
      <c r="S48" s="3">
        <f t="shared" ca="1" si="10"/>
        <v>1.0000623268519135</v>
      </c>
      <c r="T48" s="2">
        <f t="shared" si="11"/>
        <v>1.0009999999999999</v>
      </c>
      <c r="U48" s="2">
        <f t="shared" ca="1" si="12"/>
        <v>0.99994828315053252</v>
      </c>
      <c r="V48" s="6">
        <f t="shared" ca="1" si="13"/>
        <v>1.0010106173858768</v>
      </c>
      <c r="W48" s="5">
        <f t="shared" ca="1" si="14"/>
        <v>1.0106173858768219E-3</v>
      </c>
      <c r="X48" s="1"/>
      <c r="Y48" s="5"/>
    </row>
    <row r="49" spans="1:25" x14ac:dyDescent="0.3">
      <c r="A49">
        <f t="shared" si="15"/>
        <v>46</v>
      </c>
      <c r="B49" s="3">
        <f t="shared" ca="1" si="1"/>
        <v>0.10755215090936932</v>
      </c>
      <c r="C49" s="5">
        <f t="shared" ca="1" si="2"/>
        <v>-1.2396515580172266E-2</v>
      </c>
      <c r="D49" s="5"/>
      <c r="E49" s="4">
        <f ca="1">_xlfn.LET(_xlpm.anterior,E48,
_xlpm.incrRndTrnd, (1-C49*2)*(1+2*I49),
_xlpm.anterior*_xlpm.incrRndTrnd)</f>
        <v>87.026011960350544</v>
      </c>
      <c r="F49" s="5">
        <f t="shared" ca="1" si="3"/>
        <v>2.4793031160344592E-2</v>
      </c>
      <c r="G49">
        <f t="shared" si="4"/>
        <v>0.1</v>
      </c>
      <c r="H49" s="5"/>
      <c r="I49" s="5"/>
      <c r="K49">
        <f t="shared" si="5"/>
        <v>5</v>
      </c>
      <c r="L49" s="4">
        <f t="shared" ca="1" si="16"/>
        <v>110.44429176218034</v>
      </c>
      <c r="M49">
        <f t="shared" si="7"/>
        <v>-0.08</v>
      </c>
      <c r="O49" s="4">
        <f t="shared" ca="1" si="8"/>
        <v>109.07501146429344</v>
      </c>
      <c r="P49" s="5">
        <f t="shared" ca="1" si="9"/>
        <v>-1.4840713919000215E-2</v>
      </c>
      <c r="S49" s="3">
        <f t="shared" ca="1" si="10"/>
        <v>0.99744427796160551</v>
      </c>
      <c r="T49" s="2">
        <f t="shared" si="11"/>
        <v>1.0009999999999999</v>
      </c>
      <c r="U49" s="2">
        <f t="shared" ca="1" si="12"/>
        <v>0.99908196900809909</v>
      </c>
      <c r="V49" s="6">
        <f t="shared" ca="1" si="13"/>
        <v>0.99752512179494401</v>
      </c>
      <c r="W49" s="5">
        <f t="shared" ca="1" si="14"/>
        <v>-2.4748782050559859E-3</v>
      </c>
      <c r="X49" s="1"/>
      <c r="Y49" s="5"/>
    </row>
    <row r="50" spans="1:25" x14ac:dyDescent="0.3">
      <c r="A50">
        <f t="shared" si="15"/>
        <v>47</v>
      </c>
      <c r="B50" s="3">
        <f t="shared" ca="1" si="1"/>
        <v>0.64402968028306096</v>
      </c>
      <c r="C50" s="5">
        <f t="shared" ca="1" si="2"/>
        <v>3.6925100755713764E-3</v>
      </c>
      <c r="D50" s="5"/>
      <c r="E50" s="4">
        <f ca="1">_xlfn.LET(_xlpm.anterior,E49,
_xlpm.incrRndTrnd, (1-C50*2)*(1+2*I50),
_xlpm.anterior*_xlpm.incrRndTrnd)</f>
        <v>86.383323108349771</v>
      </c>
      <c r="F50" s="5">
        <f t="shared" ca="1" si="3"/>
        <v>-7.3850201511427294E-3</v>
      </c>
      <c r="G50">
        <f t="shared" si="4"/>
        <v>0.1</v>
      </c>
      <c r="H50" s="5"/>
      <c r="I50" s="5"/>
      <c r="K50">
        <f t="shared" si="5"/>
        <v>5</v>
      </c>
      <c r="L50" s="4">
        <f t="shared" ca="1" si="16"/>
        <v>109.22382816804374</v>
      </c>
      <c r="M50">
        <f t="shared" si="7"/>
        <v>-0.08</v>
      </c>
      <c r="O50" s="4">
        <f t="shared" ca="1" si="8"/>
        <v>109.96791168679519</v>
      </c>
      <c r="P50" s="5">
        <f t="shared" ca="1" si="9"/>
        <v>8.1861116539423406E-3</v>
      </c>
      <c r="S50" s="3">
        <f t="shared" ca="1" si="10"/>
        <v>1.0024793031160344</v>
      </c>
      <c r="T50" s="2">
        <f t="shared" si="11"/>
        <v>1.0009999999999999</v>
      </c>
      <c r="U50" s="2">
        <f t="shared" ca="1" si="12"/>
        <v>1.0009918341824928</v>
      </c>
      <c r="V50" s="6">
        <f t="shared" ca="1" si="13"/>
        <v>1.0044770699524626</v>
      </c>
      <c r="W50" s="5">
        <f t="shared" ca="1" si="14"/>
        <v>4.4770699524625535E-3</v>
      </c>
      <c r="X50" s="1"/>
      <c r="Y50" s="5"/>
    </row>
    <row r="51" spans="1:25" x14ac:dyDescent="0.3">
      <c r="A51">
        <f t="shared" si="15"/>
        <v>48</v>
      </c>
      <c r="B51" s="3">
        <f t="shared" ca="1" si="1"/>
        <v>1.7998338524607305E-2</v>
      </c>
      <c r="C51" s="5">
        <f t="shared" ca="1" si="2"/>
        <v>-2.0969649627521049E-2</v>
      </c>
      <c r="D51" s="5"/>
      <c r="E51" s="4">
        <f ca="1">_xlfn.LET(_xlpm.anterior,E50,
_xlpm.incrRndTrnd, (1-C51*2)*(1+2*I51),
_xlpm.anterior*_xlpm.incrRndTrnd)</f>
        <v>90.006179146835834</v>
      </c>
      <c r="F51" s="5">
        <f t="shared" ca="1" si="3"/>
        <v>4.1939299255042028E-2</v>
      </c>
      <c r="G51">
        <f t="shared" si="4"/>
        <v>0.1</v>
      </c>
      <c r="H51" s="5"/>
      <c r="I51" s="5"/>
      <c r="K51">
        <f t="shared" si="5"/>
        <v>5</v>
      </c>
      <c r="L51" s="4">
        <f t="shared" ca="1" si="16"/>
        <v>109.57847744367369</v>
      </c>
      <c r="M51">
        <f t="shared" si="7"/>
        <v>-0.08</v>
      </c>
      <c r="O51" s="4">
        <f t="shared" ca="1" si="8"/>
        <v>107.63130622806614</v>
      </c>
      <c r="P51" s="5">
        <f t="shared" ca="1" si="9"/>
        <v>-2.1248066121179465E-2</v>
      </c>
      <c r="S51" s="3">
        <f t="shared" ca="1" si="10"/>
        <v>0.99926149798488573</v>
      </c>
      <c r="T51" s="2">
        <f t="shared" si="11"/>
        <v>1.0009999999999999</v>
      </c>
      <c r="U51" s="2">
        <f t="shared" ca="1" si="12"/>
        <v>0.99945500279107113</v>
      </c>
      <c r="V51" s="6">
        <f t="shared" ca="1" si="13"/>
        <v>0.99971562016075133</v>
      </c>
      <c r="W51" s="5">
        <f t="shared" ca="1" si="14"/>
        <v>-2.8437983924867183E-4</v>
      </c>
      <c r="X51" s="1"/>
      <c r="Y51" s="5"/>
    </row>
    <row r="52" spans="1:25" x14ac:dyDescent="0.3">
      <c r="A52">
        <f t="shared" si="15"/>
        <v>49</v>
      </c>
      <c r="B52" s="3">
        <f t="shared" ca="1" si="1"/>
        <v>0.46357814758120819</v>
      </c>
      <c r="C52" s="5">
        <f t="shared" ca="1" si="2"/>
        <v>-9.1423241336836673E-4</v>
      </c>
      <c r="D52" s="5"/>
      <c r="E52" s="4">
        <f ca="1">_xlfn.LET(_xlpm.anterior,E51,
_xlpm.incrRndTrnd, (1-C52*2)*(1+2*I52),
_xlpm.anterior*_xlpm.incrRndTrnd)</f>
        <v>90.170752279594794</v>
      </c>
      <c r="F52" s="5">
        <f t="shared" ca="1" si="3"/>
        <v>1.8284648267368198E-3</v>
      </c>
      <c r="G52">
        <f t="shared" si="4"/>
        <v>0.1</v>
      </c>
      <c r="H52" s="5"/>
      <c r="I52" s="5"/>
      <c r="K52">
        <f t="shared" si="5"/>
        <v>5</v>
      </c>
      <c r="L52" s="4">
        <f t="shared" ca="1" si="16"/>
        <v>107.73367784835391</v>
      </c>
      <c r="M52">
        <f t="shared" si="7"/>
        <v>-0.08</v>
      </c>
      <c r="O52" s="4">
        <f t="shared" ca="1" si="8"/>
        <v>108.24553594979271</v>
      </c>
      <c r="P52" s="5">
        <f t="shared" ca="1" si="9"/>
        <v>5.7067942706654495E-3</v>
      </c>
      <c r="S52" s="3">
        <f t="shared" ca="1" si="10"/>
        <v>1.0041939299255043</v>
      </c>
      <c r="T52" s="2">
        <f t="shared" si="11"/>
        <v>1.0009999999999999</v>
      </c>
      <c r="U52" s="2">
        <f t="shared" ca="1" si="12"/>
        <v>1.0014215720174491</v>
      </c>
      <c r="V52" s="6">
        <f t="shared" ca="1" si="13"/>
        <v>1.0066270853802948</v>
      </c>
      <c r="W52" s="5">
        <f t="shared" ca="1" si="14"/>
        <v>6.6270853802947727E-3</v>
      </c>
      <c r="X52" s="1"/>
      <c r="Y52" s="5"/>
    </row>
    <row r="53" spans="1:25" x14ac:dyDescent="0.3">
      <c r="A53">
        <f t="shared" si="15"/>
        <v>50</v>
      </c>
      <c r="B53" s="3">
        <f t="shared" ca="1" si="1"/>
        <v>0.78360418982280611</v>
      </c>
      <c r="C53" s="5">
        <f t="shared" ca="1" si="2"/>
        <v>7.8442355688421693E-3</v>
      </c>
      <c r="D53" s="5"/>
      <c r="E53" s="4">
        <f ca="1">_xlfn.LET(_xlpm.anterior,E52,
_xlpm.incrRndTrnd, (1-C53*2)*(1+2*I53),
_xlpm.anterior*_xlpm.incrRndTrnd)</f>
        <v>88.756111034993083</v>
      </c>
      <c r="F53" s="5">
        <f t="shared" ca="1" si="3"/>
        <v>-1.5688471137684346E-2</v>
      </c>
      <c r="G53">
        <f t="shared" si="4"/>
        <v>0.1</v>
      </c>
      <c r="H53" s="5"/>
      <c r="I53" s="5"/>
      <c r="K53">
        <f t="shared" si="5"/>
        <v>5</v>
      </c>
      <c r="L53" s="4">
        <f t="shared" ca="1" si="16"/>
        <v>108.40164439112478</v>
      </c>
      <c r="M53">
        <f t="shared" si="7"/>
        <v>-0.08</v>
      </c>
      <c r="O53" s="4">
        <f t="shared" ca="1" si="8"/>
        <v>109.18218659778512</v>
      </c>
      <c r="P53" s="5">
        <f t="shared" ca="1" si="9"/>
        <v>8.6530187113382784E-3</v>
      </c>
      <c r="S53" s="3">
        <f t="shared" ca="1" si="10"/>
        <v>1.0001828464826736</v>
      </c>
      <c r="T53" s="2">
        <f t="shared" si="11"/>
        <v>1.0009999999999999</v>
      </c>
      <c r="U53" s="2">
        <f t="shared" ca="1" si="12"/>
        <v>0.999619908565892</v>
      </c>
      <c r="V53" s="6">
        <f t="shared" ca="1" si="13"/>
        <v>1.0008024882357338</v>
      </c>
      <c r="W53" s="5">
        <f t="shared" ca="1" si="14"/>
        <v>8.0248823573381145E-4</v>
      </c>
      <c r="X53" s="1"/>
      <c r="Y53" s="5"/>
    </row>
    <row r="54" spans="1:25" x14ac:dyDescent="0.3">
      <c r="A54">
        <f t="shared" si="15"/>
        <v>51</v>
      </c>
      <c r="B54" s="3">
        <f t="shared" ca="1" si="1"/>
        <v>0.77938263013547204</v>
      </c>
      <c r="C54" s="5">
        <f t="shared" ca="1" si="2"/>
        <v>7.7010983962211184E-3</v>
      </c>
      <c r="D54" s="5"/>
      <c r="E54" s="4">
        <f ca="1">_xlfn.LET(_xlpm.anterior,E53,
_xlpm.incrRndTrnd, (1-C54*2)*(1+2*I54),
_xlpm.anterior*_xlpm.incrRndTrnd)</f>
        <v>87.389071946300263</v>
      </c>
      <c r="F54" s="5">
        <f t="shared" ca="1" si="3"/>
        <v>-1.5402196792442258E-2</v>
      </c>
      <c r="G54">
        <f t="shared" si="4"/>
        <v>0.1</v>
      </c>
      <c r="H54" s="5"/>
      <c r="I54" s="5"/>
      <c r="K54">
        <f t="shared" si="5"/>
        <v>5</v>
      </c>
      <c r="L54" s="4">
        <f t="shared" ca="1" si="16"/>
        <v>109.30130704610627</v>
      </c>
      <c r="M54">
        <f t="shared" si="7"/>
        <v>-0.08</v>
      </c>
      <c r="O54" s="4">
        <f t="shared" ca="1" si="8"/>
        <v>109.89690928771196</v>
      </c>
      <c r="P54" s="5">
        <f t="shared" ca="1" si="9"/>
        <v>6.5461474275085862E-3</v>
      </c>
      <c r="S54" s="3">
        <f t="shared" ca="1" si="10"/>
        <v>0.99843115288623152</v>
      </c>
      <c r="T54" s="2">
        <f t="shared" si="11"/>
        <v>1.0009999999999999</v>
      </c>
      <c r="U54" s="2">
        <f t="shared" ca="1" si="12"/>
        <v>0.99942396282931345</v>
      </c>
      <c r="V54" s="6">
        <f t="shared" ca="1" si="13"/>
        <v>0.99885387544922721</v>
      </c>
      <c r="W54" s="5">
        <f t="shared" ca="1" si="14"/>
        <v>-1.1461245507727869E-3</v>
      </c>
      <c r="X54" s="1"/>
      <c r="Y54" s="5"/>
    </row>
    <row r="55" spans="1:25" x14ac:dyDescent="0.3">
      <c r="A55">
        <f t="shared" si="15"/>
        <v>52</v>
      </c>
      <c r="B55" s="3">
        <f t="shared" ca="1" si="1"/>
        <v>0.24299721770378035</v>
      </c>
      <c r="C55" s="5">
        <f t="shared" ca="1" si="2"/>
        <v>-6.9669380685042446E-3</v>
      </c>
      <c r="D55" s="5"/>
      <c r="E55" s="4">
        <f ca="1">_xlfn.LET(_xlpm.anterior,E54,
_xlpm.incrRndTrnd, (1-C55*2)*(1+2*I55),
_xlpm.anterior*_xlpm.incrRndTrnd)</f>
        <v>88.606740450528136</v>
      </c>
      <c r="F55" s="5">
        <f t="shared" ca="1" si="3"/>
        <v>1.3933876137008472E-2</v>
      </c>
      <c r="G55">
        <f t="shared" si="4"/>
        <v>0.1</v>
      </c>
      <c r="H55" s="5"/>
      <c r="I55" s="5"/>
      <c r="K55">
        <f t="shared" si="5"/>
        <v>5</v>
      </c>
      <c r="L55" s="4">
        <f t="shared" ca="1" si="16"/>
        <v>109.75152325740623</v>
      </c>
      <c r="M55">
        <f t="shared" si="7"/>
        <v>-0.08</v>
      </c>
      <c r="O55" s="4">
        <f t="shared" ca="1" si="8"/>
        <v>109.02459310587759</v>
      </c>
      <c r="P55" s="5">
        <f t="shared" ca="1" si="9"/>
        <v>-7.9375861203760945E-3</v>
      </c>
      <c r="S55" s="3">
        <f t="shared" ca="1" si="10"/>
        <v>0.99845978032075577</v>
      </c>
      <c r="T55" s="2">
        <f t="shared" si="11"/>
        <v>1.0009999999999999</v>
      </c>
      <c r="U55" s="2">
        <f t="shared" ca="1" si="12"/>
        <v>0.99956406578643786</v>
      </c>
      <c r="V55" s="6">
        <f t="shared" ca="1" si="13"/>
        <v>0.99902254205918983</v>
      </c>
      <c r="W55" s="5">
        <f t="shared" ca="1" si="14"/>
        <v>-9.774579408101669E-4</v>
      </c>
      <c r="X55" s="1"/>
      <c r="Y55" s="5"/>
    </row>
    <row r="56" spans="1:25" x14ac:dyDescent="0.3">
      <c r="A56">
        <f t="shared" si="15"/>
        <v>53</v>
      </c>
      <c r="B56" s="3">
        <f t="shared" ca="1" si="1"/>
        <v>0.68142592177283012</v>
      </c>
      <c r="C56" s="5">
        <f t="shared" ca="1" si="2"/>
        <v>4.7168988721737358E-3</v>
      </c>
      <c r="D56" s="5"/>
      <c r="E56" s="4">
        <f ca="1">_xlfn.LET(_xlpm.anterior,E55,
_xlpm.incrRndTrnd, (1-C56*2)*(1+2*I56),
_xlpm.anterior*_xlpm.incrRndTrnd)</f>
        <v>87.770842382331963</v>
      </c>
      <c r="F56" s="5">
        <f t="shared" ca="1" si="3"/>
        <v>-9.4337977443474941E-3</v>
      </c>
      <c r="G56">
        <f t="shared" si="4"/>
        <v>0.1</v>
      </c>
      <c r="H56" s="5"/>
      <c r="I56" s="5"/>
      <c r="K56">
        <f t="shared" si="5"/>
        <v>5</v>
      </c>
      <c r="L56" s="4">
        <f t="shared" ca="1" si="16"/>
        <v>109.16371981583747</v>
      </c>
      <c r="M56">
        <f t="shared" si="7"/>
        <v>-0.08</v>
      </c>
      <c r="O56" s="4">
        <f t="shared" ca="1" si="8"/>
        <v>109.85935336563693</v>
      </c>
      <c r="P56" s="5">
        <f t="shared" ca="1" si="9"/>
        <v>7.6566234826365154E-3</v>
      </c>
      <c r="S56" s="3">
        <f t="shared" ca="1" si="10"/>
        <v>1.0013933876137009</v>
      </c>
      <c r="T56" s="2">
        <f t="shared" si="11"/>
        <v>1.0009999999999999</v>
      </c>
      <c r="U56" s="2">
        <f t="shared" ca="1" si="12"/>
        <v>1.0005298733939747</v>
      </c>
      <c r="V56" s="6">
        <f t="shared" ca="1" si="13"/>
        <v>1.0029259233260261</v>
      </c>
      <c r="W56" s="5">
        <f t="shared" ca="1" si="14"/>
        <v>2.9259233260261475E-3</v>
      </c>
      <c r="X56" s="1"/>
      <c r="Y56" s="5"/>
    </row>
    <row r="57" spans="1:25" x14ac:dyDescent="0.3">
      <c r="A57">
        <f t="shared" si="15"/>
        <v>54</v>
      </c>
      <c r="B57" s="3">
        <f t="shared" ca="1" si="1"/>
        <v>0.19926192487114891</v>
      </c>
      <c r="C57" s="5">
        <f t="shared" ca="1" si="2"/>
        <v>-8.442605068715801E-3</v>
      </c>
      <c r="D57" s="5"/>
      <c r="E57" s="4">
        <f ca="1">_xlfn.LET(_xlpm.anterior,E56,
_xlpm.incrRndTrnd, (1-C57*2)*(1+2*I57),
_xlpm.anterior*_xlpm.incrRndTrnd)</f>
        <v>89.252871499897012</v>
      </c>
      <c r="F57" s="5">
        <f t="shared" ca="1" si="3"/>
        <v>1.6885210137431494E-2</v>
      </c>
      <c r="G57">
        <f t="shared" si="4"/>
        <v>0.1</v>
      </c>
      <c r="H57" s="5"/>
      <c r="I57" s="5"/>
      <c r="K57">
        <f t="shared" si="5"/>
        <v>5</v>
      </c>
      <c r="L57" s="4">
        <f t="shared" ca="1" si="16"/>
        <v>109.69652507823929</v>
      </c>
      <c r="M57">
        <f t="shared" si="7"/>
        <v>-0.08</v>
      </c>
      <c r="O57" s="4">
        <f t="shared" ca="1" si="8"/>
        <v>108.88238364125107</v>
      </c>
      <c r="P57" s="5">
        <f t="shared" ca="1" si="9"/>
        <v>-8.8929134794221154E-3</v>
      </c>
      <c r="S57" s="3">
        <f t="shared" ca="1" si="10"/>
        <v>0.9990566202255653</v>
      </c>
      <c r="T57" s="2">
        <f t="shared" si="11"/>
        <v>1.0009999999999999</v>
      </c>
      <c r="U57" s="2">
        <f t="shared" ca="1" si="12"/>
        <v>0.99949020898080565</v>
      </c>
      <c r="V57" s="6">
        <f t="shared" ca="1" si="13"/>
        <v>0.99954585744304036</v>
      </c>
      <c r="W57" s="5">
        <f t="shared" ca="1" si="14"/>
        <v>-4.5414255695963579E-4</v>
      </c>
      <c r="X57" s="1"/>
      <c r="Y57" s="5"/>
    </row>
    <row r="58" spans="1:25" x14ac:dyDescent="0.3">
      <c r="A58">
        <f t="shared" si="15"/>
        <v>55</v>
      </c>
      <c r="B58" s="3">
        <f t="shared" ca="1" si="1"/>
        <v>0.78687650354220051</v>
      </c>
      <c r="C58" s="5">
        <f t="shared" ca="1" si="2"/>
        <v>7.9563022578538201E-3</v>
      </c>
      <c r="D58" s="5"/>
      <c r="E58" s="4">
        <f ca="1">_xlfn.LET(_xlpm.anterior,E57,
_xlpm.incrRndTrnd, (1-C58*2)*(1+2*I58),
_xlpm.anterior*_xlpm.incrRndTrnd)</f>
        <v>87.832625853827878</v>
      </c>
      <c r="F58" s="5">
        <f t="shared" ca="1" si="3"/>
        <v>-1.591260451570764E-2</v>
      </c>
      <c r="G58">
        <f t="shared" si="4"/>
        <v>0.1</v>
      </c>
      <c r="H58" s="5"/>
      <c r="I58" s="5"/>
      <c r="K58">
        <f t="shared" si="5"/>
        <v>5</v>
      </c>
      <c r="L58" s="4">
        <f t="shared" ca="1" si="16"/>
        <v>109.08686459084889</v>
      </c>
      <c r="M58">
        <f t="shared" si="7"/>
        <v>-0.08</v>
      </c>
      <c r="O58" s="4">
        <f t="shared" ca="1" si="8"/>
        <v>110.10926933883796</v>
      </c>
      <c r="P58" s="5">
        <f t="shared" ca="1" si="9"/>
        <v>1.1267990803996986E-2</v>
      </c>
      <c r="S58" s="3">
        <f t="shared" ca="1" si="10"/>
        <v>1.0016885210137432</v>
      </c>
      <c r="T58" s="2">
        <f t="shared" si="11"/>
        <v>1.0009999999999999</v>
      </c>
      <c r="U58" s="2">
        <f t="shared" ca="1" si="12"/>
        <v>1.0005937409130563</v>
      </c>
      <c r="V58" s="6">
        <f t="shared" ca="1" si="13"/>
        <v>1.0032855477352787</v>
      </c>
      <c r="W58" s="5">
        <f t="shared" ca="1" si="14"/>
        <v>3.2855477352786711E-3</v>
      </c>
      <c r="X58" s="1"/>
      <c r="Y58" s="5"/>
    </row>
    <row r="59" spans="1:25" x14ac:dyDescent="0.3">
      <c r="A59">
        <f t="shared" si="15"/>
        <v>56</v>
      </c>
      <c r="B59" s="3">
        <f t="shared" ca="1" si="1"/>
        <v>0.48281607703399276</v>
      </c>
      <c r="C59" s="5">
        <f t="shared" ca="1" si="2"/>
        <v>-4.3087035257676333E-4</v>
      </c>
      <c r="D59" s="5"/>
      <c r="E59" s="4">
        <f ca="1">_xlfn.LET(_xlpm.anterior,E58,
_xlpm.incrRndTrnd, (1-C59*2)*(1+2*I59),
_xlpm.anterior*_xlpm.incrRndTrnd)</f>
        <v>87.90831480276664</v>
      </c>
      <c r="F59" s="5">
        <f t="shared" ca="1" si="3"/>
        <v>8.6174070515343537E-4</v>
      </c>
      <c r="G59">
        <f t="shared" si="4"/>
        <v>0.1</v>
      </c>
      <c r="H59" s="5"/>
      <c r="I59" s="5"/>
      <c r="K59">
        <f t="shared" si="5"/>
        <v>5</v>
      </c>
      <c r="L59" s="4">
        <f t="shared" ca="1" si="16"/>
        <v>110.07674139956532</v>
      </c>
      <c r="M59">
        <f t="shared" si="7"/>
        <v>-0.08</v>
      </c>
      <c r="O59" s="4">
        <f t="shared" ca="1" si="8"/>
        <v>109.91410170320211</v>
      </c>
      <c r="P59" s="5">
        <f t="shared" ca="1" si="9"/>
        <v>-1.7724905160824145E-3</v>
      </c>
      <c r="S59" s="3">
        <f t="shared" ca="1" si="10"/>
        <v>0.99840873954842924</v>
      </c>
      <c r="T59" s="2">
        <f t="shared" si="11"/>
        <v>1.0009999999999999</v>
      </c>
      <c r="U59" s="2">
        <f t="shared" ca="1" si="12"/>
        <v>0.99925020871994163</v>
      </c>
      <c r="V59" s="6">
        <f t="shared" ca="1" si="13"/>
        <v>0.99865780152296324</v>
      </c>
      <c r="W59" s="5">
        <f t="shared" ca="1" si="14"/>
        <v>-1.3421984770367601E-3</v>
      </c>
      <c r="X59" s="1"/>
      <c r="Y59" s="5"/>
    </row>
    <row r="60" spans="1:25" x14ac:dyDescent="0.3">
      <c r="A60">
        <f t="shared" si="15"/>
        <v>57</v>
      </c>
      <c r="B60" s="3">
        <f t="shared" ca="1" si="1"/>
        <v>0.65242269727785873</v>
      </c>
      <c r="C60" s="5">
        <f t="shared" ca="1" si="2"/>
        <v>3.9186954644228247E-3</v>
      </c>
      <c r="D60" s="5"/>
      <c r="E60" s="4">
        <f ca="1">_xlfn.LET(_xlpm.anterior,E59,
_xlpm.incrRndTrnd, (1-C60*2)*(1+2*I60),
_xlpm.anterior*_xlpm.incrRndTrnd)</f>
        <v>87.219342973761329</v>
      </c>
      <c r="F60" s="5">
        <f t="shared" ca="1" si="3"/>
        <v>-7.8373909288456112E-3</v>
      </c>
      <c r="G60">
        <f t="shared" si="4"/>
        <v>0.1</v>
      </c>
      <c r="H60" s="5"/>
      <c r="I60" s="5"/>
      <c r="K60">
        <f t="shared" si="5"/>
        <v>5</v>
      </c>
      <c r="L60" s="4">
        <f t="shared" ca="1" si="16"/>
        <v>110.0080417224858</v>
      </c>
      <c r="M60">
        <f t="shared" si="7"/>
        <v>-0.08</v>
      </c>
      <c r="O60" s="4">
        <f t="shared" ca="1" si="8"/>
        <v>110.47774181890431</v>
      </c>
      <c r="P60" s="5">
        <f t="shared" ca="1" si="9"/>
        <v>5.1280054785343143E-3</v>
      </c>
      <c r="S60" s="3">
        <f t="shared" ca="1" si="10"/>
        <v>1.0000861740705154</v>
      </c>
      <c r="T60" s="2">
        <f t="shared" si="11"/>
        <v>1.0009999999999999</v>
      </c>
      <c r="U60" s="2">
        <f t="shared" ca="1" si="12"/>
        <v>1.0001182009527501</v>
      </c>
      <c r="V60" s="6">
        <f t="shared" ca="1" si="13"/>
        <v>1.0012045895943318</v>
      </c>
      <c r="W60" s="5">
        <f t="shared" ca="1" si="14"/>
        <v>1.2045895943317841E-3</v>
      </c>
      <c r="X60" s="1"/>
      <c r="Y60" s="5"/>
    </row>
    <row r="61" spans="1:25" x14ac:dyDescent="0.3">
      <c r="A61">
        <f t="shared" si="15"/>
        <v>58</v>
      </c>
      <c r="B61" s="3">
        <f t="shared" ca="1" si="1"/>
        <v>0.75059072933021298</v>
      </c>
      <c r="C61" s="5">
        <f t="shared" ca="1" si="2"/>
        <v>6.7634986315529746E-3</v>
      </c>
      <c r="D61" s="5"/>
      <c r="E61" s="4">
        <f ca="1">_xlfn.LET(_xlpm.anterior,E60,
_xlpm.incrRndTrnd, (1-C61*2)*(1+2*I61),
_xlpm.anterior*_xlpm.incrRndTrnd)</f>
        <v>86.039527160065361</v>
      </c>
      <c r="F61" s="5">
        <f t="shared" ca="1" si="3"/>
        <v>-1.3526997263105911E-2</v>
      </c>
      <c r="G61">
        <f t="shared" si="4"/>
        <v>0.1</v>
      </c>
      <c r="H61" s="5"/>
      <c r="I61" s="5"/>
      <c r="K61">
        <f t="shared" si="5"/>
        <v>5</v>
      </c>
      <c r="L61" s="4">
        <f t="shared" ca="1" si="16"/>
        <v>110.5999389242774</v>
      </c>
      <c r="M61">
        <f t="shared" si="7"/>
        <v>-0.08</v>
      </c>
      <c r="O61" s="4">
        <f t="shared" ca="1" si="8"/>
        <v>111.21092445114273</v>
      </c>
      <c r="P61" s="5">
        <f t="shared" ca="1" si="9"/>
        <v>6.6364737382147432E-3</v>
      </c>
      <c r="S61" s="3">
        <f t="shared" ca="1" si="10"/>
        <v>0.99921626090711546</v>
      </c>
      <c r="T61" s="2">
        <f t="shared" si="11"/>
        <v>1.0009999999999999</v>
      </c>
      <c r="U61" s="2">
        <f t="shared" ca="1" si="12"/>
        <v>0.99965842490126067</v>
      </c>
      <c r="V61" s="6">
        <f t="shared" ca="1" si="13"/>
        <v>0.99987382846764816</v>
      </c>
      <c r="W61" s="5">
        <f t="shared" ca="1" si="14"/>
        <v>-1.2617153235183753E-4</v>
      </c>
      <c r="X61" s="1"/>
      <c r="Y61" s="5"/>
    </row>
    <row r="62" spans="1:25" x14ac:dyDescent="0.3">
      <c r="A62">
        <f t="shared" si="15"/>
        <v>59</v>
      </c>
      <c r="B62" s="3">
        <f t="shared" ca="1" si="1"/>
        <v>0.34337826739401622</v>
      </c>
      <c r="C62" s="5">
        <f t="shared" ca="1" si="2"/>
        <v>-4.0326058427133053E-3</v>
      </c>
      <c r="D62" s="5"/>
      <c r="E62" s="4">
        <f ca="1">_xlfn.LET(_xlpm.anterior,E61,
_xlpm.incrRndTrnd, (1-C62*2)*(1+2*I62),
_xlpm.anterior*_xlpm.incrRndTrnd)</f>
        <v>86.733454159925287</v>
      </c>
      <c r="F62" s="5">
        <f t="shared" ca="1" si="3"/>
        <v>8.0652116854265099E-3</v>
      </c>
      <c r="G62">
        <f t="shared" si="4"/>
        <v>0.1</v>
      </c>
      <c r="H62" s="5"/>
      <c r="I62" s="5"/>
      <c r="K62">
        <f t="shared" si="5"/>
        <v>5</v>
      </c>
      <c r="L62" s="4">
        <f t="shared" ca="1" si="16"/>
        <v>111.12148797228012</v>
      </c>
      <c r="M62">
        <f t="shared" si="7"/>
        <v>-0.08</v>
      </c>
      <c r="O62" s="4">
        <f t="shared" ca="1" si="8"/>
        <v>110.67430557796702</v>
      </c>
      <c r="P62" s="5">
        <f t="shared" ca="1" si="9"/>
        <v>-4.8252352529580822E-3</v>
      </c>
      <c r="S62" s="3">
        <f t="shared" ca="1" si="10"/>
        <v>0.99864730027368942</v>
      </c>
      <c r="T62" s="2">
        <f t="shared" si="11"/>
        <v>1.0009999999999999</v>
      </c>
      <c r="U62" s="2">
        <f t="shared" ca="1" si="12"/>
        <v>0.99955805724103797</v>
      </c>
      <c r="V62" s="6">
        <f t="shared" ca="1" si="13"/>
        <v>0.99920416128590694</v>
      </c>
      <c r="W62" s="5">
        <f t="shared" ca="1" si="14"/>
        <v>-7.9583871409305562E-4</v>
      </c>
      <c r="X62" s="1"/>
      <c r="Y62" s="5"/>
    </row>
    <row r="63" spans="1:25" x14ac:dyDescent="0.3">
      <c r="A63">
        <f t="shared" si="15"/>
        <v>60</v>
      </c>
      <c r="B63" s="3">
        <f t="shared" ca="1" si="1"/>
        <v>0.23768904729283358</v>
      </c>
      <c r="C63" s="5">
        <f t="shared" ca="1" si="2"/>
        <v>-7.1375596299517018E-3</v>
      </c>
      <c r="D63" s="5"/>
      <c r="E63" s="4">
        <f ca="1">_xlfn.LET(_xlpm.anterior,E62,
_xlpm.incrRndTrnd, (1-C63*2)*(1+2*I63),
_xlpm.anterior*_xlpm.incrRndTrnd)</f>
        <v>87.971584561881585</v>
      </c>
      <c r="F63" s="5">
        <f t="shared" ca="1" si="3"/>
        <v>1.4275119259903324E-2</v>
      </c>
      <c r="G63">
        <f t="shared" si="4"/>
        <v>0.1</v>
      </c>
      <c r="H63" s="5"/>
      <c r="I63" s="5"/>
      <c r="K63">
        <f t="shared" si="5"/>
        <v>5</v>
      </c>
      <c r="L63" s="4">
        <f t="shared" ca="1" si="16"/>
        <v>110.58165438445228</v>
      </c>
      <c r="M63">
        <f t="shared" si="7"/>
        <v>-0.08</v>
      </c>
      <c r="O63" s="4">
        <f t="shared" ca="1" si="8"/>
        <v>110.11839841687862</v>
      </c>
      <c r="P63" s="5">
        <f t="shared" ca="1" si="9"/>
        <v>-5.0229107667342232E-3</v>
      </c>
      <c r="S63" s="3">
        <f t="shared" ca="1" si="10"/>
        <v>1.0008065211685426</v>
      </c>
      <c r="T63" s="2">
        <f t="shared" si="11"/>
        <v>1.0009999999999999</v>
      </c>
      <c r="U63" s="2">
        <f t="shared" ca="1" si="12"/>
        <v>1.0003219412572479</v>
      </c>
      <c r="V63" s="6">
        <f t="shared" ca="1" si="13"/>
        <v>1.0021298508003076</v>
      </c>
      <c r="W63" s="5">
        <f t="shared" ca="1" si="14"/>
        <v>2.1298508003075867E-3</v>
      </c>
      <c r="X63" s="1"/>
      <c r="Y63" s="5"/>
    </row>
    <row r="64" spans="1:25" x14ac:dyDescent="0.3">
      <c r="A64">
        <f t="shared" si="15"/>
        <v>61</v>
      </c>
      <c r="B64" s="3">
        <f t="shared" ca="1" si="1"/>
        <v>0.21905761711600302</v>
      </c>
      <c r="C64" s="5">
        <f t="shared" ca="1" si="2"/>
        <v>-7.7537985675605959E-3</v>
      </c>
      <c r="D64" s="5"/>
      <c r="E64" s="4">
        <f ca="1">_xlfn.LET(_xlpm.anterior,E63,
_xlpm.incrRndTrnd, (1-C64*2)*(1+2*I64),
_xlpm.anterior*_xlpm.incrRndTrnd)</f>
        <v>89.335812454605502</v>
      </c>
      <c r="F64" s="5">
        <f t="shared" ca="1" si="3"/>
        <v>1.5507597135121287E-2</v>
      </c>
      <c r="G64">
        <f t="shared" si="4"/>
        <v>0.1</v>
      </c>
      <c r="H64" s="5"/>
      <c r="I64" s="5"/>
      <c r="K64">
        <f t="shared" si="5"/>
        <v>5</v>
      </c>
      <c r="L64" s="4">
        <f t="shared" ca="1" si="16"/>
        <v>110.02644327292096</v>
      </c>
      <c r="M64">
        <f t="shared" si="7"/>
        <v>-0.08</v>
      </c>
      <c r="O64" s="4">
        <f t="shared" ca="1" si="8"/>
        <v>109.56666755313272</v>
      </c>
      <c r="P64" s="5">
        <f t="shared" ca="1" si="9"/>
        <v>-5.0103422468713577E-3</v>
      </c>
      <c r="S64" s="3">
        <f t="shared" ca="1" si="10"/>
        <v>1.0014275119259903</v>
      </c>
      <c r="T64" s="2">
        <f t="shared" si="11"/>
        <v>1.0009999999999999</v>
      </c>
      <c r="U64" s="2">
        <f t="shared" ca="1" si="12"/>
        <v>1.0003351412819079</v>
      </c>
      <c r="V64" s="6">
        <f t="shared" ca="1" si="13"/>
        <v>1.002764894757701</v>
      </c>
      <c r="W64" s="5">
        <f t="shared" ca="1" si="14"/>
        <v>2.7648947577010308E-3</v>
      </c>
      <c r="X64" s="1"/>
      <c r="Y64" s="5"/>
    </row>
    <row r="65" spans="24:24" x14ac:dyDescent="0.3">
      <c r="X65" s="1"/>
    </row>
    <row r="66" spans="24:24" x14ac:dyDescent="0.3">
      <c r="X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Scherk</dc:creator>
  <cp:lastModifiedBy>Walter Scherk</cp:lastModifiedBy>
  <dcterms:created xsi:type="dcterms:W3CDTF">2024-02-03T19:53:58Z</dcterms:created>
  <dcterms:modified xsi:type="dcterms:W3CDTF">2024-02-03T21:49:55Z</dcterms:modified>
</cp:coreProperties>
</file>