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tan\Desktop\"/>
    </mc:Choice>
  </mc:AlternateContent>
  <bookViews>
    <workbookView xWindow="240" yWindow="285" windowWidth="19440" windowHeight="7500" tabRatio="743"/>
  </bookViews>
  <sheets>
    <sheet name="Tank Sounding" sheetId="11" r:id="rId1"/>
    <sheet name="FO(1P)" sheetId="14" r:id="rId2"/>
    <sheet name="FO(1S)" sheetId="15" r:id="rId3"/>
    <sheet name="FO(2P)" sheetId="16" r:id="rId4"/>
    <sheet name="FO(2S)" sheetId="17" r:id="rId5"/>
    <sheet name="DO(P)" sheetId="12" r:id="rId6"/>
    <sheet name="DO(S)" sheetId="13" r:id="rId7"/>
  </sheets>
  <definedNames>
    <definedName name="_xlnm._FilterDatabase" localSheetId="0" hidden="1">'Tank Sounding'!#REF!</definedName>
    <definedName name="_xlnm.Print_Area" localSheetId="0">'Tank Sounding'!$A$1:$K$37</definedName>
  </definedNames>
  <calcPr calcId="152511"/>
</workbook>
</file>

<file path=xl/calcChain.xml><?xml version="1.0" encoding="utf-8"?>
<calcChain xmlns="http://schemas.openxmlformats.org/spreadsheetml/2006/main">
  <c r="H28" i="11" l="1"/>
  <c r="H29" i="11"/>
  <c r="H17" i="11"/>
  <c r="H18" i="11"/>
  <c r="F14" i="11"/>
  <c r="H14" i="11" s="1"/>
  <c r="F15" i="11"/>
  <c r="H15" i="11" s="1"/>
  <c r="F16" i="11"/>
  <c r="H16" i="11" s="1"/>
  <c r="F13" i="11"/>
  <c r="H13" i="11" s="1"/>
  <c r="L5" i="13"/>
  <c r="M8" i="13" s="1"/>
  <c r="N8" i="13" s="1"/>
  <c r="O8" i="13" s="1"/>
  <c r="N3" i="13"/>
  <c r="M3" i="13" s="1"/>
  <c r="O3" i="13" s="1"/>
  <c r="N3" i="12"/>
  <c r="M3" i="12" s="1"/>
  <c r="O3" i="12" s="1"/>
  <c r="L5" i="12"/>
  <c r="M8" i="12" s="1"/>
  <c r="N8" i="12" s="1"/>
  <c r="O8" i="12" s="1"/>
  <c r="L5" i="17"/>
  <c r="M8" i="17" s="1"/>
  <c r="N8" i="17" s="1"/>
  <c r="O8" i="17" s="1"/>
  <c r="N3" i="17"/>
  <c r="M3" i="17" s="1"/>
  <c r="O3" i="17" s="1"/>
  <c r="L5" i="16"/>
  <c r="M8" i="16" s="1"/>
  <c r="N8" i="16" s="1"/>
  <c r="O8" i="16" s="1"/>
  <c r="N3" i="16"/>
  <c r="M3" i="16" s="1"/>
  <c r="O3" i="16" s="1"/>
  <c r="L5" i="15"/>
  <c r="M8" i="15" s="1"/>
  <c r="N8" i="15" s="1"/>
  <c r="O8" i="15" s="1"/>
  <c r="N3" i="15"/>
  <c r="M3" i="15" s="1"/>
  <c r="O3" i="15" s="1"/>
  <c r="N3" i="14"/>
  <c r="M3" i="14" s="1"/>
  <c r="O3" i="14" s="1"/>
  <c r="L5" i="14"/>
  <c r="M8" i="14" s="1"/>
  <c r="N8" i="14" s="1"/>
  <c r="O8" i="14" s="1"/>
  <c r="L4" i="13" l="1"/>
  <c r="L6" i="13"/>
  <c r="L4" i="17"/>
  <c r="L6" i="17"/>
  <c r="L4" i="16"/>
  <c r="L6" i="16"/>
  <c r="L4" i="15"/>
  <c r="L6" i="15"/>
  <c r="L6" i="14"/>
  <c r="L4" i="14"/>
  <c r="L4" i="12"/>
  <c r="L6" i="12"/>
  <c r="O6" i="13" l="1"/>
  <c r="M6" i="13"/>
  <c r="M4" i="13"/>
  <c r="O4" i="13"/>
  <c r="O4" i="17"/>
  <c r="M4" i="17"/>
  <c r="M6" i="17"/>
  <c r="O6" i="17"/>
  <c r="O4" i="16"/>
  <c r="M4" i="16"/>
  <c r="M6" i="16"/>
  <c r="O6" i="16"/>
  <c r="O4" i="15"/>
  <c r="M4" i="15"/>
  <c r="M6" i="15"/>
  <c r="O6" i="15"/>
  <c r="O4" i="14"/>
  <c r="M4" i="14"/>
  <c r="M6" i="14"/>
  <c r="O6" i="14"/>
  <c r="M6" i="12"/>
  <c r="O6" i="12"/>
  <c r="M4" i="12"/>
  <c r="O4" i="12"/>
  <c r="B30" i="11"/>
  <c r="B19" i="11"/>
  <c r="N4" i="17" l="1"/>
  <c r="N6" i="13"/>
  <c r="N4" i="16"/>
  <c r="N4" i="15"/>
  <c r="N4" i="14"/>
  <c r="N6" i="15"/>
  <c r="N5" i="15" s="1"/>
  <c r="D14" i="11" s="1"/>
  <c r="N4" i="13"/>
  <c r="N4" i="12"/>
  <c r="N6" i="17"/>
  <c r="N5" i="17" s="1"/>
  <c r="D16" i="11" s="1"/>
  <c r="N6" i="16"/>
  <c r="N6" i="14"/>
  <c r="N5" i="14" s="1"/>
  <c r="D13" i="11" s="1"/>
  <c r="I2" i="17"/>
  <c r="N6" i="12"/>
  <c r="I2" i="12"/>
  <c r="I2" i="15"/>
  <c r="I2" i="16"/>
  <c r="I2" i="13"/>
  <c r="I2" i="14"/>
  <c r="F26" i="11"/>
  <c r="H26" i="11" s="1"/>
  <c r="N5" i="13" l="1"/>
  <c r="D27" i="11" s="1"/>
  <c r="N5" i="16"/>
  <c r="D15" i="11" s="1"/>
  <c r="I15" i="11" s="1"/>
  <c r="N5" i="12"/>
  <c r="D26" i="11" s="1"/>
  <c r="F27" i="11"/>
  <c r="H27" i="11" s="1"/>
  <c r="I28" i="11"/>
  <c r="I29" i="11"/>
  <c r="E15" i="11" l="1"/>
  <c r="E28" i="11"/>
  <c r="E29" i="11"/>
  <c r="E17" i="11" l="1"/>
  <c r="E18" i="11"/>
  <c r="I17" i="11"/>
  <c r="I18" i="11"/>
  <c r="I27" i="11" l="1"/>
  <c r="E27" i="11" l="1"/>
  <c r="I16" i="11" l="1"/>
  <c r="E16" i="11"/>
  <c r="E26" i="11" l="1"/>
  <c r="I26" i="11"/>
  <c r="I30" i="11" s="1"/>
  <c r="E13" i="11"/>
  <c r="I13" i="11"/>
  <c r="D19" i="11"/>
  <c r="E14" i="11"/>
  <c r="I14" i="11"/>
  <c r="I19" i="11" l="1"/>
  <c r="I21" i="11" s="1"/>
  <c r="D30" i="11" l="1"/>
  <c r="I32" i="11" l="1"/>
</calcChain>
</file>

<file path=xl/sharedStrings.xml><?xml version="1.0" encoding="utf-8"?>
<sst xmlns="http://schemas.openxmlformats.org/spreadsheetml/2006/main" count="77" uniqueCount="44">
  <si>
    <t>¿?</t>
  </si>
  <si>
    <t>Reu</t>
  </si>
  <si>
    <t>beN</t>
  </si>
  <si>
    <t>Port:</t>
  </si>
  <si>
    <t>Date:</t>
  </si>
  <si>
    <t>Sea water Temp.</t>
  </si>
  <si>
    <t>Voy. No.</t>
  </si>
  <si>
    <t>Trim:</t>
  </si>
  <si>
    <t>Time:</t>
  </si>
  <si>
    <t>TANK</t>
  </si>
  <si>
    <t>Gauge</t>
  </si>
  <si>
    <t>TOTAL</t>
  </si>
  <si>
    <t>Prepared by:</t>
  </si>
  <si>
    <t>Approved by:</t>
  </si>
  <si>
    <t>Volume (m³)</t>
  </si>
  <si>
    <t>Percent        (%)</t>
  </si>
  <si>
    <t>Temp.      (ºC)</t>
  </si>
  <si>
    <t>HSFO Settling Tank</t>
  </si>
  <si>
    <t>HSFO Service Tank</t>
  </si>
  <si>
    <t>Diesel Oil Sett. Tk</t>
  </si>
  <si>
    <t>Diesel Oil Serv. Tk</t>
  </si>
  <si>
    <t>Officer-in-Charge</t>
  </si>
  <si>
    <t>CHIEF ENGINEER</t>
  </si>
  <si>
    <t>Consumption</t>
  </si>
  <si>
    <t> </t>
  </si>
  <si>
    <t>3/E Reuben Tan</t>
  </si>
  <si>
    <t>No. 1(P) F.O. Tk</t>
  </si>
  <si>
    <t>No. 1(S) F.O. Tk</t>
  </si>
  <si>
    <t>No. 2(P) F.O. Tk</t>
  </si>
  <si>
    <t>No. 2(S) F.O. Tk</t>
  </si>
  <si>
    <t>Ullage Sounding (m)</t>
  </si>
  <si>
    <t>Depth Sounding (m)</t>
  </si>
  <si>
    <t>SG @ 15ºC</t>
  </si>
  <si>
    <t>Corrected S.G</t>
  </si>
  <si>
    <t>Tank Capacity (m³)</t>
  </si>
  <si>
    <t>MT</t>
  </si>
  <si>
    <t>Sulphur %</t>
  </si>
  <si>
    <t>Log Book:</t>
  </si>
  <si>
    <t>FUEL OIL TANKS</t>
  </si>
  <si>
    <t>ARRIVAL TANK CONDITION</t>
  </si>
  <si>
    <t>DIESEL OIL TANKS</t>
  </si>
  <si>
    <t>D.O. Tk (P)</t>
  </si>
  <si>
    <t>D.O. Tk (S)</t>
  </si>
  <si>
    <t>LPG/C Kentmere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</si>
</sst>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u/>
      <sz val="1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sz val="20"/>
      <name val="Calibri"/>
      <family val="2"/>
      <scheme val="minor"/>
    </font>
    <font>
      <sz val="20"/>
      <color indexed="10"/>
      <name val="Calibri"/>
      <family val="2"/>
      <scheme val="minor"/>
    </font>
    <font>
      <sz val="10"/>
      <color rgb="FF00AFF0"/>
      <name val="Calibri"/>
      <family val="2"/>
      <scheme val="minor"/>
    </font>
    <font>
      <b/>
      <sz val="10"/>
      <color rgb="FF00AFF0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0">
    <xf numFmtId="0" fontId="0" fillId="0" borderId="0" xfId="0"/>
    <xf numFmtId="2" fontId="14" fillId="0" borderId="5" xfId="0" applyNumberFormat="1" applyFont="1" applyBorder="1" applyAlignment="1" applyProtection="1">
      <alignment horizontal="center" vertical="center"/>
      <protection locked="0"/>
    </xf>
    <xf numFmtId="2" fontId="15" fillId="0" borderId="6" xfId="2" applyNumberFormat="1" applyFont="1" applyFill="1" applyBorder="1" applyAlignment="1" applyProtection="1">
      <alignment horizontal="center" vertical="center"/>
      <protection locked="0"/>
    </xf>
    <xf numFmtId="2" fontId="18" fillId="0" borderId="0" xfId="1" applyNumberFormat="1" applyFont="1" applyProtection="1">
      <protection hidden="1"/>
    </xf>
    <xf numFmtId="2" fontId="1" fillId="0" borderId="0" xfId="1" applyNumberFormat="1"/>
    <xf numFmtId="2" fontId="1" fillId="0" borderId="0" xfId="1" applyNumberFormat="1" applyFont="1"/>
    <xf numFmtId="0" fontId="1" fillId="0" borderId="0" xfId="1"/>
    <xf numFmtId="2" fontId="1" fillId="0" borderId="0" xfId="1" applyNumberFormat="1" applyProtection="1"/>
    <xf numFmtId="164" fontId="1" fillId="0" borderId="0" xfId="1" applyNumberFormat="1"/>
    <xf numFmtId="2" fontId="18" fillId="0" borderId="0" xfId="1" applyNumberFormat="1" applyFont="1"/>
    <xf numFmtId="2" fontId="1" fillId="0" borderId="0" xfId="1" applyNumberFormat="1" applyFont="1" applyFill="1"/>
    <xf numFmtId="2" fontId="15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0" borderId="5" xfId="2" applyFont="1" applyFill="1" applyBorder="1" applyAlignment="1" applyProtection="1">
      <alignment horizontal="center" vertical="center"/>
      <protection locked="0"/>
    </xf>
    <xf numFmtId="165" fontId="15" fillId="0" borderId="5" xfId="0" applyNumberFormat="1" applyFont="1" applyBorder="1" applyAlignment="1" applyProtection="1">
      <alignment horizontal="center" vertical="center"/>
      <protection locked="0"/>
    </xf>
    <xf numFmtId="2" fontId="15" fillId="0" borderId="5" xfId="2" applyNumberFormat="1" applyFont="1" applyFill="1" applyBorder="1" applyAlignment="1" applyProtection="1">
      <alignment horizontal="center" vertical="center"/>
      <protection locked="0"/>
    </xf>
    <xf numFmtId="2" fontId="15" fillId="0" borderId="4" xfId="0" applyNumberFormat="1" applyFont="1" applyBorder="1" applyAlignment="1" applyProtection="1">
      <alignment horizontal="center" vertical="center"/>
      <protection locked="0"/>
    </xf>
    <xf numFmtId="2" fontId="15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Alignment="1" applyProtection="1">
      <alignment wrapText="1"/>
      <protection hidden="1"/>
    </xf>
    <xf numFmtId="0" fontId="3" fillId="0" borderId="0" xfId="2" applyFont="1" applyFill="1" applyAlignment="1" applyProtection="1">
      <alignment horizontal="right"/>
      <protection hidden="1"/>
    </xf>
    <xf numFmtId="0" fontId="3" fillId="0" borderId="0" xfId="2" applyFont="1" applyFill="1" applyAlignment="1" applyProtection="1">
      <alignment horizontal="left"/>
      <protection hidden="1"/>
    </xf>
    <xf numFmtId="0" fontId="3" fillId="0" borderId="0" xfId="2" applyFont="1" applyFill="1" applyProtection="1">
      <protection hidden="1"/>
    </xf>
    <xf numFmtId="15" fontId="3" fillId="0" borderId="0" xfId="2" applyNumberFormat="1" applyFont="1" applyFill="1" applyAlignment="1" applyProtection="1">
      <alignment horizontal="left"/>
      <protection hidden="1"/>
    </xf>
    <xf numFmtId="0" fontId="12" fillId="0" borderId="0" xfId="2" applyFont="1" applyFill="1" applyAlignment="1" applyProtection="1">
      <alignment horizontal="center" wrapText="1"/>
      <protection hidden="1"/>
    </xf>
    <xf numFmtId="0" fontId="12" fillId="0" borderId="0" xfId="2" applyFont="1" applyFill="1" applyAlignment="1" applyProtection="1">
      <alignment horizontal="center"/>
      <protection hidden="1"/>
    </xf>
    <xf numFmtId="0" fontId="4" fillId="0" borderId="0" xfId="2" applyFont="1" applyFill="1" applyBorder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3" fillId="0" borderId="0" xfId="2" applyFont="1" applyFill="1" applyBorder="1" applyAlignment="1" applyProtection="1">
      <alignment horizontal="center"/>
      <protection hidden="1"/>
    </xf>
    <xf numFmtId="2" fontId="3" fillId="0" borderId="0" xfId="2" applyNumberFormat="1" applyFont="1" applyFill="1" applyBorder="1" applyAlignment="1" applyProtection="1">
      <alignment horizontal="center"/>
      <protection locked="0" hidden="1"/>
    </xf>
    <xf numFmtId="0" fontId="8" fillId="0" borderId="0" xfId="0" applyFont="1" applyBorder="1" applyAlignment="1" applyProtection="1">
      <alignment horizontal="center"/>
      <protection locked="0" hidden="1"/>
    </xf>
    <xf numFmtId="0" fontId="3" fillId="0" borderId="0" xfId="2" applyFont="1" applyFill="1" applyBorder="1" applyAlignment="1" applyProtection="1">
      <alignment horizontal="center"/>
      <protection locked="0" hidden="1"/>
    </xf>
    <xf numFmtId="0" fontId="6" fillId="0" borderId="5" xfId="2" applyFont="1" applyFill="1" applyBorder="1" applyAlignment="1" applyProtection="1">
      <alignment horizontal="center" vertical="center" wrapText="1"/>
      <protection hidden="1"/>
    </xf>
    <xf numFmtId="0" fontId="6" fillId="0" borderId="5" xfId="2" applyFont="1" applyFill="1" applyBorder="1" applyAlignment="1" applyProtection="1">
      <alignment horizontal="left" vertical="center" wrapText="1"/>
      <protection hidden="1"/>
    </xf>
    <xf numFmtId="2" fontId="3" fillId="0" borderId="5" xfId="2" applyNumberFormat="1" applyFont="1" applyFill="1" applyBorder="1" applyAlignment="1" applyProtection="1">
      <alignment horizontal="center" vertical="center"/>
      <protection hidden="1"/>
    </xf>
    <xf numFmtId="10" fontId="3" fillId="0" borderId="5" xfId="2" applyNumberFormat="1" applyFont="1" applyFill="1" applyBorder="1" applyAlignment="1" applyProtection="1">
      <alignment horizontal="center" vertical="center"/>
      <protection hidden="1"/>
    </xf>
    <xf numFmtId="165" fontId="3" fillId="0" borderId="4" xfId="2" applyNumberFormat="1" applyFont="1" applyBorder="1" applyAlignment="1" applyProtection="1">
      <alignment horizontal="center" vertical="center"/>
      <protection hidden="1"/>
    </xf>
    <xf numFmtId="2" fontId="3" fillId="0" borderId="4" xfId="2" applyNumberFormat="1" applyFont="1" applyBorder="1" applyAlignment="1" applyProtection="1">
      <alignment horizontal="center" vertical="center"/>
      <protection hidden="1"/>
    </xf>
    <xf numFmtId="0" fontId="3" fillId="0" borderId="0" xfId="2" applyFont="1" applyFill="1" applyProtection="1">
      <protection locked="0" hidden="1"/>
    </xf>
    <xf numFmtId="0" fontId="9" fillId="0" borderId="5" xfId="2" applyFont="1" applyFill="1" applyBorder="1" applyAlignment="1" applyProtection="1">
      <alignment horizontal="left" vertical="center" wrapText="1"/>
      <protection hidden="1"/>
    </xf>
    <xf numFmtId="0" fontId="3" fillId="0" borderId="5" xfId="2" applyNumberFormat="1" applyFont="1" applyFill="1" applyBorder="1" applyAlignment="1" applyProtection="1">
      <alignment horizontal="center" vertical="center"/>
      <protection hidden="1"/>
    </xf>
    <xf numFmtId="0" fontId="5" fillId="0" borderId="5" xfId="2" applyFont="1" applyFill="1" applyBorder="1" applyAlignment="1" applyProtection="1">
      <alignment horizontal="center" vertical="center" wrapText="1"/>
      <protection hidden="1"/>
    </xf>
    <xf numFmtId="0" fontId="5" fillId="0" borderId="5" xfId="2" applyFont="1" applyFill="1" applyBorder="1" applyAlignment="1" applyProtection="1">
      <alignment horizontal="center" vertical="center"/>
      <protection hidden="1"/>
    </xf>
    <xf numFmtId="0" fontId="5" fillId="0" borderId="0" xfId="2" applyFont="1" applyFill="1" applyBorder="1" applyAlignment="1" applyProtection="1">
      <alignment horizontal="center" vertical="center"/>
      <protection hidden="1"/>
    </xf>
    <xf numFmtId="2" fontId="5" fillId="0" borderId="5" xfId="2" applyNumberFormat="1" applyFont="1" applyFill="1" applyBorder="1" applyAlignment="1" applyProtection="1">
      <alignment horizontal="center" vertical="center"/>
      <protection hidden="1"/>
    </xf>
    <xf numFmtId="2" fontId="5" fillId="0" borderId="7" xfId="2" applyNumberFormat="1" applyFont="1" applyFill="1" applyBorder="1" applyAlignment="1" applyProtection="1">
      <alignment horizontal="center" vertical="center"/>
      <protection hidden="1"/>
    </xf>
    <xf numFmtId="2" fontId="5" fillId="0" borderId="0" xfId="2" applyNumberFormat="1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Protection="1">
      <protection hidden="1"/>
    </xf>
    <xf numFmtId="0" fontId="5" fillId="0" borderId="0" xfId="2" applyFont="1" applyFill="1" applyBorder="1" applyAlignment="1" applyProtection="1">
      <alignment horizontal="center" vertical="center" wrapText="1"/>
      <protection hidden="1"/>
    </xf>
    <xf numFmtId="1" fontId="6" fillId="0" borderId="0" xfId="2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9" fillId="0" borderId="8" xfId="2" applyFont="1" applyFill="1" applyBorder="1" applyAlignment="1" applyProtection="1">
      <alignment horizontal="center" vertical="center"/>
      <protection hidden="1"/>
    </xf>
    <xf numFmtId="0" fontId="9" fillId="0" borderId="0" xfId="2" applyFont="1" applyFill="1" applyBorder="1" applyAlignment="1" applyProtection="1">
      <alignment horizontal="center" vertical="center"/>
      <protection hidden="1"/>
    </xf>
    <xf numFmtId="2" fontId="9" fillId="0" borderId="4" xfId="2" applyNumberFormat="1" applyFont="1" applyFill="1" applyBorder="1" applyAlignment="1" applyProtection="1">
      <alignment horizontal="center" vertical="center"/>
      <protection hidden="1"/>
    </xf>
    <xf numFmtId="0" fontId="3" fillId="0" borderId="0" xfId="2" applyFont="1" applyFill="1" applyAlignment="1" applyProtection="1">
      <alignment vertical="center" wrapText="1"/>
      <protection hidden="1"/>
    </xf>
    <xf numFmtId="0" fontId="3" fillId="0" borderId="0" xfId="2" applyFont="1" applyFill="1" applyAlignment="1" applyProtection="1">
      <alignment horizontal="center" vertical="center"/>
      <protection hidden="1"/>
    </xf>
    <xf numFmtId="164" fontId="3" fillId="0" borderId="0" xfId="2" applyNumberFormat="1" applyFont="1" applyFill="1" applyAlignment="1" applyProtection="1">
      <alignment horizontal="center" vertical="center"/>
      <protection hidden="1"/>
    </xf>
    <xf numFmtId="2" fontId="8" fillId="0" borderId="5" xfId="2" applyNumberFormat="1" applyFont="1" applyFill="1" applyBorder="1" applyAlignment="1" applyProtection="1">
      <alignment horizontal="center" vertical="center"/>
      <protection hidden="1"/>
    </xf>
    <xf numFmtId="0" fontId="10" fillId="0" borderId="0" xfId="2" applyFont="1" applyFill="1" applyBorder="1" applyAlignment="1" applyProtection="1">
      <alignment vertical="center" wrapText="1"/>
      <protection hidden="1"/>
    </xf>
    <xf numFmtId="0" fontId="7" fillId="0" borderId="0" xfId="2" applyFont="1" applyFill="1" applyBorder="1" applyAlignment="1" applyProtection="1">
      <alignment vertical="center" wrapText="1"/>
      <protection hidden="1"/>
    </xf>
    <xf numFmtId="0" fontId="3" fillId="0" borderId="0" xfId="2" applyFont="1" applyFill="1" applyAlignment="1" applyProtection="1">
      <alignment vertical="center"/>
      <protection hidden="1"/>
    </xf>
    <xf numFmtId="0" fontId="3" fillId="0" borderId="0" xfId="2" applyFont="1" applyFill="1" applyProtection="1"/>
    <xf numFmtId="0" fontId="3" fillId="0" borderId="1" xfId="2" applyFont="1" applyFill="1" applyBorder="1" applyAlignment="1" applyProtection="1">
      <alignment horizontal="center" vertical="center" wrapText="1"/>
      <protection hidden="1"/>
    </xf>
    <xf numFmtId="0" fontId="3" fillId="0" borderId="1" xfId="2" applyFont="1" applyFill="1" applyBorder="1" applyAlignment="1" applyProtection="1">
      <alignment horizontal="center" vertical="center"/>
      <protection hidden="1"/>
    </xf>
    <xf numFmtId="0" fontId="3" fillId="0" borderId="0" xfId="2" applyFont="1" applyFill="1" applyAlignment="1" applyProtection="1">
      <alignment horizontal="left"/>
      <protection hidden="1"/>
    </xf>
    <xf numFmtId="1" fontId="6" fillId="0" borderId="0" xfId="2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locked="0"/>
    </xf>
    <xf numFmtId="0" fontId="7" fillId="0" borderId="2" xfId="2" applyFont="1" applyFill="1" applyBorder="1" applyAlignment="1" applyProtection="1">
      <alignment horizontal="center" vertical="center"/>
      <protection locked="0"/>
    </xf>
    <xf numFmtId="0" fontId="16" fillId="0" borderId="0" xfId="2" applyFont="1" applyFill="1" applyAlignment="1" applyProtection="1">
      <alignment horizontal="center"/>
      <protection hidden="1"/>
    </xf>
    <xf numFmtId="0" fontId="17" fillId="0" borderId="0" xfId="0" applyFont="1" applyAlignment="1" applyProtection="1">
      <alignment horizontal="center"/>
      <protection hidden="1"/>
    </xf>
    <xf numFmtId="0" fontId="16" fillId="0" borderId="0" xfId="2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/>
      <protection locked="0"/>
    </xf>
    <xf numFmtId="0" fontId="11" fillId="0" borderId="0" xfId="2" applyFont="1" applyFill="1" applyAlignment="1" applyProtection="1">
      <alignment horizontal="center" vertical="center"/>
      <protection hidden="1"/>
    </xf>
    <xf numFmtId="0" fontId="13" fillId="0" borderId="0" xfId="2" applyFont="1" applyFill="1" applyAlignment="1" applyProtection="1">
      <alignment horizontal="center" vertical="center"/>
      <protection hidden="1"/>
    </xf>
    <xf numFmtId="0" fontId="3" fillId="0" borderId="0" xfId="2" applyFont="1" applyFill="1" applyAlignment="1" applyProtection="1">
      <alignment horizontal="center"/>
      <protection hidden="1"/>
    </xf>
    <xf numFmtId="49" fontId="3" fillId="0" borderId="2" xfId="2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2" fontId="3" fillId="0" borderId="3" xfId="2" applyNumberFormat="1" applyFont="1" applyFill="1" applyBorder="1" applyAlignment="1" applyProtection="1">
      <alignment horizontal="center"/>
      <protection locked="0"/>
    </xf>
    <xf numFmtId="15" fontId="3" fillId="0" borderId="2" xfId="2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AFF0"/>
      <color rgb="FF005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showGridLines="0" tabSelected="1" zoomScaleNormal="100" workbookViewId="0">
      <selection activeCell="M16" sqref="M16"/>
    </sheetView>
  </sheetViews>
  <sheetFormatPr defaultColWidth="8.7109375" defaultRowHeight="18" customHeight="1" x14ac:dyDescent="0.2"/>
  <cols>
    <col min="1" max="1" width="17.28515625" style="17" customWidth="1"/>
    <col min="2" max="2" width="9.28515625" style="20" customWidth="1"/>
    <col min="3" max="5" width="9" style="20" customWidth="1"/>
    <col min="6" max="6" width="7.5703125" style="20" customWidth="1"/>
    <col min="7" max="9" width="9" style="20" customWidth="1"/>
    <col min="10" max="10" width="6.85546875" style="20" customWidth="1"/>
    <col min="11" max="11" width="11.140625" style="20" customWidth="1"/>
    <col min="12" max="242" width="8.7109375" style="20"/>
    <col min="243" max="243" width="17.28515625" style="20" customWidth="1"/>
    <col min="244" max="244" width="9.28515625" style="20" customWidth="1"/>
    <col min="245" max="247" width="9" style="20" customWidth="1"/>
    <col min="248" max="248" width="6.5703125" style="20" customWidth="1"/>
    <col min="249" max="252" width="9" style="20" customWidth="1"/>
    <col min="253" max="254" width="0" style="20" hidden="1" customWidth="1"/>
    <col min="255" max="255" width="13.85546875" style="20" customWidth="1"/>
    <col min="256" max="498" width="8.7109375" style="20"/>
    <col min="499" max="499" width="17.28515625" style="20" customWidth="1"/>
    <col min="500" max="500" width="9.28515625" style="20" customWidth="1"/>
    <col min="501" max="503" width="9" style="20" customWidth="1"/>
    <col min="504" max="504" width="6.5703125" style="20" customWidth="1"/>
    <col min="505" max="508" width="9" style="20" customWidth="1"/>
    <col min="509" max="510" width="0" style="20" hidden="1" customWidth="1"/>
    <col min="511" max="511" width="13.85546875" style="20" customWidth="1"/>
    <col min="512" max="754" width="8.7109375" style="20"/>
    <col min="755" max="755" width="17.28515625" style="20" customWidth="1"/>
    <col min="756" max="756" width="9.28515625" style="20" customWidth="1"/>
    <col min="757" max="759" width="9" style="20" customWidth="1"/>
    <col min="760" max="760" width="6.5703125" style="20" customWidth="1"/>
    <col min="761" max="764" width="9" style="20" customWidth="1"/>
    <col min="765" max="766" width="0" style="20" hidden="1" customWidth="1"/>
    <col min="767" max="767" width="13.85546875" style="20" customWidth="1"/>
    <col min="768" max="1010" width="8.7109375" style="20"/>
    <col min="1011" max="1011" width="17.28515625" style="20" customWidth="1"/>
    <col min="1012" max="1012" width="9.28515625" style="20" customWidth="1"/>
    <col min="1013" max="1015" width="9" style="20" customWidth="1"/>
    <col min="1016" max="1016" width="6.5703125" style="20" customWidth="1"/>
    <col min="1017" max="1020" width="9" style="20" customWidth="1"/>
    <col min="1021" max="1022" width="0" style="20" hidden="1" customWidth="1"/>
    <col min="1023" max="1023" width="13.85546875" style="20" customWidth="1"/>
    <col min="1024" max="1266" width="8.7109375" style="20"/>
    <col min="1267" max="1267" width="17.28515625" style="20" customWidth="1"/>
    <col min="1268" max="1268" width="9.28515625" style="20" customWidth="1"/>
    <col min="1269" max="1271" width="9" style="20" customWidth="1"/>
    <col min="1272" max="1272" width="6.5703125" style="20" customWidth="1"/>
    <col min="1273" max="1276" width="9" style="20" customWidth="1"/>
    <col min="1277" max="1278" width="0" style="20" hidden="1" customWidth="1"/>
    <col min="1279" max="1279" width="13.85546875" style="20" customWidth="1"/>
    <col min="1280" max="1522" width="8.7109375" style="20"/>
    <col min="1523" max="1523" width="17.28515625" style="20" customWidth="1"/>
    <col min="1524" max="1524" width="9.28515625" style="20" customWidth="1"/>
    <col min="1525" max="1527" width="9" style="20" customWidth="1"/>
    <col min="1528" max="1528" width="6.5703125" style="20" customWidth="1"/>
    <col min="1529" max="1532" width="9" style="20" customWidth="1"/>
    <col min="1533" max="1534" width="0" style="20" hidden="1" customWidth="1"/>
    <col min="1535" max="1535" width="13.85546875" style="20" customWidth="1"/>
    <col min="1536" max="1778" width="8.7109375" style="20"/>
    <col min="1779" max="1779" width="17.28515625" style="20" customWidth="1"/>
    <col min="1780" max="1780" width="9.28515625" style="20" customWidth="1"/>
    <col min="1781" max="1783" width="9" style="20" customWidth="1"/>
    <col min="1784" max="1784" width="6.5703125" style="20" customWidth="1"/>
    <col min="1785" max="1788" width="9" style="20" customWidth="1"/>
    <col min="1789" max="1790" width="0" style="20" hidden="1" customWidth="1"/>
    <col min="1791" max="1791" width="13.85546875" style="20" customWidth="1"/>
    <col min="1792" max="2034" width="8.7109375" style="20"/>
    <col min="2035" max="2035" width="17.28515625" style="20" customWidth="1"/>
    <col min="2036" max="2036" width="9.28515625" style="20" customWidth="1"/>
    <col min="2037" max="2039" width="9" style="20" customWidth="1"/>
    <col min="2040" max="2040" width="6.5703125" style="20" customWidth="1"/>
    <col min="2041" max="2044" width="9" style="20" customWidth="1"/>
    <col min="2045" max="2046" width="0" style="20" hidden="1" customWidth="1"/>
    <col min="2047" max="2047" width="13.85546875" style="20" customWidth="1"/>
    <col min="2048" max="2290" width="8.7109375" style="20"/>
    <col min="2291" max="2291" width="17.28515625" style="20" customWidth="1"/>
    <col min="2292" max="2292" width="9.28515625" style="20" customWidth="1"/>
    <col min="2293" max="2295" width="9" style="20" customWidth="1"/>
    <col min="2296" max="2296" width="6.5703125" style="20" customWidth="1"/>
    <col min="2297" max="2300" width="9" style="20" customWidth="1"/>
    <col min="2301" max="2302" width="0" style="20" hidden="1" customWidth="1"/>
    <col min="2303" max="2303" width="13.85546875" style="20" customWidth="1"/>
    <col min="2304" max="2546" width="8.7109375" style="20"/>
    <col min="2547" max="2547" width="17.28515625" style="20" customWidth="1"/>
    <col min="2548" max="2548" width="9.28515625" style="20" customWidth="1"/>
    <col min="2549" max="2551" width="9" style="20" customWidth="1"/>
    <col min="2552" max="2552" width="6.5703125" style="20" customWidth="1"/>
    <col min="2553" max="2556" width="9" style="20" customWidth="1"/>
    <col min="2557" max="2558" width="0" style="20" hidden="1" customWidth="1"/>
    <col min="2559" max="2559" width="13.85546875" style="20" customWidth="1"/>
    <col min="2560" max="2802" width="8.7109375" style="20"/>
    <col min="2803" max="2803" width="17.28515625" style="20" customWidth="1"/>
    <col min="2804" max="2804" width="9.28515625" style="20" customWidth="1"/>
    <col min="2805" max="2807" width="9" style="20" customWidth="1"/>
    <col min="2808" max="2808" width="6.5703125" style="20" customWidth="1"/>
    <col min="2809" max="2812" width="9" style="20" customWidth="1"/>
    <col min="2813" max="2814" width="0" style="20" hidden="1" customWidth="1"/>
    <col min="2815" max="2815" width="13.85546875" style="20" customWidth="1"/>
    <col min="2816" max="3058" width="8.7109375" style="20"/>
    <col min="3059" max="3059" width="17.28515625" style="20" customWidth="1"/>
    <col min="3060" max="3060" width="9.28515625" style="20" customWidth="1"/>
    <col min="3061" max="3063" width="9" style="20" customWidth="1"/>
    <col min="3064" max="3064" width="6.5703125" style="20" customWidth="1"/>
    <col min="3065" max="3068" width="9" style="20" customWidth="1"/>
    <col min="3069" max="3070" width="0" style="20" hidden="1" customWidth="1"/>
    <col min="3071" max="3071" width="13.85546875" style="20" customWidth="1"/>
    <col min="3072" max="3314" width="8.7109375" style="20"/>
    <col min="3315" max="3315" width="17.28515625" style="20" customWidth="1"/>
    <col min="3316" max="3316" width="9.28515625" style="20" customWidth="1"/>
    <col min="3317" max="3319" width="9" style="20" customWidth="1"/>
    <col min="3320" max="3320" width="6.5703125" style="20" customWidth="1"/>
    <col min="3321" max="3324" width="9" style="20" customWidth="1"/>
    <col min="3325" max="3326" width="0" style="20" hidden="1" customWidth="1"/>
    <col min="3327" max="3327" width="13.85546875" style="20" customWidth="1"/>
    <col min="3328" max="3570" width="8.7109375" style="20"/>
    <col min="3571" max="3571" width="17.28515625" style="20" customWidth="1"/>
    <col min="3572" max="3572" width="9.28515625" style="20" customWidth="1"/>
    <col min="3573" max="3575" width="9" style="20" customWidth="1"/>
    <col min="3576" max="3576" width="6.5703125" style="20" customWidth="1"/>
    <col min="3577" max="3580" width="9" style="20" customWidth="1"/>
    <col min="3581" max="3582" width="0" style="20" hidden="1" customWidth="1"/>
    <col min="3583" max="3583" width="13.85546875" style="20" customWidth="1"/>
    <col min="3584" max="3826" width="8.7109375" style="20"/>
    <col min="3827" max="3827" width="17.28515625" style="20" customWidth="1"/>
    <col min="3828" max="3828" width="9.28515625" style="20" customWidth="1"/>
    <col min="3829" max="3831" width="9" style="20" customWidth="1"/>
    <col min="3832" max="3832" width="6.5703125" style="20" customWidth="1"/>
    <col min="3833" max="3836" width="9" style="20" customWidth="1"/>
    <col min="3837" max="3838" width="0" style="20" hidden="1" customWidth="1"/>
    <col min="3839" max="3839" width="13.85546875" style="20" customWidth="1"/>
    <col min="3840" max="4082" width="8.7109375" style="20"/>
    <col min="4083" max="4083" width="17.28515625" style="20" customWidth="1"/>
    <col min="4084" max="4084" width="9.28515625" style="20" customWidth="1"/>
    <col min="4085" max="4087" width="9" style="20" customWidth="1"/>
    <col min="4088" max="4088" width="6.5703125" style="20" customWidth="1"/>
    <col min="4089" max="4092" width="9" style="20" customWidth="1"/>
    <col min="4093" max="4094" width="0" style="20" hidden="1" customWidth="1"/>
    <col min="4095" max="4095" width="13.85546875" style="20" customWidth="1"/>
    <col min="4096" max="4338" width="8.7109375" style="20"/>
    <col min="4339" max="4339" width="17.28515625" style="20" customWidth="1"/>
    <col min="4340" max="4340" width="9.28515625" style="20" customWidth="1"/>
    <col min="4341" max="4343" width="9" style="20" customWidth="1"/>
    <col min="4344" max="4344" width="6.5703125" style="20" customWidth="1"/>
    <col min="4345" max="4348" width="9" style="20" customWidth="1"/>
    <col min="4349" max="4350" width="0" style="20" hidden="1" customWidth="1"/>
    <col min="4351" max="4351" width="13.85546875" style="20" customWidth="1"/>
    <col min="4352" max="4594" width="8.7109375" style="20"/>
    <col min="4595" max="4595" width="17.28515625" style="20" customWidth="1"/>
    <col min="4596" max="4596" width="9.28515625" style="20" customWidth="1"/>
    <col min="4597" max="4599" width="9" style="20" customWidth="1"/>
    <col min="4600" max="4600" width="6.5703125" style="20" customWidth="1"/>
    <col min="4601" max="4604" width="9" style="20" customWidth="1"/>
    <col min="4605" max="4606" width="0" style="20" hidden="1" customWidth="1"/>
    <col min="4607" max="4607" width="13.85546875" style="20" customWidth="1"/>
    <col min="4608" max="4850" width="8.7109375" style="20"/>
    <col min="4851" max="4851" width="17.28515625" style="20" customWidth="1"/>
    <col min="4852" max="4852" width="9.28515625" style="20" customWidth="1"/>
    <col min="4853" max="4855" width="9" style="20" customWidth="1"/>
    <col min="4856" max="4856" width="6.5703125" style="20" customWidth="1"/>
    <col min="4857" max="4860" width="9" style="20" customWidth="1"/>
    <col min="4861" max="4862" width="0" style="20" hidden="1" customWidth="1"/>
    <col min="4863" max="4863" width="13.85546875" style="20" customWidth="1"/>
    <col min="4864" max="5106" width="8.7109375" style="20"/>
    <col min="5107" max="5107" width="17.28515625" style="20" customWidth="1"/>
    <col min="5108" max="5108" width="9.28515625" style="20" customWidth="1"/>
    <col min="5109" max="5111" width="9" style="20" customWidth="1"/>
    <col min="5112" max="5112" width="6.5703125" style="20" customWidth="1"/>
    <col min="5113" max="5116" width="9" style="20" customWidth="1"/>
    <col min="5117" max="5118" width="0" style="20" hidden="1" customWidth="1"/>
    <col min="5119" max="5119" width="13.85546875" style="20" customWidth="1"/>
    <col min="5120" max="5362" width="8.7109375" style="20"/>
    <col min="5363" max="5363" width="17.28515625" style="20" customWidth="1"/>
    <col min="5364" max="5364" width="9.28515625" style="20" customWidth="1"/>
    <col min="5365" max="5367" width="9" style="20" customWidth="1"/>
    <col min="5368" max="5368" width="6.5703125" style="20" customWidth="1"/>
    <col min="5369" max="5372" width="9" style="20" customWidth="1"/>
    <col min="5373" max="5374" width="0" style="20" hidden="1" customWidth="1"/>
    <col min="5375" max="5375" width="13.85546875" style="20" customWidth="1"/>
    <col min="5376" max="5618" width="8.7109375" style="20"/>
    <col min="5619" max="5619" width="17.28515625" style="20" customWidth="1"/>
    <col min="5620" max="5620" width="9.28515625" style="20" customWidth="1"/>
    <col min="5621" max="5623" width="9" style="20" customWidth="1"/>
    <col min="5624" max="5624" width="6.5703125" style="20" customWidth="1"/>
    <col min="5625" max="5628" width="9" style="20" customWidth="1"/>
    <col min="5629" max="5630" width="0" style="20" hidden="1" customWidth="1"/>
    <col min="5631" max="5631" width="13.85546875" style="20" customWidth="1"/>
    <col min="5632" max="5874" width="8.7109375" style="20"/>
    <col min="5875" max="5875" width="17.28515625" style="20" customWidth="1"/>
    <col min="5876" max="5876" width="9.28515625" style="20" customWidth="1"/>
    <col min="5877" max="5879" width="9" style="20" customWidth="1"/>
    <col min="5880" max="5880" width="6.5703125" style="20" customWidth="1"/>
    <col min="5881" max="5884" width="9" style="20" customWidth="1"/>
    <col min="5885" max="5886" width="0" style="20" hidden="1" customWidth="1"/>
    <col min="5887" max="5887" width="13.85546875" style="20" customWidth="1"/>
    <col min="5888" max="6130" width="8.7109375" style="20"/>
    <col min="6131" max="6131" width="17.28515625" style="20" customWidth="1"/>
    <col min="6132" max="6132" width="9.28515625" style="20" customWidth="1"/>
    <col min="6133" max="6135" width="9" style="20" customWidth="1"/>
    <col min="6136" max="6136" width="6.5703125" style="20" customWidth="1"/>
    <col min="6137" max="6140" width="9" style="20" customWidth="1"/>
    <col min="6141" max="6142" width="0" style="20" hidden="1" customWidth="1"/>
    <col min="6143" max="6143" width="13.85546875" style="20" customWidth="1"/>
    <col min="6144" max="6386" width="8.7109375" style="20"/>
    <col min="6387" max="6387" width="17.28515625" style="20" customWidth="1"/>
    <col min="6388" max="6388" width="9.28515625" style="20" customWidth="1"/>
    <col min="6389" max="6391" width="9" style="20" customWidth="1"/>
    <col min="6392" max="6392" width="6.5703125" style="20" customWidth="1"/>
    <col min="6393" max="6396" width="9" style="20" customWidth="1"/>
    <col min="6397" max="6398" width="0" style="20" hidden="1" customWidth="1"/>
    <col min="6399" max="6399" width="13.85546875" style="20" customWidth="1"/>
    <col min="6400" max="6642" width="8.7109375" style="20"/>
    <col min="6643" max="6643" width="17.28515625" style="20" customWidth="1"/>
    <col min="6644" max="6644" width="9.28515625" style="20" customWidth="1"/>
    <col min="6645" max="6647" width="9" style="20" customWidth="1"/>
    <col min="6648" max="6648" width="6.5703125" style="20" customWidth="1"/>
    <col min="6649" max="6652" width="9" style="20" customWidth="1"/>
    <col min="6653" max="6654" width="0" style="20" hidden="1" customWidth="1"/>
    <col min="6655" max="6655" width="13.85546875" style="20" customWidth="1"/>
    <col min="6656" max="6898" width="8.7109375" style="20"/>
    <col min="6899" max="6899" width="17.28515625" style="20" customWidth="1"/>
    <col min="6900" max="6900" width="9.28515625" style="20" customWidth="1"/>
    <col min="6901" max="6903" width="9" style="20" customWidth="1"/>
    <col min="6904" max="6904" width="6.5703125" style="20" customWidth="1"/>
    <col min="6905" max="6908" width="9" style="20" customWidth="1"/>
    <col min="6909" max="6910" width="0" style="20" hidden="1" customWidth="1"/>
    <col min="6911" max="6911" width="13.85546875" style="20" customWidth="1"/>
    <col min="6912" max="7154" width="8.7109375" style="20"/>
    <col min="7155" max="7155" width="17.28515625" style="20" customWidth="1"/>
    <col min="7156" max="7156" width="9.28515625" style="20" customWidth="1"/>
    <col min="7157" max="7159" width="9" style="20" customWidth="1"/>
    <col min="7160" max="7160" width="6.5703125" style="20" customWidth="1"/>
    <col min="7161" max="7164" width="9" style="20" customWidth="1"/>
    <col min="7165" max="7166" width="0" style="20" hidden="1" customWidth="1"/>
    <col min="7167" max="7167" width="13.85546875" style="20" customWidth="1"/>
    <col min="7168" max="7410" width="8.7109375" style="20"/>
    <col min="7411" max="7411" width="17.28515625" style="20" customWidth="1"/>
    <col min="7412" max="7412" width="9.28515625" style="20" customWidth="1"/>
    <col min="7413" max="7415" width="9" style="20" customWidth="1"/>
    <col min="7416" max="7416" width="6.5703125" style="20" customWidth="1"/>
    <col min="7417" max="7420" width="9" style="20" customWidth="1"/>
    <col min="7421" max="7422" width="0" style="20" hidden="1" customWidth="1"/>
    <col min="7423" max="7423" width="13.85546875" style="20" customWidth="1"/>
    <col min="7424" max="7666" width="8.7109375" style="20"/>
    <col min="7667" max="7667" width="17.28515625" style="20" customWidth="1"/>
    <col min="7668" max="7668" width="9.28515625" style="20" customWidth="1"/>
    <col min="7669" max="7671" width="9" style="20" customWidth="1"/>
    <col min="7672" max="7672" width="6.5703125" style="20" customWidth="1"/>
    <col min="7673" max="7676" width="9" style="20" customWidth="1"/>
    <col min="7677" max="7678" width="0" style="20" hidden="1" customWidth="1"/>
    <col min="7679" max="7679" width="13.85546875" style="20" customWidth="1"/>
    <col min="7680" max="7922" width="8.7109375" style="20"/>
    <col min="7923" max="7923" width="17.28515625" style="20" customWidth="1"/>
    <col min="7924" max="7924" width="9.28515625" style="20" customWidth="1"/>
    <col min="7925" max="7927" width="9" style="20" customWidth="1"/>
    <col min="7928" max="7928" width="6.5703125" style="20" customWidth="1"/>
    <col min="7929" max="7932" width="9" style="20" customWidth="1"/>
    <col min="7933" max="7934" width="0" style="20" hidden="1" customWidth="1"/>
    <col min="7935" max="7935" width="13.85546875" style="20" customWidth="1"/>
    <col min="7936" max="8178" width="8.7109375" style="20"/>
    <col min="8179" max="8179" width="17.28515625" style="20" customWidth="1"/>
    <col min="8180" max="8180" width="9.28515625" style="20" customWidth="1"/>
    <col min="8181" max="8183" width="9" style="20" customWidth="1"/>
    <col min="8184" max="8184" width="6.5703125" style="20" customWidth="1"/>
    <col min="8185" max="8188" width="9" style="20" customWidth="1"/>
    <col min="8189" max="8190" width="0" style="20" hidden="1" customWidth="1"/>
    <col min="8191" max="8191" width="13.85546875" style="20" customWidth="1"/>
    <col min="8192" max="8434" width="8.7109375" style="20"/>
    <col min="8435" max="8435" width="17.28515625" style="20" customWidth="1"/>
    <col min="8436" max="8436" width="9.28515625" style="20" customWidth="1"/>
    <col min="8437" max="8439" width="9" style="20" customWidth="1"/>
    <col min="8440" max="8440" width="6.5703125" style="20" customWidth="1"/>
    <col min="8441" max="8444" width="9" style="20" customWidth="1"/>
    <col min="8445" max="8446" width="0" style="20" hidden="1" customWidth="1"/>
    <col min="8447" max="8447" width="13.85546875" style="20" customWidth="1"/>
    <col min="8448" max="8690" width="8.7109375" style="20"/>
    <col min="8691" max="8691" width="17.28515625" style="20" customWidth="1"/>
    <col min="8692" max="8692" width="9.28515625" style="20" customWidth="1"/>
    <col min="8693" max="8695" width="9" style="20" customWidth="1"/>
    <col min="8696" max="8696" width="6.5703125" style="20" customWidth="1"/>
    <col min="8697" max="8700" width="9" style="20" customWidth="1"/>
    <col min="8701" max="8702" width="0" style="20" hidden="1" customWidth="1"/>
    <col min="8703" max="8703" width="13.85546875" style="20" customWidth="1"/>
    <col min="8704" max="8946" width="8.7109375" style="20"/>
    <col min="8947" max="8947" width="17.28515625" style="20" customWidth="1"/>
    <col min="8948" max="8948" width="9.28515625" style="20" customWidth="1"/>
    <col min="8949" max="8951" width="9" style="20" customWidth="1"/>
    <col min="8952" max="8952" width="6.5703125" style="20" customWidth="1"/>
    <col min="8953" max="8956" width="9" style="20" customWidth="1"/>
    <col min="8957" max="8958" width="0" style="20" hidden="1" customWidth="1"/>
    <col min="8959" max="8959" width="13.85546875" style="20" customWidth="1"/>
    <col min="8960" max="9202" width="8.7109375" style="20"/>
    <col min="9203" max="9203" width="17.28515625" style="20" customWidth="1"/>
    <col min="9204" max="9204" width="9.28515625" style="20" customWidth="1"/>
    <col min="9205" max="9207" width="9" style="20" customWidth="1"/>
    <col min="9208" max="9208" width="6.5703125" style="20" customWidth="1"/>
    <col min="9209" max="9212" width="9" style="20" customWidth="1"/>
    <col min="9213" max="9214" width="0" style="20" hidden="1" customWidth="1"/>
    <col min="9215" max="9215" width="13.85546875" style="20" customWidth="1"/>
    <col min="9216" max="9458" width="8.7109375" style="20"/>
    <col min="9459" max="9459" width="17.28515625" style="20" customWidth="1"/>
    <col min="9460" max="9460" width="9.28515625" style="20" customWidth="1"/>
    <col min="9461" max="9463" width="9" style="20" customWidth="1"/>
    <col min="9464" max="9464" width="6.5703125" style="20" customWidth="1"/>
    <col min="9465" max="9468" width="9" style="20" customWidth="1"/>
    <col min="9469" max="9470" width="0" style="20" hidden="1" customWidth="1"/>
    <col min="9471" max="9471" width="13.85546875" style="20" customWidth="1"/>
    <col min="9472" max="9714" width="8.7109375" style="20"/>
    <col min="9715" max="9715" width="17.28515625" style="20" customWidth="1"/>
    <col min="9716" max="9716" width="9.28515625" style="20" customWidth="1"/>
    <col min="9717" max="9719" width="9" style="20" customWidth="1"/>
    <col min="9720" max="9720" width="6.5703125" style="20" customWidth="1"/>
    <col min="9721" max="9724" width="9" style="20" customWidth="1"/>
    <col min="9725" max="9726" width="0" style="20" hidden="1" customWidth="1"/>
    <col min="9727" max="9727" width="13.85546875" style="20" customWidth="1"/>
    <col min="9728" max="9970" width="8.7109375" style="20"/>
    <col min="9971" max="9971" width="17.28515625" style="20" customWidth="1"/>
    <col min="9972" max="9972" width="9.28515625" style="20" customWidth="1"/>
    <col min="9973" max="9975" width="9" style="20" customWidth="1"/>
    <col min="9976" max="9976" width="6.5703125" style="20" customWidth="1"/>
    <col min="9977" max="9980" width="9" style="20" customWidth="1"/>
    <col min="9981" max="9982" width="0" style="20" hidden="1" customWidth="1"/>
    <col min="9983" max="9983" width="13.85546875" style="20" customWidth="1"/>
    <col min="9984" max="10226" width="8.7109375" style="20"/>
    <col min="10227" max="10227" width="17.28515625" style="20" customWidth="1"/>
    <col min="10228" max="10228" width="9.28515625" style="20" customWidth="1"/>
    <col min="10229" max="10231" width="9" style="20" customWidth="1"/>
    <col min="10232" max="10232" width="6.5703125" style="20" customWidth="1"/>
    <col min="10233" max="10236" width="9" style="20" customWidth="1"/>
    <col min="10237" max="10238" width="0" style="20" hidden="1" customWidth="1"/>
    <col min="10239" max="10239" width="13.85546875" style="20" customWidth="1"/>
    <col min="10240" max="10482" width="8.7109375" style="20"/>
    <col min="10483" max="10483" width="17.28515625" style="20" customWidth="1"/>
    <col min="10484" max="10484" width="9.28515625" style="20" customWidth="1"/>
    <col min="10485" max="10487" width="9" style="20" customWidth="1"/>
    <col min="10488" max="10488" width="6.5703125" style="20" customWidth="1"/>
    <col min="10489" max="10492" width="9" style="20" customWidth="1"/>
    <col min="10493" max="10494" width="0" style="20" hidden="1" customWidth="1"/>
    <col min="10495" max="10495" width="13.85546875" style="20" customWidth="1"/>
    <col min="10496" max="10738" width="8.7109375" style="20"/>
    <col min="10739" max="10739" width="17.28515625" style="20" customWidth="1"/>
    <col min="10740" max="10740" width="9.28515625" style="20" customWidth="1"/>
    <col min="10741" max="10743" width="9" style="20" customWidth="1"/>
    <col min="10744" max="10744" width="6.5703125" style="20" customWidth="1"/>
    <col min="10745" max="10748" width="9" style="20" customWidth="1"/>
    <col min="10749" max="10750" width="0" style="20" hidden="1" customWidth="1"/>
    <col min="10751" max="10751" width="13.85546875" style="20" customWidth="1"/>
    <col min="10752" max="10994" width="8.7109375" style="20"/>
    <col min="10995" max="10995" width="17.28515625" style="20" customWidth="1"/>
    <col min="10996" max="10996" width="9.28515625" style="20" customWidth="1"/>
    <col min="10997" max="10999" width="9" style="20" customWidth="1"/>
    <col min="11000" max="11000" width="6.5703125" style="20" customWidth="1"/>
    <col min="11001" max="11004" width="9" style="20" customWidth="1"/>
    <col min="11005" max="11006" width="0" style="20" hidden="1" customWidth="1"/>
    <col min="11007" max="11007" width="13.85546875" style="20" customWidth="1"/>
    <col min="11008" max="11250" width="8.7109375" style="20"/>
    <col min="11251" max="11251" width="17.28515625" style="20" customWidth="1"/>
    <col min="11252" max="11252" width="9.28515625" style="20" customWidth="1"/>
    <col min="11253" max="11255" width="9" style="20" customWidth="1"/>
    <col min="11256" max="11256" width="6.5703125" style="20" customWidth="1"/>
    <col min="11257" max="11260" width="9" style="20" customWidth="1"/>
    <col min="11261" max="11262" width="0" style="20" hidden="1" customWidth="1"/>
    <col min="11263" max="11263" width="13.85546875" style="20" customWidth="1"/>
    <col min="11264" max="11506" width="8.7109375" style="20"/>
    <col min="11507" max="11507" width="17.28515625" style="20" customWidth="1"/>
    <col min="11508" max="11508" width="9.28515625" style="20" customWidth="1"/>
    <col min="11509" max="11511" width="9" style="20" customWidth="1"/>
    <col min="11512" max="11512" width="6.5703125" style="20" customWidth="1"/>
    <col min="11513" max="11516" width="9" style="20" customWidth="1"/>
    <col min="11517" max="11518" width="0" style="20" hidden="1" customWidth="1"/>
    <col min="11519" max="11519" width="13.85546875" style="20" customWidth="1"/>
    <col min="11520" max="11762" width="8.7109375" style="20"/>
    <col min="11763" max="11763" width="17.28515625" style="20" customWidth="1"/>
    <col min="11764" max="11764" width="9.28515625" style="20" customWidth="1"/>
    <col min="11765" max="11767" width="9" style="20" customWidth="1"/>
    <col min="11768" max="11768" width="6.5703125" style="20" customWidth="1"/>
    <col min="11769" max="11772" width="9" style="20" customWidth="1"/>
    <col min="11773" max="11774" width="0" style="20" hidden="1" customWidth="1"/>
    <col min="11775" max="11775" width="13.85546875" style="20" customWidth="1"/>
    <col min="11776" max="12018" width="8.7109375" style="20"/>
    <col min="12019" max="12019" width="17.28515625" style="20" customWidth="1"/>
    <col min="12020" max="12020" width="9.28515625" style="20" customWidth="1"/>
    <col min="12021" max="12023" width="9" style="20" customWidth="1"/>
    <col min="12024" max="12024" width="6.5703125" style="20" customWidth="1"/>
    <col min="12025" max="12028" width="9" style="20" customWidth="1"/>
    <col min="12029" max="12030" width="0" style="20" hidden="1" customWidth="1"/>
    <col min="12031" max="12031" width="13.85546875" style="20" customWidth="1"/>
    <col min="12032" max="12274" width="8.7109375" style="20"/>
    <col min="12275" max="12275" width="17.28515625" style="20" customWidth="1"/>
    <col min="12276" max="12276" width="9.28515625" style="20" customWidth="1"/>
    <col min="12277" max="12279" width="9" style="20" customWidth="1"/>
    <col min="12280" max="12280" width="6.5703125" style="20" customWidth="1"/>
    <col min="12281" max="12284" width="9" style="20" customWidth="1"/>
    <col min="12285" max="12286" width="0" style="20" hidden="1" customWidth="1"/>
    <col min="12287" max="12287" width="13.85546875" style="20" customWidth="1"/>
    <col min="12288" max="12530" width="8.7109375" style="20"/>
    <col min="12531" max="12531" width="17.28515625" style="20" customWidth="1"/>
    <col min="12532" max="12532" width="9.28515625" style="20" customWidth="1"/>
    <col min="12533" max="12535" width="9" style="20" customWidth="1"/>
    <col min="12536" max="12536" width="6.5703125" style="20" customWidth="1"/>
    <col min="12537" max="12540" width="9" style="20" customWidth="1"/>
    <col min="12541" max="12542" width="0" style="20" hidden="1" customWidth="1"/>
    <col min="12543" max="12543" width="13.85546875" style="20" customWidth="1"/>
    <col min="12544" max="12786" width="8.7109375" style="20"/>
    <col min="12787" max="12787" width="17.28515625" style="20" customWidth="1"/>
    <col min="12788" max="12788" width="9.28515625" style="20" customWidth="1"/>
    <col min="12789" max="12791" width="9" style="20" customWidth="1"/>
    <col min="12792" max="12792" width="6.5703125" style="20" customWidth="1"/>
    <col min="12793" max="12796" width="9" style="20" customWidth="1"/>
    <col min="12797" max="12798" width="0" style="20" hidden="1" customWidth="1"/>
    <col min="12799" max="12799" width="13.85546875" style="20" customWidth="1"/>
    <col min="12800" max="13042" width="8.7109375" style="20"/>
    <col min="13043" max="13043" width="17.28515625" style="20" customWidth="1"/>
    <col min="13044" max="13044" width="9.28515625" style="20" customWidth="1"/>
    <col min="13045" max="13047" width="9" style="20" customWidth="1"/>
    <col min="13048" max="13048" width="6.5703125" style="20" customWidth="1"/>
    <col min="13049" max="13052" width="9" style="20" customWidth="1"/>
    <col min="13053" max="13054" width="0" style="20" hidden="1" customWidth="1"/>
    <col min="13055" max="13055" width="13.85546875" style="20" customWidth="1"/>
    <col min="13056" max="13298" width="8.7109375" style="20"/>
    <col min="13299" max="13299" width="17.28515625" style="20" customWidth="1"/>
    <col min="13300" max="13300" width="9.28515625" style="20" customWidth="1"/>
    <col min="13301" max="13303" width="9" style="20" customWidth="1"/>
    <col min="13304" max="13304" width="6.5703125" style="20" customWidth="1"/>
    <col min="13305" max="13308" width="9" style="20" customWidth="1"/>
    <col min="13309" max="13310" width="0" style="20" hidden="1" customWidth="1"/>
    <col min="13311" max="13311" width="13.85546875" style="20" customWidth="1"/>
    <col min="13312" max="13554" width="8.7109375" style="20"/>
    <col min="13555" max="13555" width="17.28515625" style="20" customWidth="1"/>
    <col min="13556" max="13556" width="9.28515625" style="20" customWidth="1"/>
    <col min="13557" max="13559" width="9" style="20" customWidth="1"/>
    <col min="13560" max="13560" width="6.5703125" style="20" customWidth="1"/>
    <col min="13561" max="13564" width="9" style="20" customWidth="1"/>
    <col min="13565" max="13566" width="0" style="20" hidden="1" customWidth="1"/>
    <col min="13567" max="13567" width="13.85546875" style="20" customWidth="1"/>
    <col min="13568" max="13810" width="8.7109375" style="20"/>
    <col min="13811" max="13811" width="17.28515625" style="20" customWidth="1"/>
    <col min="13812" max="13812" width="9.28515625" style="20" customWidth="1"/>
    <col min="13813" max="13815" width="9" style="20" customWidth="1"/>
    <col min="13816" max="13816" width="6.5703125" style="20" customWidth="1"/>
    <col min="13817" max="13820" width="9" style="20" customWidth="1"/>
    <col min="13821" max="13822" width="0" style="20" hidden="1" customWidth="1"/>
    <col min="13823" max="13823" width="13.85546875" style="20" customWidth="1"/>
    <col min="13824" max="14066" width="8.7109375" style="20"/>
    <col min="14067" max="14067" width="17.28515625" style="20" customWidth="1"/>
    <col min="14068" max="14068" width="9.28515625" style="20" customWidth="1"/>
    <col min="14069" max="14071" width="9" style="20" customWidth="1"/>
    <col min="14072" max="14072" width="6.5703125" style="20" customWidth="1"/>
    <col min="14073" max="14076" width="9" style="20" customWidth="1"/>
    <col min="14077" max="14078" width="0" style="20" hidden="1" customWidth="1"/>
    <col min="14079" max="14079" width="13.85546875" style="20" customWidth="1"/>
    <col min="14080" max="14322" width="8.7109375" style="20"/>
    <col min="14323" max="14323" width="17.28515625" style="20" customWidth="1"/>
    <col min="14324" max="14324" width="9.28515625" style="20" customWidth="1"/>
    <col min="14325" max="14327" width="9" style="20" customWidth="1"/>
    <col min="14328" max="14328" width="6.5703125" style="20" customWidth="1"/>
    <col min="14329" max="14332" width="9" style="20" customWidth="1"/>
    <col min="14333" max="14334" width="0" style="20" hidden="1" customWidth="1"/>
    <col min="14335" max="14335" width="13.85546875" style="20" customWidth="1"/>
    <col min="14336" max="14578" width="8.7109375" style="20"/>
    <col min="14579" max="14579" width="17.28515625" style="20" customWidth="1"/>
    <col min="14580" max="14580" width="9.28515625" style="20" customWidth="1"/>
    <col min="14581" max="14583" width="9" style="20" customWidth="1"/>
    <col min="14584" max="14584" width="6.5703125" style="20" customWidth="1"/>
    <col min="14585" max="14588" width="9" style="20" customWidth="1"/>
    <col min="14589" max="14590" width="0" style="20" hidden="1" customWidth="1"/>
    <col min="14591" max="14591" width="13.85546875" style="20" customWidth="1"/>
    <col min="14592" max="14834" width="8.7109375" style="20"/>
    <col min="14835" max="14835" width="17.28515625" style="20" customWidth="1"/>
    <col min="14836" max="14836" width="9.28515625" style="20" customWidth="1"/>
    <col min="14837" max="14839" width="9" style="20" customWidth="1"/>
    <col min="14840" max="14840" width="6.5703125" style="20" customWidth="1"/>
    <col min="14841" max="14844" width="9" style="20" customWidth="1"/>
    <col min="14845" max="14846" width="0" style="20" hidden="1" customWidth="1"/>
    <col min="14847" max="14847" width="13.85546875" style="20" customWidth="1"/>
    <col min="14848" max="15090" width="8.7109375" style="20"/>
    <col min="15091" max="15091" width="17.28515625" style="20" customWidth="1"/>
    <col min="15092" max="15092" width="9.28515625" style="20" customWidth="1"/>
    <col min="15093" max="15095" width="9" style="20" customWidth="1"/>
    <col min="15096" max="15096" width="6.5703125" style="20" customWidth="1"/>
    <col min="15097" max="15100" width="9" style="20" customWidth="1"/>
    <col min="15101" max="15102" width="0" style="20" hidden="1" customWidth="1"/>
    <col min="15103" max="15103" width="13.85546875" style="20" customWidth="1"/>
    <col min="15104" max="15346" width="8.7109375" style="20"/>
    <col min="15347" max="15347" width="17.28515625" style="20" customWidth="1"/>
    <col min="15348" max="15348" width="9.28515625" style="20" customWidth="1"/>
    <col min="15349" max="15351" width="9" style="20" customWidth="1"/>
    <col min="15352" max="15352" width="6.5703125" style="20" customWidth="1"/>
    <col min="15353" max="15356" width="9" style="20" customWidth="1"/>
    <col min="15357" max="15358" width="0" style="20" hidden="1" customWidth="1"/>
    <col min="15359" max="15359" width="13.85546875" style="20" customWidth="1"/>
    <col min="15360" max="15602" width="8.7109375" style="20"/>
    <col min="15603" max="15603" width="17.28515625" style="20" customWidth="1"/>
    <col min="15604" max="15604" width="9.28515625" style="20" customWidth="1"/>
    <col min="15605" max="15607" width="9" style="20" customWidth="1"/>
    <col min="15608" max="15608" width="6.5703125" style="20" customWidth="1"/>
    <col min="15609" max="15612" width="9" style="20" customWidth="1"/>
    <col min="15613" max="15614" width="0" style="20" hidden="1" customWidth="1"/>
    <col min="15615" max="15615" width="13.85546875" style="20" customWidth="1"/>
    <col min="15616" max="15858" width="8.7109375" style="20"/>
    <col min="15859" max="15859" width="17.28515625" style="20" customWidth="1"/>
    <col min="15860" max="15860" width="9.28515625" style="20" customWidth="1"/>
    <col min="15861" max="15863" width="9" style="20" customWidth="1"/>
    <col min="15864" max="15864" width="6.5703125" style="20" customWidth="1"/>
    <col min="15865" max="15868" width="9" style="20" customWidth="1"/>
    <col min="15869" max="15870" width="0" style="20" hidden="1" customWidth="1"/>
    <col min="15871" max="15871" width="13.85546875" style="20" customWidth="1"/>
    <col min="15872" max="16114" width="8.7109375" style="20"/>
    <col min="16115" max="16115" width="17.28515625" style="20" customWidth="1"/>
    <col min="16116" max="16116" width="9.28515625" style="20" customWidth="1"/>
    <col min="16117" max="16119" width="9" style="20" customWidth="1"/>
    <col min="16120" max="16120" width="6.5703125" style="20" customWidth="1"/>
    <col min="16121" max="16124" width="9" style="20" customWidth="1"/>
    <col min="16125" max="16126" width="0" style="20" hidden="1" customWidth="1"/>
    <col min="16127" max="16127" width="13.85546875" style="20" customWidth="1"/>
    <col min="16128" max="16384" width="8.7109375" style="20"/>
  </cols>
  <sheetData>
    <row r="1" spans="1:18" ht="13.5" customHeight="1" x14ac:dyDescent="0.2">
      <c r="B1" s="18"/>
      <c r="C1" s="18"/>
      <c r="D1" s="19"/>
      <c r="E1" s="19"/>
      <c r="F1" s="19"/>
      <c r="I1" s="18"/>
      <c r="J1" s="18"/>
      <c r="K1" s="21"/>
    </row>
    <row r="2" spans="1:18" ht="25.5" customHeight="1" x14ac:dyDescent="0.2">
      <c r="A2" s="72" t="s">
        <v>43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8" ht="3.75" customHeight="1" x14ac:dyDescent="0.4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8" ht="18" customHeight="1" x14ac:dyDescent="0.2">
      <c r="A4" s="73" t="s">
        <v>39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1:18" ht="5.25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</row>
    <row r="6" spans="1:18" ht="18" customHeight="1" x14ac:dyDescent="0.2">
      <c r="A6" s="19" t="s">
        <v>3</v>
      </c>
      <c r="B6" s="75"/>
      <c r="C6" s="76"/>
      <c r="D6" s="76"/>
      <c r="E6" s="24"/>
      <c r="F6" s="19" t="s">
        <v>4</v>
      </c>
      <c r="G6" s="79"/>
      <c r="H6" s="76"/>
      <c r="I6" s="76"/>
      <c r="J6" s="25"/>
      <c r="K6" s="24"/>
    </row>
    <row r="7" spans="1:18" ht="18" customHeight="1" x14ac:dyDescent="0.2">
      <c r="A7" s="19" t="s">
        <v>5</v>
      </c>
      <c r="B7" s="71">
        <v>21</v>
      </c>
      <c r="C7" s="77"/>
      <c r="D7" s="77"/>
      <c r="E7" s="24"/>
      <c r="F7" s="19" t="s">
        <v>6</v>
      </c>
      <c r="G7" s="71"/>
      <c r="H7" s="71"/>
      <c r="I7" s="71"/>
      <c r="J7" s="26"/>
      <c r="K7" s="24"/>
    </row>
    <row r="8" spans="1:18" ht="18" customHeight="1" x14ac:dyDescent="0.2">
      <c r="A8" s="19" t="s">
        <v>7</v>
      </c>
      <c r="B8" s="78">
        <v>2.5</v>
      </c>
      <c r="C8" s="77"/>
      <c r="D8" s="77"/>
      <c r="E8" s="24"/>
      <c r="F8" s="19" t="s">
        <v>8</v>
      </c>
      <c r="G8" s="71"/>
      <c r="H8" s="71"/>
      <c r="I8" s="71"/>
      <c r="J8" s="26"/>
      <c r="K8" s="24"/>
      <c r="R8" s="59"/>
    </row>
    <row r="9" spans="1:18" ht="18" customHeight="1" x14ac:dyDescent="0.2">
      <c r="A9" s="19"/>
      <c r="B9" s="27"/>
      <c r="C9" s="28"/>
      <c r="D9" s="28"/>
      <c r="E9" s="24"/>
      <c r="F9" s="19"/>
      <c r="G9" s="29"/>
      <c r="H9" s="29"/>
      <c r="I9" s="29"/>
      <c r="J9" s="26"/>
      <c r="K9" s="24"/>
    </row>
    <row r="10" spans="1:18" ht="18.75" customHeight="1" x14ac:dyDescent="0.35">
      <c r="A10" s="67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24"/>
    </row>
    <row r="11" spans="1:18" ht="6" customHeight="1" x14ac:dyDescent="0.2"/>
    <row r="12" spans="1:18" ht="37.5" customHeight="1" x14ac:dyDescent="0.2">
      <c r="A12" s="30" t="s">
        <v>9</v>
      </c>
      <c r="B12" s="30" t="s">
        <v>34</v>
      </c>
      <c r="C12" s="30" t="s">
        <v>30</v>
      </c>
      <c r="D12" s="30" t="s">
        <v>14</v>
      </c>
      <c r="E12" s="30" t="s">
        <v>15</v>
      </c>
      <c r="F12" s="30" t="s">
        <v>16</v>
      </c>
      <c r="G12" s="30" t="s">
        <v>32</v>
      </c>
      <c r="H12" s="30" t="s">
        <v>33</v>
      </c>
      <c r="I12" s="30" t="s">
        <v>35</v>
      </c>
      <c r="J12" s="30" t="s">
        <v>36</v>
      </c>
    </row>
    <row r="13" spans="1:18" ht="15.75" customHeight="1" x14ac:dyDescent="0.2">
      <c r="A13" s="31" t="s">
        <v>26</v>
      </c>
      <c r="B13" s="32">
        <v>138.34</v>
      </c>
      <c r="C13" s="11">
        <v>2.23</v>
      </c>
      <c r="D13" s="32">
        <f>'FO(1P)'!N5</f>
        <v>110.5698</v>
      </c>
      <c r="E13" s="33">
        <f t="shared" ref="E13:E18" si="0">D13/B13</f>
        <v>0.7992612404221483</v>
      </c>
      <c r="F13" s="12">
        <f>IF(OR(K13="Consumption",K13="Heating"),45,$B$7)</f>
        <v>21</v>
      </c>
      <c r="G13" s="13">
        <v>0.98360000000000003</v>
      </c>
      <c r="H13" s="34">
        <f>G13-((F13-15)*(0.000632))</f>
        <v>0.97980800000000001</v>
      </c>
      <c r="I13" s="35">
        <f>D13*H13</f>
        <v>108.3371745984</v>
      </c>
      <c r="J13" s="1">
        <v>2.98</v>
      </c>
      <c r="K13" s="36" t="s">
        <v>24</v>
      </c>
    </row>
    <row r="14" spans="1:18" ht="15.75" customHeight="1" x14ac:dyDescent="0.2">
      <c r="A14" s="37" t="s">
        <v>27</v>
      </c>
      <c r="B14" s="32">
        <v>138.34</v>
      </c>
      <c r="C14" s="11">
        <v>2.5099999999999998</v>
      </c>
      <c r="D14" s="32">
        <f>'FO(1S)'!N5</f>
        <v>106.896</v>
      </c>
      <c r="E14" s="33">
        <f>D14/B14</f>
        <v>0.77270492988289718</v>
      </c>
      <c r="F14" s="12">
        <f t="shared" ref="F14:F16" si="1">IF(OR(K14="Consumption",K14="Heating"),45,$B$7)</f>
        <v>21</v>
      </c>
      <c r="G14" s="13">
        <v>0.98360000000000003</v>
      </c>
      <c r="H14" s="34">
        <f t="shared" ref="H14:H18" si="2">G14-((F14-15)*(0.000632))</f>
        <v>0.97980800000000001</v>
      </c>
      <c r="I14" s="35">
        <f>D14*H14</f>
        <v>104.737555968</v>
      </c>
      <c r="J14" s="1">
        <v>2.98</v>
      </c>
      <c r="K14" s="36" t="s">
        <v>24</v>
      </c>
    </row>
    <row r="15" spans="1:18" ht="15.6" customHeight="1" x14ac:dyDescent="0.2">
      <c r="A15" s="31" t="s">
        <v>28</v>
      </c>
      <c r="B15" s="32">
        <v>230.84</v>
      </c>
      <c r="C15" s="11">
        <v>2.0699999999999998</v>
      </c>
      <c r="D15" s="32">
        <f>'FO(2P)'!N5</f>
        <v>188.19900000000001</v>
      </c>
      <c r="E15" s="33">
        <f t="shared" ref="E15" si="3">D15/B15</f>
        <v>0.81527898111245889</v>
      </c>
      <c r="F15" s="12">
        <f t="shared" si="1"/>
        <v>45</v>
      </c>
      <c r="G15" s="13">
        <v>0.98399999999999999</v>
      </c>
      <c r="H15" s="34">
        <f t="shared" si="2"/>
        <v>0.96504000000000001</v>
      </c>
      <c r="I15" s="35">
        <f t="shared" ref="I15" si="4">D15*H15</f>
        <v>181.61956296000002</v>
      </c>
      <c r="J15" s="1">
        <v>2.97</v>
      </c>
      <c r="K15" s="36" t="s">
        <v>23</v>
      </c>
    </row>
    <row r="16" spans="1:18" ht="15.6" customHeight="1" x14ac:dyDescent="0.2">
      <c r="A16" s="31" t="s">
        <v>29</v>
      </c>
      <c r="B16" s="32">
        <v>230.84</v>
      </c>
      <c r="C16" s="11">
        <v>1.98</v>
      </c>
      <c r="D16" s="32">
        <f>'FO(2S)'!N5</f>
        <v>190.29420000000002</v>
      </c>
      <c r="E16" s="33">
        <f t="shared" si="0"/>
        <v>0.82435539767804544</v>
      </c>
      <c r="F16" s="12">
        <f t="shared" si="1"/>
        <v>45</v>
      </c>
      <c r="G16" s="13">
        <v>0.98399999999999999</v>
      </c>
      <c r="H16" s="34">
        <f t="shared" si="2"/>
        <v>0.96504000000000001</v>
      </c>
      <c r="I16" s="35">
        <f t="shared" ref="I16:I18" si="5">D16*H16</f>
        <v>183.64151476800001</v>
      </c>
      <c r="J16" s="1">
        <v>2.97</v>
      </c>
      <c r="K16" s="36" t="s">
        <v>23</v>
      </c>
    </row>
    <row r="17" spans="1:11" ht="15.75" customHeight="1" x14ac:dyDescent="0.2">
      <c r="A17" s="31" t="s">
        <v>17</v>
      </c>
      <c r="B17" s="32">
        <v>5</v>
      </c>
      <c r="C17" s="38" t="s">
        <v>10</v>
      </c>
      <c r="D17" s="14">
        <v>4.5999999999999996</v>
      </c>
      <c r="E17" s="33">
        <f t="shared" si="0"/>
        <v>0.91999999999999993</v>
      </c>
      <c r="F17" s="12">
        <v>83</v>
      </c>
      <c r="G17" s="13">
        <v>0.98399999999999999</v>
      </c>
      <c r="H17" s="34">
        <f t="shared" si="2"/>
        <v>0.94102399999999997</v>
      </c>
      <c r="I17" s="35">
        <f t="shared" si="5"/>
        <v>4.3287103999999994</v>
      </c>
      <c r="J17" s="1">
        <v>2.97</v>
      </c>
    </row>
    <row r="18" spans="1:11" ht="15.75" customHeight="1" x14ac:dyDescent="0.2">
      <c r="A18" s="31" t="s">
        <v>18</v>
      </c>
      <c r="B18" s="32">
        <v>9</v>
      </c>
      <c r="C18" s="38" t="s">
        <v>10</v>
      </c>
      <c r="D18" s="14">
        <v>7.6</v>
      </c>
      <c r="E18" s="33">
        <f t="shared" si="0"/>
        <v>0.84444444444444444</v>
      </c>
      <c r="F18" s="12">
        <v>90</v>
      </c>
      <c r="G18" s="13">
        <v>0.98399999999999999</v>
      </c>
      <c r="H18" s="34">
        <f t="shared" si="2"/>
        <v>0.93659999999999999</v>
      </c>
      <c r="I18" s="35">
        <f t="shared" si="5"/>
        <v>7.1181599999999996</v>
      </c>
      <c r="J18" s="1">
        <v>2.97</v>
      </c>
    </row>
    <row r="19" spans="1:11" s="45" customFormat="1" ht="22.5" customHeight="1" x14ac:dyDescent="0.2">
      <c r="A19" s="39" t="s">
        <v>11</v>
      </c>
      <c r="B19" s="40">
        <f>SUM(B13:B18)</f>
        <v>752.36</v>
      </c>
      <c r="C19" s="41"/>
      <c r="D19" s="42">
        <f>SUM(D13:D18)</f>
        <v>608.15900000000011</v>
      </c>
      <c r="E19" s="63"/>
      <c r="F19" s="64"/>
      <c r="G19" s="41"/>
      <c r="H19" s="41"/>
      <c r="I19" s="43">
        <f>SUM(I13:I18)</f>
        <v>589.78267869439992</v>
      </c>
      <c r="J19" s="44"/>
    </row>
    <row r="20" spans="1:11" s="45" customFormat="1" ht="22.5" customHeight="1" x14ac:dyDescent="0.2">
      <c r="A20" s="46"/>
      <c r="B20" s="41"/>
      <c r="C20" s="41"/>
      <c r="D20" s="44"/>
      <c r="E20" s="47"/>
      <c r="F20" s="48"/>
      <c r="G20" s="41"/>
      <c r="H20" s="49" t="s">
        <v>37</v>
      </c>
      <c r="I20" s="2">
        <v>573.95000000000005</v>
      </c>
      <c r="J20" s="44"/>
    </row>
    <row r="21" spans="1:11" s="45" customFormat="1" ht="22.5" customHeight="1" x14ac:dyDescent="0.2">
      <c r="A21" s="46"/>
      <c r="B21" s="41"/>
      <c r="C21" s="41"/>
      <c r="D21" s="44"/>
      <c r="E21" s="47"/>
      <c r="F21" s="48"/>
      <c r="G21" s="41"/>
      <c r="H21" s="50"/>
      <c r="I21" s="51">
        <f>I19-I20</f>
        <v>15.832678694399874</v>
      </c>
      <c r="J21" s="44"/>
    </row>
    <row r="22" spans="1:11" s="45" customFormat="1" ht="22.5" customHeight="1" x14ac:dyDescent="0.2">
      <c r="A22" s="69" t="s">
        <v>40</v>
      </c>
      <c r="B22" s="70"/>
      <c r="C22" s="70"/>
      <c r="D22" s="70"/>
      <c r="E22" s="70"/>
      <c r="F22" s="70"/>
      <c r="G22" s="70"/>
      <c r="H22" s="70"/>
      <c r="I22" s="70"/>
      <c r="J22" s="70"/>
    </row>
    <row r="23" spans="1:11" ht="3.75" customHeight="1" x14ac:dyDescent="0.2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4"/>
    </row>
    <row r="24" spans="1:11" ht="0.75" customHeight="1" x14ac:dyDescent="0.2"/>
    <row r="25" spans="1:11" ht="37.5" customHeight="1" x14ac:dyDescent="0.2">
      <c r="A25" s="30" t="s">
        <v>9</v>
      </c>
      <c r="B25" s="30" t="s">
        <v>34</v>
      </c>
      <c r="C25" s="30" t="s">
        <v>31</v>
      </c>
      <c r="D25" s="30" t="s">
        <v>14</v>
      </c>
      <c r="E25" s="30" t="s">
        <v>15</v>
      </c>
      <c r="F25" s="30" t="s">
        <v>16</v>
      </c>
      <c r="G25" s="30" t="s">
        <v>32</v>
      </c>
      <c r="H25" s="30" t="s">
        <v>33</v>
      </c>
      <c r="I25" s="30" t="s">
        <v>35</v>
      </c>
      <c r="J25" s="30" t="s">
        <v>36</v>
      </c>
    </row>
    <row r="26" spans="1:11" ht="15.75" customHeight="1" x14ac:dyDescent="0.2">
      <c r="A26" s="31" t="s">
        <v>41</v>
      </c>
      <c r="B26" s="32">
        <v>54.85</v>
      </c>
      <c r="C26" s="15">
        <v>5.48</v>
      </c>
      <c r="D26" s="55">
        <f>'DO(P)'!N5</f>
        <v>39.709000000000003</v>
      </c>
      <c r="E26" s="33">
        <f>D26/B26</f>
        <v>0.7239562443026436</v>
      </c>
      <c r="F26" s="12">
        <f>$B$7</f>
        <v>21</v>
      </c>
      <c r="G26" s="13">
        <v>0.86150000000000004</v>
      </c>
      <c r="H26" s="34">
        <f>G26-((F26-15)*(0.000632))</f>
        <v>0.85770800000000003</v>
      </c>
      <c r="I26" s="35">
        <f>D26*H26</f>
        <v>34.058726972000002</v>
      </c>
      <c r="J26" s="1">
        <v>6.3E-2</v>
      </c>
      <c r="K26" s="36" t="s">
        <v>23</v>
      </c>
    </row>
    <row r="27" spans="1:11" ht="15.75" customHeight="1" x14ac:dyDescent="0.2">
      <c r="A27" s="31" t="s">
        <v>42</v>
      </c>
      <c r="B27" s="32">
        <v>54.85</v>
      </c>
      <c r="C27" s="15">
        <v>5.58</v>
      </c>
      <c r="D27" s="55">
        <f>'DO(S)'!N5</f>
        <v>40.682000000000002</v>
      </c>
      <c r="E27" s="33">
        <f t="shared" ref="E27:E29" si="6">D27/B27</f>
        <v>0.74169553327256155</v>
      </c>
      <c r="F27" s="12">
        <f t="shared" ref="F27" si="7">$B$7</f>
        <v>21</v>
      </c>
      <c r="G27" s="13">
        <v>0.86150000000000004</v>
      </c>
      <c r="H27" s="34">
        <f t="shared" ref="H27:H29" si="8">G27-((F27-15)*(0.000632))</f>
        <v>0.85770800000000003</v>
      </c>
      <c r="I27" s="35">
        <f t="shared" ref="I27:I28" si="9">D27*H27</f>
        <v>34.893276856</v>
      </c>
      <c r="J27" s="1">
        <v>6.3E-2</v>
      </c>
      <c r="K27" s="36" t="s">
        <v>23</v>
      </c>
    </row>
    <row r="28" spans="1:11" ht="15.75" customHeight="1" x14ac:dyDescent="0.2">
      <c r="A28" s="31" t="s">
        <v>19</v>
      </c>
      <c r="B28" s="32">
        <v>6</v>
      </c>
      <c r="C28" s="38" t="s">
        <v>10</v>
      </c>
      <c r="D28" s="14">
        <v>4.8</v>
      </c>
      <c r="E28" s="33">
        <f t="shared" si="6"/>
        <v>0.79999999999999993</v>
      </c>
      <c r="F28" s="12">
        <v>33</v>
      </c>
      <c r="G28" s="13">
        <v>0.86150000000000004</v>
      </c>
      <c r="H28" s="34">
        <f t="shared" si="8"/>
        <v>0.85012399999999999</v>
      </c>
      <c r="I28" s="35">
        <f t="shared" si="9"/>
        <v>4.0805951999999994</v>
      </c>
      <c r="J28" s="1">
        <v>6.3E-2</v>
      </c>
    </row>
    <row r="29" spans="1:11" ht="15.75" customHeight="1" x14ac:dyDescent="0.2">
      <c r="A29" s="31" t="s">
        <v>20</v>
      </c>
      <c r="B29" s="32">
        <v>6</v>
      </c>
      <c r="C29" s="38" t="s">
        <v>10</v>
      </c>
      <c r="D29" s="14">
        <v>4.9000000000000004</v>
      </c>
      <c r="E29" s="33">
        <f t="shared" si="6"/>
        <v>0.81666666666666676</v>
      </c>
      <c r="F29" s="12">
        <v>35</v>
      </c>
      <c r="G29" s="13">
        <v>0.86150000000000004</v>
      </c>
      <c r="H29" s="34">
        <f t="shared" si="8"/>
        <v>0.84886000000000006</v>
      </c>
      <c r="I29" s="35">
        <f>D29*H29</f>
        <v>4.1594140000000008</v>
      </c>
      <c r="J29" s="1">
        <v>6.3E-2</v>
      </c>
    </row>
    <row r="30" spans="1:11" s="45" customFormat="1" ht="22.5" customHeight="1" x14ac:dyDescent="0.2">
      <c r="A30" s="39" t="s">
        <v>11</v>
      </c>
      <c r="B30" s="40">
        <f>SUM(B26:B29)</f>
        <v>121.7</v>
      </c>
      <c r="C30" s="41"/>
      <c r="D30" s="42">
        <f>SUM(D26:D29)</f>
        <v>90.091000000000008</v>
      </c>
      <c r="E30" s="63"/>
      <c r="F30" s="64"/>
      <c r="G30" s="41"/>
      <c r="H30" s="41"/>
      <c r="I30" s="43">
        <f>SUM(I26:I29)</f>
        <v>77.192013028000005</v>
      </c>
      <c r="J30" s="44"/>
    </row>
    <row r="31" spans="1:11" s="45" customFormat="1" ht="22.5" customHeight="1" x14ac:dyDescent="0.2">
      <c r="A31" s="46"/>
      <c r="B31" s="41"/>
      <c r="C31" s="41"/>
      <c r="D31" s="44"/>
      <c r="E31" s="47"/>
      <c r="F31" s="48"/>
      <c r="G31" s="41"/>
      <c r="H31" s="49" t="s">
        <v>37</v>
      </c>
      <c r="I31" s="16">
        <v>72.349999999999994</v>
      </c>
      <c r="J31" s="44"/>
    </row>
    <row r="32" spans="1:11" s="45" customFormat="1" ht="22.5" customHeight="1" x14ac:dyDescent="0.2">
      <c r="A32" s="46"/>
      <c r="B32" s="41"/>
      <c r="C32" s="41"/>
      <c r="D32" s="44"/>
      <c r="E32" s="47"/>
      <c r="F32" s="48"/>
      <c r="G32" s="41"/>
      <c r="H32" s="41"/>
      <c r="I32" s="51">
        <f>I30-I31</f>
        <v>4.8420130280000109</v>
      </c>
      <c r="J32" s="44"/>
    </row>
    <row r="33" spans="1:11" ht="89.1" customHeight="1" x14ac:dyDescent="0.2">
      <c r="H33" s="62"/>
      <c r="I33" s="62"/>
      <c r="J33" s="62"/>
      <c r="K33" s="62"/>
    </row>
    <row r="34" spans="1:11" ht="18" customHeight="1" x14ac:dyDescent="0.2">
      <c r="A34" s="17" t="s">
        <v>12</v>
      </c>
      <c r="H34" s="62" t="s">
        <v>13</v>
      </c>
      <c r="I34" s="62"/>
      <c r="J34" s="62"/>
      <c r="K34" s="62"/>
    </row>
    <row r="35" spans="1:11" ht="9" customHeight="1" x14ac:dyDescent="0.2"/>
    <row r="36" spans="1:11" s="58" customFormat="1" ht="13.5" customHeight="1" x14ac:dyDescent="0.25">
      <c r="A36" s="65" t="s">
        <v>25</v>
      </c>
      <c r="B36" s="65"/>
      <c r="C36" s="56"/>
      <c r="D36" s="56"/>
      <c r="E36" s="57"/>
      <c r="H36" s="66"/>
      <c r="I36" s="66"/>
      <c r="J36" s="66"/>
      <c r="K36" s="66"/>
    </row>
    <row r="37" spans="1:11" s="58" customFormat="1" ht="15.75" customHeight="1" x14ac:dyDescent="0.25">
      <c r="A37" s="60" t="s">
        <v>21</v>
      </c>
      <c r="B37" s="60"/>
      <c r="H37" s="61" t="s">
        <v>22</v>
      </c>
      <c r="I37" s="61"/>
      <c r="J37" s="61"/>
      <c r="K37" s="61"/>
    </row>
  </sheetData>
  <sheetProtection sheet="1" objects="1" scenarios="1"/>
  <mergeCells count="19">
    <mergeCell ref="A10:J10"/>
    <mergeCell ref="A22:J22"/>
    <mergeCell ref="G8:I8"/>
    <mergeCell ref="A2:K2"/>
    <mergeCell ref="A4:K4"/>
    <mergeCell ref="A5:K5"/>
    <mergeCell ref="G7:I7"/>
    <mergeCell ref="B6:D6"/>
    <mergeCell ref="B7:D7"/>
    <mergeCell ref="B8:D8"/>
    <mergeCell ref="G6:I6"/>
    <mergeCell ref="A37:B37"/>
    <mergeCell ref="H37:K37"/>
    <mergeCell ref="H33:K33"/>
    <mergeCell ref="E19:F19"/>
    <mergeCell ref="E30:F30"/>
    <mergeCell ref="H34:K34"/>
    <mergeCell ref="A36:B36"/>
    <mergeCell ref="H36:K36"/>
  </mergeCells>
  <conditionalFormatting sqref="A13:A16 A26:A27">
    <cfRule type="expression" dxfId="18" priority="2">
      <formula>IF(K13="Consumption",TRUE,FALSE)</formula>
    </cfRule>
  </conditionalFormatting>
  <dataValidations count="3">
    <dataValidation type="textLength" operator="greaterThan" allowBlank="1" showInputMessage="1" showErrorMessage="1" error="Do not alter the input data" sqref="A65563:B65564 II65563:IJ65564 SE65563:SF65564 ACA65563:ACB65564 ALW65563:ALX65564 AVS65563:AVT65564 BFO65563:BFP65564 BPK65563:BPL65564 BZG65563:BZH65564 CJC65563:CJD65564 CSY65563:CSZ65564 DCU65563:DCV65564 DMQ65563:DMR65564 DWM65563:DWN65564 EGI65563:EGJ65564 EQE65563:EQF65564 FAA65563:FAB65564 FJW65563:FJX65564 FTS65563:FTT65564 GDO65563:GDP65564 GNK65563:GNL65564 GXG65563:GXH65564 HHC65563:HHD65564 HQY65563:HQZ65564 IAU65563:IAV65564 IKQ65563:IKR65564 IUM65563:IUN65564 JEI65563:JEJ65564 JOE65563:JOF65564 JYA65563:JYB65564 KHW65563:KHX65564 KRS65563:KRT65564 LBO65563:LBP65564 LLK65563:LLL65564 LVG65563:LVH65564 MFC65563:MFD65564 MOY65563:MOZ65564 MYU65563:MYV65564 NIQ65563:NIR65564 NSM65563:NSN65564 OCI65563:OCJ65564 OME65563:OMF65564 OWA65563:OWB65564 PFW65563:PFX65564 PPS65563:PPT65564 PZO65563:PZP65564 QJK65563:QJL65564 QTG65563:QTH65564 RDC65563:RDD65564 RMY65563:RMZ65564 RWU65563:RWV65564 SGQ65563:SGR65564 SQM65563:SQN65564 TAI65563:TAJ65564 TKE65563:TKF65564 TUA65563:TUB65564 UDW65563:UDX65564 UNS65563:UNT65564 UXO65563:UXP65564 VHK65563:VHL65564 VRG65563:VRH65564 WBC65563:WBD65564 WKY65563:WKZ65564 WUU65563:WUV65564 A131099:B131100 II131099:IJ131100 SE131099:SF131100 ACA131099:ACB131100 ALW131099:ALX131100 AVS131099:AVT131100 BFO131099:BFP131100 BPK131099:BPL131100 BZG131099:BZH131100 CJC131099:CJD131100 CSY131099:CSZ131100 DCU131099:DCV131100 DMQ131099:DMR131100 DWM131099:DWN131100 EGI131099:EGJ131100 EQE131099:EQF131100 FAA131099:FAB131100 FJW131099:FJX131100 FTS131099:FTT131100 GDO131099:GDP131100 GNK131099:GNL131100 GXG131099:GXH131100 HHC131099:HHD131100 HQY131099:HQZ131100 IAU131099:IAV131100 IKQ131099:IKR131100 IUM131099:IUN131100 JEI131099:JEJ131100 JOE131099:JOF131100 JYA131099:JYB131100 KHW131099:KHX131100 KRS131099:KRT131100 LBO131099:LBP131100 LLK131099:LLL131100 LVG131099:LVH131100 MFC131099:MFD131100 MOY131099:MOZ131100 MYU131099:MYV131100 NIQ131099:NIR131100 NSM131099:NSN131100 OCI131099:OCJ131100 OME131099:OMF131100 OWA131099:OWB131100 PFW131099:PFX131100 PPS131099:PPT131100 PZO131099:PZP131100 QJK131099:QJL131100 QTG131099:QTH131100 RDC131099:RDD131100 RMY131099:RMZ131100 RWU131099:RWV131100 SGQ131099:SGR131100 SQM131099:SQN131100 TAI131099:TAJ131100 TKE131099:TKF131100 TUA131099:TUB131100 UDW131099:UDX131100 UNS131099:UNT131100 UXO131099:UXP131100 VHK131099:VHL131100 VRG131099:VRH131100 WBC131099:WBD131100 WKY131099:WKZ131100 WUU131099:WUV131100 A196635:B196636 II196635:IJ196636 SE196635:SF196636 ACA196635:ACB196636 ALW196635:ALX196636 AVS196635:AVT196636 BFO196635:BFP196636 BPK196635:BPL196636 BZG196635:BZH196636 CJC196635:CJD196636 CSY196635:CSZ196636 DCU196635:DCV196636 DMQ196635:DMR196636 DWM196635:DWN196636 EGI196635:EGJ196636 EQE196635:EQF196636 FAA196635:FAB196636 FJW196635:FJX196636 FTS196635:FTT196636 GDO196635:GDP196636 GNK196635:GNL196636 GXG196635:GXH196636 HHC196635:HHD196636 HQY196635:HQZ196636 IAU196635:IAV196636 IKQ196635:IKR196636 IUM196635:IUN196636 JEI196635:JEJ196636 JOE196635:JOF196636 JYA196635:JYB196636 KHW196635:KHX196636 KRS196635:KRT196636 LBO196635:LBP196636 LLK196635:LLL196636 LVG196635:LVH196636 MFC196635:MFD196636 MOY196635:MOZ196636 MYU196635:MYV196636 NIQ196635:NIR196636 NSM196635:NSN196636 OCI196635:OCJ196636 OME196635:OMF196636 OWA196635:OWB196636 PFW196635:PFX196636 PPS196635:PPT196636 PZO196635:PZP196636 QJK196635:QJL196636 QTG196635:QTH196636 RDC196635:RDD196636 RMY196635:RMZ196636 RWU196635:RWV196636 SGQ196635:SGR196636 SQM196635:SQN196636 TAI196635:TAJ196636 TKE196635:TKF196636 TUA196635:TUB196636 UDW196635:UDX196636 UNS196635:UNT196636 UXO196635:UXP196636 VHK196635:VHL196636 VRG196635:VRH196636 WBC196635:WBD196636 WKY196635:WKZ196636 WUU196635:WUV196636 A262171:B262172 II262171:IJ262172 SE262171:SF262172 ACA262171:ACB262172 ALW262171:ALX262172 AVS262171:AVT262172 BFO262171:BFP262172 BPK262171:BPL262172 BZG262171:BZH262172 CJC262171:CJD262172 CSY262171:CSZ262172 DCU262171:DCV262172 DMQ262171:DMR262172 DWM262171:DWN262172 EGI262171:EGJ262172 EQE262171:EQF262172 FAA262171:FAB262172 FJW262171:FJX262172 FTS262171:FTT262172 GDO262171:GDP262172 GNK262171:GNL262172 GXG262171:GXH262172 HHC262171:HHD262172 HQY262171:HQZ262172 IAU262171:IAV262172 IKQ262171:IKR262172 IUM262171:IUN262172 JEI262171:JEJ262172 JOE262171:JOF262172 JYA262171:JYB262172 KHW262171:KHX262172 KRS262171:KRT262172 LBO262171:LBP262172 LLK262171:LLL262172 LVG262171:LVH262172 MFC262171:MFD262172 MOY262171:MOZ262172 MYU262171:MYV262172 NIQ262171:NIR262172 NSM262171:NSN262172 OCI262171:OCJ262172 OME262171:OMF262172 OWA262171:OWB262172 PFW262171:PFX262172 PPS262171:PPT262172 PZO262171:PZP262172 QJK262171:QJL262172 QTG262171:QTH262172 RDC262171:RDD262172 RMY262171:RMZ262172 RWU262171:RWV262172 SGQ262171:SGR262172 SQM262171:SQN262172 TAI262171:TAJ262172 TKE262171:TKF262172 TUA262171:TUB262172 UDW262171:UDX262172 UNS262171:UNT262172 UXO262171:UXP262172 VHK262171:VHL262172 VRG262171:VRH262172 WBC262171:WBD262172 WKY262171:WKZ262172 WUU262171:WUV262172 A327707:B327708 II327707:IJ327708 SE327707:SF327708 ACA327707:ACB327708 ALW327707:ALX327708 AVS327707:AVT327708 BFO327707:BFP327708 BPK327707:BPL327708 BZG327707:BZH327708 CJC327707:CJD327708 CSY327707:CSZ327708 DCU327707:DCV327708 DMQ327707:DMR327708 DWM327707:DWN327708 EGI327707:EGJ327708 EQE327707:EQF327708 FAA327707:FAB327708 FJW327707:FJX327708 FTS327707:FTT327708 GDO327707:GDP327708 GNK327707:GNL327708 GXG327707:GXH327708 HHC327707:HHD327708 HQY327707:HQZ327708 IAU327707:IAV327708 IKQ327707:IKR327708 IUM327707:IUN327708 JEI327707:JEJ327708 JOE327707:JOF327708 JYA327707:JYB327708 KHW327707:KHX327708 KRS327707:KRT327708 LBO327707:LBP327708 LLK327707:LLL327708 LVG327707:LVH327708 MFC327707:MFD327708 MOY327707:MOZ327708 MYU327707:MYV327708 NIQ327707:NIR327708 NSM327707:NSN327708 OCI327707:OCJ327708 OME327707:OMF327708 OWA327707:OWB327708 PFW327707:PFX327708 PPS327707:PPT327708 PZO327707:PZP327708 QJK327707:QJL327708 QTG327707:QTH327708 RDC327707:RDD327708 RMY327707:RMZ327708 RWU327707:RWV327708 SGQ327707:SGR327708 SQM327707:SQN327708 TAI327707:TAJ327708 TKE327707:TKF327708 TUA327707:TUB327708 UDW327707:UDX327708 UNS327707:UNT327708 UXO327707:UXP327708 VHK327707:VHL327708 VRG327707:VRH327708 WBC327707:WBD327708 WKY327707:WKZ327708 WUU327707:WUV327708 A393243:B393244 II393243:IJ393244 SE393243:SF393244 ACA393243:ACB393244 ALW393243:ALX393244 AVS393243:AVT393244 BFO393243:BFP393244 BPK393243:BPL393244 BZG393243:BZH393244 CJC393243:CJD393244 CSY393243:CSZ393244 DCU393243:DCV393244 DMQ393243:DMR393244 DWM393243:DWN393244 EGI393243:EGJ393244 EQE393243:EQF393244 FAA393243:FAB393244 FJW393243:FJX393244 FTS393243:FTT393244 GDO393243:GDP393244 GNK393243:GNL393244 GXG393243:GXH393244 HHC393243:HHD393244 HQY393243:HQZ393244 IAU393243:IAV393244 IKQ393243:IKR393244 IUM393243:IUN393244 JEI393243:JEJ393244 JOE393243:JOF393244 JYA393243:JYB393244 KHW393243:KHX393244 KRS393243:KRT393244 LBO393243:LBP393244 LLK393243:LLL393244 LVG393243:LVH393244 MFC393243:MFD393244 MOY393243:MOZ393244 MYU393243:MYV393244 NIQ393243:NIR393244 NSM393243:NSN393244 OCI393243:OCJ393244 OME393243:OMF393244 OWA393243:OWB393244 PFW393243:PFX393244 PPS393243:PPT393244 PZO393243:PZP393244 QJK393243:QJL393244 QTG393243:QTH393244 RDC393243:RDD393244 RMY393243:RMZ393244 RWU393243:RWV393244 SGQ393243:SGR393244 SQM393243:SQN393244 TAI393243:TAJ393244 TKE393243:TKF393244 TUA393243:TUB393244 UDW393243:UDX393244 UNS393243:UNT393244 UXO393243:UXP393244 VHK393243:VHL393244 VRG393243:VRH393244 WBC393243:WBD393244 WKY393243:WKZ393244 WUU393243:WUV393244 A458779:B458780 II458779:IJ458780 SE458779:SF458780 ACA458779:ACB458780 ALW458779:ALX458780 AVS458779:AVT458780 BFO458779:BFP458780 BPK458779:BPL458780 BZG458779:BZH458780 CJC458779:CJD458780 CSY458779:CSZ458780 DCU458779:DCV458780 DMQ458779:DMR458780 DWM458779:DWN458780 EGI458779:EGJ458780 EQE458779:EQF458780 FAA458779:FAB458780 FJW458779:FJX458780 FTS458779:FTT458780 GDO458779:GDP458780 GNK458779:GNL458780 GXG458779:GXH458780 HHC458779:HHD458780 HQY458779:HQZ458780 IAU458779:IAV458780 IKQ458779:IKR458780 IUM458779:IUN458780 JEI458779:JEJ458780 JOE458779:JOF458780 JYA458779:JYB458780 KHW458779:KHX458780 KRS458779:KRT458780 LBO458779:LBP458780 LLK458779:LLL458780 LVG458779:LVH458780 MFC458779:MFD458780 MOY458779:MOZ458780 MYU458779:MYV458780 NIQ458779:NIR458780 NSM458779:NSN458780 OCI458779:OCJ458780 OME458779:OMF458780 OWA458779:OWB458780 PFW458779:PFX458780 PPS458779:PPT458780 PZO458779:PZP458780 QJK458779:QJL458780 QTG458779:QTH458780 RDC458779:RDD458780 RMY458779:RMZ458780 RWU458779:RWV458780 SGQ458779:SGR458780 SQM458779:SQN458780 TAI458779:TAJ458780 TKE458779:TKF458780 TUA458779:TUB458780 UDW458779:UDX458780 UNS458779:UNT458780 UXO458779:UXP458780 VHK458779:VHL458780 VRG458779:VRH458780 WBC458779:WBD458780 WKY458779:WKZ458780 WUU458779:WUV458780 A524315:B524316 II524315:IJ524316 SE524315:SF524316 ACA524315:ACB524316 ALW524315:ALX524316 AVS524315:AVT524316 BFO524315:BFP524316 BPK524315:BPL524316 BZG524315:BZH524316 CJC524315:CJD524316 CSY524315:CSZ524316 DCU524315:DCV524316 DMQ524315:DMR524316 DWM524315:DWN524316 EGI524315:EGJ524316 EQE524315:EQF524316 FAA524315:FAB524316 FJW524315:FJX524316 FTS524315:FTT524316 GDO524315:GDP524316 GNK524315:GNL524316 GXG524315:GXH524316 HHC524315:HHD524316 HQY524315:HQZ524316 IAU524315:IAV524316 IKQ524315:IKR524316 IUM524315:IUN524316 JEI524315:JEJ524316 JOE524315:JOF524316 JYA524315:JYB524316 KHW524315:KHX524316 KRS524315:KRT524316 LBO524315:LBP524316 LLK524315:LLL524316 LVG524315:LVH524316 MFC524315:MFD524316 MOY524315:MOZ524316 MYU524315:MYV524316 NIQ524315:NIR524316 NSM524315:NSN524316 OCI524315:OCJ524316 OME524315:OMF524316 OWA524315:OWB524316 PFW524315:PFX524316 PPS524315:PPT524316 PZO524315:PZP524316 QJK524315:QJL524316 QTG524315:QTH524316 RDC524315:RDD524316 RMY524315:RMZ524316 RWU524315:RWV524316 SGQ524315:SGR524316 SQM524315:SQN524316 TAI524315:TAJ524316 TKE524315:TKF524316 TUA524315:TUB524316 UDW524315:UDX524316 UNS524315:UNT524316 UXO524315:UXP524316 VHK524315:VHL524316 VRG524315:VRH524316 WBC524315:WBD524316 WKY524315:WKZ524316 WUU524315:WUV524316 A589851:B589852 II589851:IJ589852 SE589851:SF589852 ACA589851:ACB589852 ALW589851:ALX589852 AVS589851:AVT589852 BFO589851:BFP589852 BPK589851:BPL589852 BZG589851:BZH589852 CJC589851:CJD589852 CSY589851:CSZ589852 DCU589851:DCV589852 DMQ589851:DMR589852 DWM589851:DWN589852 EGI589851:EGJ589852 EQE589851:EQF589852 FAA589851:FAB589852 FJW589851:FJX589852 FTS589851:FTT589852 GDO589851:GDP589852 GNK589851:GNL589852 GXG589851:GXH589852 HHC589851:HHD589852 HQY589851:HQZ589852 IAU589851:IAV589852 IKQ589851:IKR589852 IUM589851:IUN589852 JEI589851:JEJ589852 JOE589851:JOF589852 JYA589851:JYB589852 KHW589851:KHX589852 KRS589851:KRT589852 LBO589851:LBP589852 LLK589851:LLL589852 LVG589851:LVH589852 MFC589851:MFD589852 MOY589851:MOZ589852 MYU589851:MYV589852 NIQ589851:NIR589852 NSM589851:NSN589852 OCI589851:OCJ589852 OME589851:OMF589852 OWA589851:OWB589852 PFW589851:PFX589852 PPS589851:PPT589852 PZO589851:PZP589852 QJK589851:QJL589852 QTG589851:QTH589852 RDC589851:RDD589852 RMY589851:RMZ589852 RWU589851:RWV589852 SGQ589851:SGR589852 SQM589851:SQN589852 TAI589851:TAJ589852 TKE589851:TKF589852 TUA589851:TUB589852 UDW589851:UDX589852 UNS589851:UNT589852 UXO589851:UXP589852 VHK589851:VHL589852 VRG589851:VRH589852 WBC589851:WBD589852 WKY589851:WKZ589852 WUU589851:WUV589852 A655387:B655388 II655387:IJ655388 SE655387:SF655388 ACA655387:ACB655388 ALW655387:ALX655388 AVS655387:AVT655388 BFO655387:BFP655388 BPK655387:BPL655388 BZG655387:BZH655388 CJC655387:CJD655388 CSY655387:CSZ655388 DCU655387:DCV655388 DMQ655387:DMR655388 DWM655387:DWN655388 EGI655387:EGJ655388 EQE655387:EQF655388 FAA655387:FAB655388 FJW655387:FJX655388 FTS655387:FTT655388 GDO655387:GDP655388 GNK655387:GNL655388 GXG655387:GXH655388 HHC655387:HHD655388 HQY655387:HQZ655388 IAU655387:IAV655388 IKQ655387:IKR655388 IUM655387:IUN655388 JEI655387:JEJ655388 JOE655387:JOF655388 JYA655387:JYB655388 KHW655387:KHX655388 KRS655387:KRT655388 LBO655387:LBP655388 LLK655387:LLL655388 LVG655387:LVH655388 MFC655387:MFD655388 MOY655387:MOZ655388 MYU655387:MYV655388 NIQ655387:NIR655388 NSM655387:NSN655388 OCI655387:OCJ655388 OME655387:OMF655388 OWA655387:OWB655388 PFW655387:PFX655388 PPS655387:PPT655388 PZO655387:PZP655388 QJK655387:QJL655388 QTG655387:QTH655388 RDC655387:RDD655388 RMY655387:RMZ655388 RWU655387:RWV655388 SGQ655387:SGR655388 SQM655387:SQN655388 TAI655387:TAJ655388 TKE655387:TKF655388 TUA655387:TUB655388 UDW655387:UDX655388 UNS655387:UNT655388 UXO655387:UXP655388 VHK655387:VHL655388 VRG655387:VRH655388 WBC655387:WBD655388 WKY655387:WKZ655388 WUU655387:WUV655388 A720923:B720924 II720923:IJ720924 SE720923:SF720924 ACA720923:ACB720924 ALW720923:ALX720924 AVS720923:AVT720924 BFO720923:BFP720924 BPK720923:BPL720924 BZG720923:BZH720924 CJC720923:CJD720924 CSY720923:CSZ720924 DCU720923:DCV720924 DMQ720923:DMR720924 DWM720923:DWN720924 EGI720923:EGJ720924 EQE720923:EQF720924 FAA720923:FAB720924 FJW720923:FJX720924 FTS720923:FTT720924 GDO720923:GDP720924 GNK720923:GNL720924 GXG720923:GXH720924 HHC720923:HHD720924 HQY720923:HQZ720924 IAU720923:IAV720924 IKQ720923:IKR720924 IUM720923:IUN720924 JEI720923:JEJ720924 JOE720923:JOF720924 JYA720923:JYB720924 KHW720923:KHX720924 KRS720923:KRT720924 LBO720923:LBP720924 LLK720923:LLL720924 LVG720923:LVH720924 MFC720923:MFD720924 MOY720923:MOZ720924 MYU720923:MYV720924 NIQ720923:NIR720924 NSM720923:NSN720924 OCI720923:OCJ720924 OME720923:OMF720924 OWA720923:OWB720924 PFW720923:PFX720924 PPS720923:PPT720924 PZO720923:PZP720924 QJK720923:QJL720924 QTG720923:QTH720924 RDC720923:RDD720924 RMY720923:RMZ720924 RWU720923:RWV720924 SGQ720923:SGR720924 SQM720923:SQN720924 TAI720923:TAJ720924 TKE720923:TKF720924 TUA720923:TUB720924 UDW720923:UDX720924 UNS720923:UNT720924 UXO720923:UXP720924 VHK720923:VHL720924 VRG720923:VRH720924 WBC720923:WBD720924 WKY720923:WKZ720924 WUU720923:WUV720924 A786459:B786460 II786459:IJ786460 SE786459:SF786460 ACA786459:ACB786460 ALW786459:ALX786460 AVS786459:AVT786460 BFO786459:BFP786460 BPK786459:BPL786460 BZG786459:BZH786460 CJC786459:CJD786460 CSY786459:CSZ786460 DCU786459:DCV786460 DMQ786459:DMR786460 DWM786459:DWN786460 EGI786459:EGJ786460 EQE786459:EQF786460 FAA786459:FAB786460 FJW786459:FJX786460 FTS786459:FTT786460 GDO786459:GDP786460 GNK786459:GNL786460 GXG786459:GXH786460 HHC786459:HHD786460 HQY786459:HQZ786460 IAU786459:IAV786460 IKQ786459:IKR786460 IUM786459:IUN786460 JEI786459:JEJ786460 JOE786459:JOF786460 JYA786459:JYB786460 KHW786459:KHX786460 KRS786459:KRT786460 LBO786459:LBP786460 LLK786459:LLL786460 LVG786459:LVH786460 MFC786459:MFD786460 MOY786459:MOZ786460 MYU786459:MYV786460 NIQ786459:NIR786460 NSM786459:NSN786460 OCI786459:OCJ786460 OME786459:OMF786460 OWA786459:OWB786460 PFW786459:PFX786460 PPS786459:PPT786460 PZO786459:PZP786460 QJK786459:QJL786460 QTG786459:QTH786460 RDC786459:RDD786460 RMY786459:RMZ786460 RWU786459:RWV786460 SGQ786459:SGR786460 SQM786459:SQN786460 TAI786459:TAJ786460 TKE786459:TKF786460 TUA786459:TUB786460 UDW786459:UDX786460 UNS786459:UNT786460 UXO786459:UXP786460 VHK786459:VHL786460 VRG786459:VRH786460 WBC786459:WBD786460 WKY786459:WKZ786460 WUU786459:WUV786460 A851995:B851996 II851995:IJ851996 SE851995:SF851996 ACA851995:ACB851996 ALW851995:ALX851996 AVS851995:AVT851996 BFO851995:BFP851996 BPK851995:BPL851996 BZG851995:BZH851996 CJC851995:CJD851996 CSY851995:CSZ851996 DCU851995:DCV851996 DMQ851995:DMR851996 DWM851995:DWN851996 EGI851995:EGJ851996 EQE851995:EQF851996 FAA851995:FAB851996 FJW851995:FJX851996 FTS851995:FTT851996 GDO851995:GDP851996 GNK851995:GNL851996 GXG851995:GXH851996 HHC851995:HHD851996 HQY851995:HQZ851996 IAU851995:IAV851996 IKQ851995:IKR851996 IUM851995:IUN851996 JEI851995:JEJ851996 JOE851995:JOF851996 JYA851995:JYB851996 KHW851995:KHX851996 KRS851995:KRT851996 LBO851995:LBP851996 LLK851995:LLL851996 LVG851995:LVH851996 MFC851995:MFD851996 MOY851995:MOZ851996 MYU851995:MYV851996 NIQ851995:NIR851996 NSM851995:NSN851996 OCI851995:OCJ851996 OME851995:OMF851996 OWA851995:OWB851996 PFW851995:PFX851996 PPS851995:PPT851996 PZO851995:PZP851996 QJK851995:QJL851996 QTG851995:QTH851996 RDC851995:RDD851996 RMY851995:RMZ851996 RWU851995:RWV851996 SGQ851995:SGR851996 SQM851995:SQN851996 TAI851995:TAJ851996 TKE851995:TKF851996 TUA851995:TUB851996 UDW851995:UDX851996 UNS851995:UNT851996 UXO851995:UXP851996 VHK851995:VHL851996 VRG851995:VRH851996 WBC851995:WBD851996 WKY851995:WKZ851996 WUU851995:WUV851996 A917531:B917532 II917531:IJ917532 SE917531:SF917532 ACA917531:ACB917532 ALW917531:ALX917532 AVS917531:AVT917532 BFO917531:BFP917532 BPK917531:BPL917532 BZG917531:BZH917532 CJC917531:CJD917532 CSY917531:CSZ917532 DCU917531:DCV917532 DMQ917531:DMR917532 DWM917531:DWN917532 EGI917531:EGJ917532 EQE917531:EQF917532 FAA917531:FAB917532 FJW917531:FJX917532 FTS917531:FTT917532 GDO917531:GDP917532 GNK917531:GNL917532 GXG917531:GXH917532 HHC917531:HHD917532 HQY917531:HQZ917532 IAU917531:IAV917532 IKQ917531:IKR917532 IUM917531:IUN917532 JEI917531:JEJ917532 JOE917531:JOF917532 JYA917531:JYB917532 KHW917531:KHX917532 KRS917531:KRT917532 LBO917531:LBP917532 LLK917531:LLL917532 LVG917531:LVH917532 MFC917531:MFD917532 MOY917531:MOZ917532 MYU917531:MYV917532 NIQ917531:NIR917532 NSM917531:NSN917532 OCI917531:OCJ917532 OME917531:OMF917532 OWA917531:OWB917532 PFW917531:PFX917532 PPS917531:PPT917532 PZO917531:PZP917532 QJK917531:QJL917532 QTG917531:QTH917532 RDC917531:RDD917532 RMY917531:RMZ917532 RWU917531:RWV917532 SGQ917531:SGR917532 SQM917531:SQN917532 TAI917531:TAJ917532 TKE917531:TKF917532 TUA917531:TUB917532 UDW917531:UDX917532 UNS917531:UNT917532 UXO917531:UXP917532 VHK917531:VHL917532 VRG917531:VRH917532 WBC917531:WBD917532 WKY917531:WKZ917532 WUU917531:WUV917532 A983067:B983068 II983067:IJ983068 SE983067:SF983068 ACA983067:ACB983068 ALW983067:ALX983068 AVS983067:AVT983068 BFO983067:BFP983068 BPK983067:BPL983068 BZG983067:BZH983068 CJC983067:CJD983068 CSY983067:CSZ983068 DCU983067:DCV983068 DMQ983067:DMR983068 DWM983067:DWN983068 EGI983067:EGJ983068 EQE983067:EQF983068 FAA983067:FAB983068 FJW983067:FJX983068 FTS983067:FTT983068 GDO983067:GDP983068 GNK983067:GNL983068 GXG983067:GXH983068 HHC983067:HHD983068 HQY983067:HQZ983068 IAU983067:IAV983068 IKQ983067:IKR983068 IUM983067:IUN983068 JEI983067:JEJ983068 JOE983067:JOF983068 JYA983067:JYB983068 KHW983067:KHX983068 KRS983067:KRT983068 LBO983067:LBP983068 LLK983067:LLL983068 LVG983067:LVH983068 MFC983067:MFD983068 MOY983067:MOZ983068 MYU983067:MYV983068 NIQ983067:NIR983068 NSM983067:NSN983068 OCI983067:OCJ983068 OME983067:OMF983068 OWA983067:OWB983068 PFW983067:PFX983068 PPS983067:PPT983068 PZO983067:PZP983068 QJK983067:QJL983068 QTG983067:QTH983068 RDC983067:RDD983068 RMY983067:RMZ983068 RWU983067:RWV983068 SGQ983067:SGR983068 SQM983067:SQN983068 TAI983067:TAJ983068 TKE983067:TKF983068 TUA983067:TUB983068 UDW983067:UDX983068 UNS983067:UNT983068 UXO983067:UXP983068 VHK983067:VHL983068 VRG983067:VRH983068 WBC983067:WBD983068 WKY983067:WKZ983068 WUU983067:WUV983068 A65568:B65568 II65568:IJ65568 SE65568:SF65568 ACA65568:ACB65568 ALW65568:ALX65568 AVS65568:AVT65568 BFO65568:BFP65568 BPK65568:BPL65568 BZG65568:BZH65568 CJC65568:CJD65568 CSY65568:CSZ65568 DCU65568:DCV65568 DMQ65568:DMR65568 DWM65568:DWN65568 EGI65568:EGJ65568 EQE65568:EQF65568 FAA65568:FAB65568 FJW65568:FJX65568 FTS65568:FTT65568 GDO65568:GDP65568 GNK65568:GNL65568 GXG65568:GXH65568 HHC65568:HHD65568 HQY65568:HQZ65568 IAU65568:IAV65568 IKQ65568:IKR65568 IUM65568:IUN65568 JEI65568:JEJ65568 JOE65568:JOF65568 JYA65568:JYB65568 KHW65568:KHX65568 KRS65568:KRT65568 LBO65568:LBP65568 LLK65568:LLL65568 LVG65568:LVH65568 MFC65568:MFD65568 MOY65568:MOZ65568 MYU65568:MYV65568 NIQ65568:NIR65568 NSM65568:NSN65568 OCI65568:OCJ65568 OME65568:OMF65568 OWA65568:OWB65568 PFW65568:PFX65568 PPS65568:PPT65568 PZO65568:PZP65568 QJK65568:QJL65568 QTG65568:QTH65568 RDC65568:RDD65568 RMY65568:RMZ65568 RWU65568:RWV65568 SGQ65568:SGR65568 SQM65568:SQN65568 TAI65568:TAJ65568 TKE65568:TKF65568 TUA65568:TUB65568 UDW65568:UDX65568 UNS65568:UNT65568 UXO65568:UXP65568 VHK65568:VHL65568 VRG65568:VRH65568 WBC65568:WBD65568 WKY65568:WKZ65568 WUU65568:WUV65568 A131104:B131104 II131104:IJ131104 SE131104:SF131104 ACA131104:ACB131104 ALW131104:ALX131104 AVS131104:AVT131104 BFO131104:BFP131104 BPK131104:BPL131104 BZG131104:BZH131104 CJC131104:CJD131104 CSY131104:CSZ131104 DCU131104:DCV131104 DMQ131104:DMR131104 DWM131104:DWN131104 EGI131104:EGJ131104 EQE131104:EQF131104 FAA131104:FAB131104 FJW131104:FJX131104 FTS131104:FTT131104 GDO131104:GDP131104 GNK131104:GNL131104 GXG131104:GXH131104 HHC131104:HHD131104 HQY131104:HQZ131104 IAU131104:IAV131104 IKQ131104:IKR131104 IUM131104:IUN131104 JEI131104:JEJ131104 JOE131104:JOF131104 JYA131104:JYB131104 KHW131104:KHX131104 KRS131104:KRT131104 LBO131104:LBP131104 LLK131104:LLL131104 LVG131104:LVH131104 MFC131104:MFD131104 MOY131104:MOZ131104 MYU131104:MYV131104 NIQ131104:NIR131104 NSM131104:NSN131104 OCI131104:OCJ131104 OME131104:OMF131104 OWA131104:OWB131104 PFW131104:PFX131104 PPS131104:PPT131104 PZO131104:PZP131104 QJK131104:QJL131104 QTG131104:QTH131104 RDC131104:RDD131104 RMY131104:RMZ131104 RWU131104:RWV131104 SGQ131104:SGR131104 SQM131104:SQN131104 TAI131104:TAJ131104 TKE131104:TKF131104 TUA131104:TUB131104 UDW131104:UDX131104 UNS131104:UNT131104 UXO131104:UXP131104 VHK131104:VHL131104 VRG131104:VRH131104 WBC131104:WBD131104 WKY131104:WKZ131104 WUU131104:WUV131104 A196640:B196640 II196640:IJ196640 SE196640:SF196640 ACA196640:ACB196640 ALW196640:ALX196640 AVS196640:AVT196640 BFO196640:BFP196640 BPK196640:BPL196640 BZG196640:BZH196640 CJC196640:CJD196640 CSY196640:CSZ196640 DCU196640:DCV196640 DMQ196640:DMR196640 DWM196640:DWN196640 EGI196640:EGJ196640 EQE196640:EQF196640 FAA196640:FAB196640 FJW196640:FJX196640 FTS196640:FTT196640 GDO196640:GDP196640 GNK196640:GNL196640 GXG196640:GXH196640 HHC196640:HHD196640 HQY196640:HQZ196640 IAU196640:IAV196640 IKQ196640:IKR196640 IUM196640:IUN196640 JEI196640:JEJ196640 JOE196640:JOF196640 JYA196640:JYB196640 KHW196640:KHX196640 KRS196640:KRT196640 LBO196640:LBP196640 LLK196640:LLL196640 LVG196640:LVH196640 MFC196640:MFD196640 MOY196640:MOZ196640 MYU196640:MYV196640 NIQ196640:NIR196640 NSM196640:NSN196640 OCI196640:OCJ196640 OME196640:OMF196640 OWA196640:OWB196640 PFW196640:PFX196640 PPS196640:PPT196640 PZO196640:PZP196640 QJK196640:QJL196640 QTG196640:QTH196640 RDC196640:RDD196640 RMY196640:RMZ196640 RWU196640:RWV196640 SGQ196640:SGR196640 SQM196640:SQN196640 TAI196640:TAJ196640 TKE196640:TKF196640 TUA196640:TUB196640 UDW196640:UDX196640 UNS196640:UNT196640 UXO196640:UXP196640 VHK196640:VHL196640 VRG196640:VRH196640 WBC196640:WBD196640 WKY196640:WKZ196640 WUU196640:WUV196640 A262176:B262176 II262176:IJ262176 SE262176:SF262176 ACA262176:ACB262176 ALW262176:ALX262176 AVS262176:AVT262176 BFO262176:BFP262176 BPK262176:BPL262176 BZG262176:BZH262176 CJC262176:CJD262176 CSY262176:CSZ262176 DCU262176:DCV262176 DMQ262176:DMR262176 DWM262176:DWN262176 EGI262176:EGJ262176 EQE262176:EQF262176 FAA262176:FAB262176 FJW262176:FJX262176 FTS262176:FTT262176 GDO262176:GDP262176 GNK262176:GNL262176 GXG262176:GXH262176 HHC262176:HHD262176 HQY262176:HQZ262176 IAU262176:IAV262176 IKQ262176:IKR262176 IUM262176:IUN262176 JEI262176:JEJ262176 JOE262176:JOF262176 JYA262176:JYB262176 KHW262176:KHX262176 KRS262176:KRT262176 LBO262176:LBP262176 LLK262176:LLL262176 LVG262176:LVH262176 MFC262176:MFD262176 MOY262176:MOZ262176 MYU262176:MYV262176 NIQ262176:NIR262176 NSM262176:NSN262176 OCI262176:OCJ262176 OME262176:OMF262176 OWA262176:OWB262176 PFW262176:PFX262176 PPS262176:PPT262176 PZO262176:PZP262176 QJK262176:QJL262176 QTG262176:QTH262176 RDC262176:RDD262176 RMY262176:RMZ262176 RWU262176:RWV262176 SGQ262176:SGR262176 SQM262176:SQN262176 TAI262176:TAJ262176 TKE262176:TKF262176 TUA262176:TUB262176 UDW262176:UDX262176 UNS262176:UNT262176 UXO262176:UXP262176 VHK262176:VHL262176 VRG262176:VRH262176 WBC262176:WBD262176 WKY262176:WKZ262176 WUU262176:WUV262176 A327712:B327712 II327712:IJ327712 SE327712:SF327712 ACA327712:ACB327712 ALW327712:ALX327712 AVS327712:AVT327712 BFO327712:BFP327712 BPK327712:BPL327712 BZG327712:BZH327712 CJC327712:CJD327712 CSY327712:CSZ327712 DCU327712:DCV327712 DMQ327712:DMR327712 DWM327712:DWN327712 EGI327712:EGJ327712 EQE327712:EQF327712 FAA327712:FAB327712 FJW327712:FJX327712 FTS327712:FTT327712 GDO327712:GDP327712 GNK327712:GNL327712 GXG327712:GXH327712 HHC327712:HHD327712 HQY327712:HQZ327712 IAU327712:IAV327712 IKQ327712:IKR327712 IUM327712:IUN327712 JEI327712:JEJ327712 JOE327712:JOF327712 JYA327712:JYB327712 KHW327712:KHX327712 KRS327712:KRT327712 LBO327712:LBP327712 LLK327712:LLL327712 LVG327712:LVH327712 MFC327712:MFD327712 MOY327712:MOZ327712 MYU327712:MYV327712 NIQ327712:NIR327712 NSM327712:NSN327712 OCI327712:OCJ327712 OME327712:OMF327712 OWA327712:OWB327712 PFW327712:PFX327712 PPS327712:PPT327712 PZO327712:PZP327712 QJK327712:QJL327712 QTG327712:QTH327712 RDC327712:RDD327712 RMY327712:RMZ327712 RWU327712:RWV327712 SGQ327712:SGR327712 SQM327712:SQN327712 TAI327712:TAJ327712 TKE327712:TKF327712 TUA327712:TUB327712 UDW327712:UDX327712 UNS327712:UNT327712 UXO327712:UXP327712 VHK327712:VHL327712 VRG327712:VRH327712 WBC327712:WBD327712 WKY327712:WKZ327712 WUU327712:WUV327712 A393248:B393248 II393248:IJ393248 SE393248:SF393248 ACA393248:ACB393248 ALW393248:ALX393248 AVS393248:AVT393248 BFO393248:BFP393248 BPK393248:BPL393248 BZG393248:BZH393248 CJC393248:CJD393248 CSY393248:CSZ393248 DCU393248:DCV393248 DMQ393248:DMR393248 DWM393248:DWN393248 EGI393248:EGJ393248 EQE393248:EQF393248 FAA393248:FAB393248 FJW393248:FJX393248 FTS393248:FTT393248 GDO393248:GDP393248 GNK393248:GNL393248 GXG393248:GXH393248 HHC393248:HHD393248 HQY393248:HQZ393248 IAU393248:IAV393248 IKQ393248:IKR393248 IUM393248:IUN393248 JEI393248:JEJ393248 JOE393248:JOF393248 JYA393248:JYB393248 KHW393248:KHX393248 KRS393248:KRT393248 LBO393248:LBP393248 LLK393248:LLL393248 LVG393248:LVH393248 MFC393248:MFD393248 MOY393248:MOZ393248 MYU393248:MYV393248 NIQ393248:NIR393248 NSM393248:NSN393248 OCI393248:OCJ393248 OME393248:OMF393248 OWA393248:OWB393248 PFW393248:PFX393248 PPS393248:PPT393248 PZO393248:PZP393248 QJK393248:QJL393248 QTG393248:QTH393248 RDC393248:RDD393248 RMY393248:RMZ393248 RWU393248:RWV393248 SGQ393248:SGR393248 SQM393248:SQN393248 TAI393248:TAJ393248 TKE393248:TKF393248 TUA393248:TUB393248 UDW393248:UDX393248 UNS393248:UNT393248 UXO393248:UXP393248 VHK393248:VHL393248 VRG393248:VRH393248 WBC393248:WBD393248 WKY393248:WKZ393248 WUU393248:WUV393248 A458784:B458784 II458784:IJ458784 SE458784:SF458784 ACA458784:ACB458784 ALW458784:ALX458784 AVS458784:AVT458784 BFO458784:BFP458784 BPK458784:BPL458784 BZG458784:BZH458784 CJC458784:CJD458784 CSY458784:CSZ458784 DCU458784:DCV458784 DMQ458784:DMR458784 DWM458784:DWN458784 EGI458784:EGJ458784 EQE458784:EQF458784 FAA458784:FAB458784 FJW458784:FJX458784 FTS458784:FTT458784 GDO458784:GDP458784 GNK458784:GNL458784 GXG458784:GXH458784 HHC458784:HHD458784 HQY458784:HQZ458784 IAU458784:IAV458784 IKQ458784:IKR458784 IUM458784:IUN458784 JEI458784:JEJ458784 JOE458784:JOF458784 JYA458784:JYB458784 KHW458784:KHX458784 KRS458784:KRT458784 LBO458784:LBP458784 LLK458784:LLL458784 LVG458784:LVH458784 MFC458784:MFD458784 MOY458784:MOZ458784 MYU458784:MYV458784 NIQ458784:NIR458784 NSM458784:NSN458784 OCI458784:OCJ458784 OME458784:OMF458784 OWA458784:OWB458784 PFW458784:PFX458784 PPS458784:PPT458784 PZO458784:PZP458784 QJK458784:QJL458784 QTG458784:QTH458784 RDC458784:RDD458784 RMY458784:RMZ458784 RWU458784:RWV458784 SGQ458784:SGR458784 SQM458784:SQN458784 TAI458784:TAJ458784 TKE458784:TKF458784 TUA458784:TUB458784 UDW458784:UDX458784 UNS458784:UNT458784 UXO458784:UXP458784 VHK458784:VHL458784 VRG458784:VRH458784 WBC458784:WBD458784 WKY458784:WKZ458784 WUU458784:WUV458784 A524320:B524320 II524320:IJ524320 SE524320:SF524320 ACA524320:ACB524320 ALW524320:ALX524320 AVS524320:AVT524320 BFO524320:BFP524320 BPK524320:BPL524320 BZG524320:BZH524320 CJC524320:CJD524320 CSY524320:CSZ524320 DCU524320:DCV524320 DMQ524320:DMR524320 DWM524320:DWN524320 EGI524320:EGJ524320 EQE524320:EQF524320 FAA524320:FAB524320 FJW524320:FJX524320 FTS524320:FTT524320 GDO524320:GDP524320 GNK524320:GNL524320 GXG524320:GXH524320 HHC524320:HHD524320 HQY524320:HQZ524320 IAU524320:IAV524320 IKQ524320:IKR524320 IUM524320:IUN524320 JEI524320:JEJ524320 JOE524320:JOF524320 JYA524320:JYB524320 KHW524320:KHX524320 KRS524320:KRT524320 LBO524320:LBP524320 LLK524320:LLL524320 LVG524320:LVH524320 MFC524320:MFD524320 MOY524320:MOZ524320 MYU524320:MYV524320 NIQ524320:NIR524320 NSM524320:NSN524320 OCI524320:OCJ524320 OME524320:OMF524320 OWA524320:OWB524320 PFW524320:PFX524320 PPS524320:PPT524320 PZO524320:PZP524320 QJK524320:QJL524320 QTG524320:QTH524320 RDC524320:RDD524320 RMY524320:RMZ524320 RWU524320:RWV524320 SGQ524320:SGR524320 SQM524320:SQN524320 TAI524320:TAJ524320 TKE524320:TKF524320 TUA524320:TUB524320 UDW524320:UDX524320 UNS524320:UNT524320 UXO524320:UXP524320 VHK524320:VHL524320 VRG524320:VRH524320 WBC524320:WBD524320 WKY524320:WKZ524320 WUU524320:WUV524320 A589856:B589856 II589856:IJ589856 SE589856:SF589856 ACA589856:ACB589856 ALW589856:ALX589856 AVS589856:AVT589856 BFO589856:BFP589856 BPK589856:BPL589856 BZG589856:BZH589856 CJC589856:CJD589856 CSY589856:CSZ589856 DCU589856:DCV589856 DMQ589856:DMR589856 DWM589856:DWN589856 EGI589856:EGJ589856 EQE589856:EQF589856 FAA589856:FAB589856 FJW589856:FJX589856 FTS589856:FTT589856 GDO589856:GDP589856 GNK589856:GNL589856 GXG589856:GXH589856 HHC589856:HHD589856 HQY589856:HQZ589856 IAU589856:IAV589856 IKQ589856:IKR589856 IUM589856:IUN589856 JEI589856:JEJ589856 JOE589856:JOF589856 JYA589856:JYB589856 KHW589856:KHX589856 KRS589856:KRT589856 LBO589856:LBP589856 LLK589856:LLL589856 LVG589856:LVH589856 MFC589856:MFD589856 MOY589856:MOZ589856 MYU589856:MYV589856 NIQ589856:NIR589856 NSM589856:NSN589856 OCI589856:OCJ589856 OME589856:OMF589856 OWA589856:OWB589856 PFW589856:PFX589856 PPS589856:PPT589856 PZO589856:PZP589856 QJK589856:QJL589856 QTG589856:QTH589856 RDC589856:RDD589856 RMY589856:RMZ589856 RWU589856:RWV589856 SGQ589856:SGR589856 SQM589856:SQN589856 TAI589856:TAJ589856 TKE589856:TKF589856 TUA589856:TUB589856 UDW589856:UDX589856 UNS589856:UNT589856 UXO589856:UXP589856 VHK589856:VHL589856 VRG589856:VRH589856 WBC589856:WBD589856 WKY589856:WKZ589856 WUU589856:WUV589856 A655392:B655392 II655392:IJ655392 SE655392:SF655392 ACA655392:ACB655392 ALW655392:ALX655392 AVS655392:AVT655392 BFO655392:BFP655392 BPK655392:BPL655392 BZG655392:BZH655392 CJC655392:CJD655392 CSY655392:CSZ655392 DCU655392:DCV655392 DMQ655392:DMR655392 DWM655392:DWN655392 EGI655392:EGJ655392 EQE655392:EQF655392 FAA655392:FAB655392 FJW655392:FJX655392 FTS655392:FTT655392 GDO655392:GDP655392 GNK655392:GNL655392 GXG655392:GXH655392 HHC655392:HHD655392 HQY655392:HQZ655392 IAU655392:IAV655392 IKQ655392:IKR655392 IUM655392:IUN655392 JEI655392:JEJ655392 JOE655392:JOF655392 JYA655392:JYB655392 KHW655392:KHX655392 KRS655392:KRT655392 LBO655392:LBP655392 LLK655392:LLL655392 LVG655392:LVH655392 MFC655392:MFD655392 MOY655392:MOZ655392 MYU655392:MYV655392 NIQ655392:NIR655392 NSM655392:NSN655392 OCI655392:OCJ655392 OME655392:OMF655392 OWA655392:OWB655392 PFW655392:PFX655392 PPS655392:PPT655392 PZO655392:PZP655392 QJK655392:QJL655392 QTG655392:QTH655392 RDC655392:RDD655392 RMY655392:RMZ655392 RWU655392:RWV655392 SGQ655392:SGR655392 SQM655392:SQN655392 TAI655392:TAJ655392 TKE655392:TKF655392 TUA655392:TUB655392 UDW655392:UDX655392 UNS655392:UNT655392 UXO655392:UXP655392 VHK655392:VHL655392 VRG655392:VRH655392 WBC655392:WBD655392 WKY655392:WKZ655392 WUU655392:WUV655392 A720928:B720928 II720928:IJ720928 SE720928:SF720928 ACA720928:ACB720928 ALW720928:ALX720928 AVS720928:AVT720928 BFO720928:BFP720928 BPK720928:BPL720928 BZG720928:BZH720928 CJC720928:CJD720928 CSY720928:CSZ720928 DCU720928:DCV720928 DMQ720928:DMR720928 DWM720928:DWN720928 EGI720928:EGJ720928 EQE720928:EQF720928 FAA720928:FAB720928 FJW720928:FJX720928 FTS720928:FTT720928 GDO720928:GDP720928 GNK720928:GNL720928 GXG720928:GXH720928 HHC720928:HHD720928 HQY720928:HQZ720928 IAU720928:IAV720928 IKQ720928:IKR720928 IUM720928:IUN720928 JEI720928:JEJ720928 JOE720928:JOF720928 JYA720928:JYB720928 KHW720928:KHX720928 KRS720928:KRT720928 LBO720928:LBP720928 LLK720928:LLL720928 LVG720928:LVH720928 MFC720928:MFD720928 MOY720928:MOZ720928 MYU720928:MYV720928 NIQ720928:NIR720928 NSM720928:NSN720928 OCI720928:OCJ720928 OME720928:OMF720928 OWA720928:OWB720928 PFW720928:PFX720928 PPS720928:PPT720928 PZO720928:PZP720928 QJK720928:QJL720928 QTG720928:QTH720928 RDC720928:RDD720928 RMY720928:RMZ720928 RWU720928:RWV720928 SGQ720928:SGR720928 SQM720928:SQN720928 TAI720928:TAJ720928 TKE720928:TKF720928 TUA720928:TUB720928 UDW720928:UDX720928 UNS720928:UNT720928 UXO720928:UXP720928 VHK720928:VHL720928 VRG720928:VRH720928 WBC720928:WBD720928 WKY720928:WKZ720928 WUU720928:WUV720928 A786464:B786464 II786464:IJ786464 SE786464:SF786464 ACA786464:ACB786464 ALW786464:ALX786464 AVS786464:AVT786464 BFO786464:BFP786464 BPK786464:BPL786464 BZG786464:BZH786464 CJC786464:CJD786464 CSY786464:CSZ786464 DCU786464:DCV786464 DMQ786464:DMR786464 DWM786464:DWN786464 EGI786464:EGJ786464 EQE786464:EQF786464 FAA786464:FAB786464 FJW786464:FJX786464 FTS786464:FTT786464 GDO786464:GDP786464 GNK786464:GNL786464 GXG786464:GXH786464 HHC786464:HHD786464 HQY786464:HQZ786464 IAU786464:IAV786464 IKQ786464:IKR786464 IUM786464:IUN786464 JEI786464:JEJ786464 JOE786464:JOF786464 JYA786464:JYB786464 KHW786464:KHX786464 KRS786464:KRT786464 LBO786464:LBP786464 LLK786464:LLL786464 LVG786464:LVH786464 MFC786464:MFD786464 MOY786464:MOZ786464 MYU786464:MYV786464 NIQ786464:NIR786464 NSM786464:NSN786464 OCI786464:OCJ786464 OME786464:OMF786464 OWA786464:OWB786464 PFW786464:PFX786464 PPS786464:PPT786464 PZO786464:PZP786464 QJK786464:QJL786464 QTG786464:QTH786464 RDC786464:RDD786464 RMY786464:RMZ786464 RWU786464:RWV786464 SGQ786464:SGR786464 SQM786464:SQN786464 TAI786464:TAJ786464 TKE786464:TKF786464 TUA786464:TUB786464 UDW786464:UDX786464 UNS786464:UNT786464 UXO786464:UXP786464 VHK786464:VHL786464 VRG786464:VRH786464 WBC786464:WBD786464 WKY786464:WKZ786464 WUU786464:WUV786464 A852000:B852000 II852000:IJ852000 SE852000:SF852000 ACA852000:ACB852000 ALW852000:ALX852000 AVS852000:AVT852000 BFO852000:BFP852000 BPK852000:BPL852000 BZG852000:BZH852000 CJC852000:CJD852000 CSY852000:CSZ852000 DCU852000:DCV852000 DMQ852000:DMR852000 DWM852000:DWN852000 EGI852000:EGJ852000 EQE852000:EQF852000 FAA852000:FAB852000 FJW852000:FJX852000 FTS852000:FTT852000 GDO852000:GDP852000 GNK852000:GNL852000 GXG852000:GXH852000 HHC852000:HHD852000 HQY852000:HQZ852000 IAU852000:IAV852000 IKQ852000:IKR852000 IUM852000:IUN852000 JEI852000:JEJ852000 JOE852000:JOF852000 JYA852000:JYB852000 KHW852000:KHX852000 KRS852000:KRT852000 LBO852000:LBP852000 LLK852000:LLL852000 LVG852000:LVH852000 MFC852000:MFD852000 MOY852000:MOZ852000 MYU852000:MYV852000 NIQ852000:NIR852000 NSM852000:NSN852000 OCI852000:OCJ852000 OME852000:OMF852000 OWA852000:OWB852000 PFW852000:PFX852000 PPS852000:PPT852000 PZO852000:PZP852000 QJK852000:QJL852000 QTG852000:QTH852000 RDC852000:RDD852000 RMY852000:RMZ852000 RWU852000:RWV852000 SGQ852000:SGR852000 SQM852000:SQN852000 TAI852000:TAJ852000 TKE852000:TKF852000 TUA852000:TUB852000 UDW852000:UDX852000 UNS852000:UNT852000 UXO852000:UXP852000 VHK852000:VHL852000 VRG852000:VRH852000 WBC852000:WBD852000 WKY852000:WKZ852000 WUU852000:WUV852000 A917536:B917536 II917536:IJ917536 SE917536:SF917536 ACA917536:ACB917536 ALW917536:ALX917536 AVS917536:AVT917536 BFO917536:BFP917536 BPK917536:BPL917536 BZG917536:BZH917536 CJC917536:CJD917536 CSY917536:CSZ917536 DCU917536:DCV917536 DMQ917536:DMR917536 DWM917536:DWN917536 EGI917536:EGJ917536 EQE917536:EQF917536 FAA917536:FAB917536 FJW917536:FJX917536 FTS917536:FTT917536 GDO917536:GDP917536 GNK917536:GNL917536 GXG917536:GXH917536 HHC917536:HHD917536 HQY917536:HQZ917536 IAU917536:IAV917536 IKQ917536:IKR917536 IUM917536:IUN917536 JEI917536:JEJ917536 JOE917536:JOF917536 JYA917536:JYB917536 KHW917536:KHX917536 KRS917536:KRT917536 LBO917536:LBP917536 LLK917536:LLL917536 LVG917536:LVH917536 MFC917536:MFD917536 MOY917536:MOZ917536 MYU917536:MYV917536 NIQ917536:NIR917536 NSM917536:NSN917536 OCI917536:OCJ917536 OME917536:OMF917536 OWA917536:OWB917536 PFW917536:PFX917536 PPS917536:PPT917536 PZO917536:PZP917536 QJK917536:QJL917536 QTG917536:QTH917536 RDC917536:RDD917536 RMY917536:RMZ917536 RWU917536:RWV917536 SGQ917536:SGR917536 SQM917536:SQN917536 TAI917536:TAJ917536 TKE917536:TKF917536 TUA917536:TUB917536 UDW917536:UDX917536 UNS917536:UNT917536 UXO917536:UXP917536 VHK917536:VHL917536 VRG917536:VRH917536 WBC917536:WBD917536 WKY917536:WKZ917536 WUU917536:WUV917536 A983072:B983072 II983072:IJ983072 SE983072:SF983072 ACA983072:ACB983072 ALW983072:ALX983072 AVS983072:AVT983072 BFO983072:BFP983072 BPK983072:BPL983072 BZG983072:BZH983072 CJC983072:CJD983072 CSY983072:CSZ983072 DCU983072:DCV983072 DMQ983072:DMR983072 DWM983072:DWN983072 EGI983072:EGJ983072 EQE983072:EQF983072 FAA983072:FAB983072 FJW983072:FJX983072 FTS983072:FTT983072 GDO983072:GDP983072 GNK983072:GNL983072 GXG983072:GXH983072 HHC983072:HHD983072 HQY983072:HQZ983072 IAU983072:IAV983072 IKQ983072:IKR983072 IUM983072:IUN983072 JEI983072:JEJ983072 JOE983072:JOF983072 JYA983072:JYB983072 KHW983072:KHX983072 KRS983072:KRT983072 LBO983072:LBP983072 LLK983072:LLL983072 LVG983072:LVH983072 MFC983072:MFD983072 MOY983072:MOZ983072 MYU983072:MYV983072 NIQ983072:NIR983072 NSM983072:NSN983072 OCI983072:OCJ983072 OME983072:OMF983072 OWA983072:OWB983072 PFW983072:PFX983072 PPS983072:PPT983072 PZO983072:PZP983072 QJK983072:QJL983072 QTG983072:QTH983072 RDC983072:RDD983072 RMY983072:RMZ983072 RWU983072:RWV983072 SGQ983072:SGR983072 SQM983072:SQN983072 TAI983072:TAJ983072 TKE983072:TKF983072 TUA983072:TUB983072 UDW983072:UDX983072 UNS983072:UNT983072 UXO983072:UXP983072 VHK983072:VHL983072 VRG983072:VRH983072 WBC983072:WBD983072 WKY983072:WKZ983072 WUU983072:WUV983072">
      <formula1>A65563</formula1>
    </dataValidation>
    <dataValidation type="list" allowBlank="1" showInputMessage="1" showErrorMessage="1" sqref="K13:K16">
      <formula1>"Consumption,Heating, "</formula1>
    </dataValidation>
    <dataValidation type="list" allowBlank="1" showInputMessage="1" showErrorMessage="1" sqref="K26:K27">
      <formula1>"Consumption, "</formula1>
    </dataValidation>
  </dataValidations>
  <pageMargins left="0.55118110236220474" right="0.23622047244094491" top="0.31496062992125984" bottom="0.31496062992125984" header="0.19685039370078741" footer="0.23622047244094491"/>
  <pageSetup paperSize="9" scale="87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N3" sqref="N3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3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4">
        <v>0.16</v>
      </c>
      <c r="C2" s="4">
        <v>0.11</v>
      </c>
      <c r="D2" s="4">
        <v>0.13</v>
      </c>
      <c r="E2" s="4">
        <v>0.17</v>
      </c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4">
        <v>0.39</v>
      </c>
      <c r="C3" s="4">
        <v>0.37</v>
      </c>
      <c r="D3" s="4">
        <v>0.36</v>
      </c>
      <c r="E3" s="4">
        <v>0.36</v>
      </c>
      <c r="J3" s="8">
        <v>10.268000000000001</v>
      </c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4">
        <v>0.68</v>
      </c>
      <c r="C4" s="4">
        <v>0.63</v>
      </c>
      <c r="D4" s="4">
        <v>0.59</v>
      </c>
      <c r="E4" s="4">
        <v>0.56000000000000005</v>
      </c>
      <c r="K4" s="4"/>
      <c r="L4" s="4">
        <f>IF(O8=0.05,L5,L5-O8)</f>
        <v>8</v>
      </c>
      <c r="M4" s="4">
        <f>VLOOKUP(ROUNDDOWN(L4,2),A:F,MATCH(M3,B1:F1,0)+1,FALSE)</f>
        <v>110.12</v>
      </c>
      <c r="N4" s="4">
        <f>IF(($O$3-$M$3)&gt;0,M4+(($N$3-$M$3)*(O4-M4)/($O$3-$M$3)),M4)</f>
        <v>110.015</v>
      </c>
      <c r="O4" s="4">
        <f>VLOOKUP(ROUNDDOWN($L$4,2),A:F,MATCH(O$3,B1:F1,0)+1,FALSE)</f>
        <v>109.91</v>
      </c>
    </row>
    <row r="5" spans="1:15" x14ac:dyDescent="0.2">
      <c r="A5" s="4">
        <v>0.15</v>
      </c>
      <c r="B5" s="4">
        <v>0.96</v>
      </c>
      <c r="C5" s="4">
        <v>0.88</v>
      </c>
      <c r="D5" s="4">
        <v>0.82</v>
      </c>
      <c r="E5" s="4">
        <v>0.76</v>
      </c>
      <c r="K5" s="4"/>
      <c r="L5" s="8">
        <f>ROUND(J3-'Tank Sounding'!C13,3)</f>
        <v>8.0380000000000003</v>
      </c>
      <c r="M5" s="3" t="s">
        <v>1</v>
      </c>
      <c r="N5" s="4">
        <f>IF(($L$6-$L$4)&gt;0,N4+(($L$5-$L$4)*(N6-N4)/0.05),N4)</f>
        <v>110.5698</v>
      </c>
      <c r="O5" s="3" t="s">
        <v>2</v>
      </c>
    </row>
    <row r="6" spans="1:15" x14ac:dyDescent="0.2">
      <c r="A6" s="4">
        <v>0.2</v>
      </c>
      <c r="B6" s="4">
        <v>1.24</v>
      </c>
      <c r="C6" s="4">
        <v>1.1399999999999999</v>
      </c>
      <c r="D6" s="4">
        <v>1.05</v>
      </c>
      <c r="E6" s="4">
        <v>0.95</v>
      </c>
      <c r="K6" s="4"/>
      <c r="L6" s="4">
        <f>IF(OR(O8=0.05,O8=0),L5,L5+(0.05-O8))</f>
        <v>8.0500000000000007</v>
      </c>
      <c r="M6" s="4">
        <f>VLOOKUP(ROUND($L6,2),A:F,MATCH($M$3,B1:F1,0)+1,FALSE)</f>
        <v>110.85</v>
      </c>
      <c r="N6" s="4">
        <f>IF(($O$3-$M$3)&gt;0,M6+(($N$3-$M$3)*(O6-M6)/($O$3-$M$3)),M6)</f>
        <v>110.745</v>
      </c>
      <c r="O6" s="4">
        <f>VLOOKUP(ROUNDDOWN($L$6,2),A:F,MATCH($O$3,B1:F1,0)+1,FALSE)</f>
        <v>110.64</v>
      </c>
    </row>
    <row r="7" spans="1:15" x14ac:dyDescent="0.2">
      <c r="A7" s="4">
        <v>0.25</v>
      </c>
      <c r="B7" s="4">
        <v>1.53</v>
      </c>
      <c r="C7" s="4">
        <v>1.41</v>
      </c>
      <c r="D7" s="4">
        <v>1.34</v>
      </c>
      <c r="E7" s="4">
        <v>1.28</v>
      </c>
      <c r="K7" s="4"/>
      <c r="L7" s="4"/>
      <c r="M7" s="4"/>
      <c r="N7" s="4"/>
    </row>
    <row r="8" spans="1:15" x14ac:dyDescent="0.2">
      <c r="A8" s="4">
        <v>0.3</v>
      </c>
      <c r="B8" s="4">
        <v>1.92</v>
      </c>
      <c r="C8" s="4">
        <v>1.83</v>
      </c>
      <c r="D8" s="4">
        <v>1.74</v>
      </c>
      <c r="E8" s="4">
        <v>1.66</v>
      </c>
      <c r="K8" s="4"/>
      <c r="L8" s="4"/>
      <c r="M8" s="8">
        <f>(L5-INT(L5))*10</f>
        <v>0.38000000000000256</v>
      </c>
      <c r="N8" s="8">
        <f>ROUND((M8-INT(M8))*10,5)</f>
        <v>3.8</v>
      </c>
      <c r="O8" s="8">
        <f>IF(N8&gt;5,(N8-5)/100,N8/100)</f>
        <v>3.7999999999999999E-2</v>
      </c>
    </row>
    <row r="9" spans="1:15" x14ac:dyDescent="0.2">
      <c r="A9" s="4">
        <v>0.35</v>
      </c>
      <c r="B9" s="4">
        <v>2.35</v>
      </c>
      <c r="C9" s="4">
        <v>2.2400000000000002</v>
      </c>
      <c r="D9" s="4">
        <v>2.14</v>
      </c>
      <c r="E9" s="4">
        <v>2.04</v>
      </c>
      <c r="K9" s="4"/>
      <c r="L9" s="4"/>
    </row>
    <row r="10" spans="1:15" x14ac:dyDescent="0.2">
      <c r="A10" s="4">
        <v>0.4</v>
      </c>
      <c r="B10" s="4">
        <v>2.77</v>
      </c>
      <c r="C10" s="4">
        <v>2.66</v>
      </c>
      <c r="D10" s="4">
        <v>2.54</v>
      </c>
      <c r="E10" s="4">
        <v>2.4300000000000002</v>
      </c>
      <c r="K10" s="4"/>
      <c r="L10" s="4"/>
      <c r="N10" s="4"/>
    </row>
    <row r="11" spans="1:15" x14ac:dyDescent="0.2">
      <c r="A11" s="4">
        <v>0.45</v>
      </c>
      <c r="B11" s="4">
        <v>3.2</v>
      </c>
      <c r="C11" s="4">
        <v>3.07</v>
      </c>
      <c r="D11" s="4">
        <v>2.94</v>
      </c>
      <c r="E11" s="4">
        <v>2.81</v>
      </c>
      <c r="K11" s="4"/>
      <c r="L11" s="4"/>
      <c r="M11" s="4"/>
      <c r="N11" s="4"/>
      <c r="O11" s="4"/>
    </row>
    <row r="12" spans="1:15" x14ac:dyDescent="0.2">
      <c r="A12" s="4">
        <v>0.5</v>
      </c>
      <c r="B12" s="4">
        <v>3.63</v>
      </c>
      <c r="C12" s="4">
        <v>3.49</v>
      </c>
      <c r="D12" s="4">
        <v>3.38</v>
      </c>
      <c r="E12" s="4">
        <v>3.27</v>
      </c>
      <c r="K12" s="4"/>
      <c r="L12" s="4"/>
      <c r="M12" s="4"/>
      <c r="N12" s="4"/>
    </row>
    <row r="13" spans="1:15" x14ac:dyDescent="0.2">
      <c r="A13" s="4">
        <v>0.55000000000000004</v>
      </c>
      <c r="B13" s="4">
        <v>4.13</v>
      </c>
      <c r="C13" s="4">
        <v>4</v>
      </c>
      <c r="D13" s="4">
        <v>3.88</v>
      </c>
      <c r="E13" s="4">
        <v>3.76</v>
      </c>
      <c r="K13" s="4"/>
      <c r="L13" s="4"/>
      <c r="M13" s="4"/>
      <c r="N13" s="4"/>
    </row>
    <row r="14" spans="1:15" x14ac:dyDescent="0.2">
      <c r="A14" s="4">
        <v>0.6</v>
      </c>
      <c r="B14" s="4">
        <v>4.6500000000000004</v>
      </c>
      <c r="C14" s="4">
        <v>4.51</v>
      </c>
      <c r="D14" s="4">
        <v>4.38</v>
      </c>
      <c r="E14" s="4">
        <v>4.25</v>
      </c>
      <c r="K14" s="4"/>
      <c r="L14" s="4"/>
      <c r="M14" s="4"/>
      <c r="N14" s="4"/>
    </row>
    <row r="15" spans="1:15" x14ac:dyDescent="0.2">
      <c r="A15" s="4">
        <v>0.65</v>
      </c>
      <c r="B15" s="4">
        <v>5.17</v>
      </c>
      <c r="C15" s="4">
        <v>5.03</v>
      </c>
      <c r="D15" s="4">
        <v>4.88</v>
      </c>
      <c r="E15" s="4">
        <v>4.74</v>
      </c>
    </row>
    <row r="16" spans="1:15" x14ac:dyDescent="0.2">
      <c r="A16" s="4">
        <v>0.7</v>
      </c>
      <c r="B16" s="4">
        <v>5.7</v>
      </c>
      <c r="C16" s="4">
        <v>5.54</v>
      </c>
      <c r="D16" s="4">
        <v>5.39</v>
      </c>
      <c r="E16" s="4">
        <v>5.23</v>
      </c>
    </row>
    <row r="17" spans="1:12" x14ac:dyDescent="0.2">
      <c r="A17" s="4">
        <v>0.75</v>
      </c>
      <c r="B17" s="4">
        <v>6.22</v>
      </c>
      <c r="C17" s="4">
        <v>6.05</v>
      </c>
      <c r="D17" s="4">
        <v>5.91</v>
      </c>
      <c r="E17" s="4">
        <v>5.78</v>
      </c>
    </row>
    <row r="18" spans="1:12" x14ac:dyDescent="0.2">
      <c r="A18" s="4">
        <v>0.8</v>
      </c>
      <c r="B18" s="4">
        <v>6.79</v>
      </c>
      <c r="C18" s="4">
        <v>6.64</v>
      </c>
      <c r="D18" s="4">
        <v>6.49</v>
      </c>
      <c r="E18" s="4">
        <v>6.34</v>
      </c>
    </row>
    <row r="19" spans="1:12" x14ac:dyDescent="0.2">
      <c r="A19" s="4">
        <v>0.85</v>
      </c>
      <c r="B19" s="4">
        <v>7.37</v>
      </c>
      <c r="C19" s="4">
        <v>7.22</v>
      </c>
      <c r="D19" s="4">
        <v>7.06</v>
      </c>
      <c r="E19" s="4">
        <v>6.91</v>
      </c>
    </row>
    <row r="20" spans="1:12" x14ac:dyDescent="0.2">
      <c r="A20" s="4">
        <v>0.9</v>
      </c>
      <c r="B20" s="4">
        <v>7.96</v>
      </c>
      <c r="C20" s="4">
        <v>7.8</v>
      </c>
      <c r="D20" s="4">
        <v>7.63</v>
      </c>
      <c r="E20" s="4">
        <v>7.47</v>
      </c>
    </row>
    <row r="21" spans="1:12" x14ac:dyDescent="0.2">
      <c r="A21" s="4">
        <v>0.95</v>
      </c>
      <c r="B21" s="4">
        <v>8.5500000000000007</v>
      </c>
      <c r="C21" s="4">
        <v>8.3800000000000008</v>
      </c>
      <c r="D21" s="4">
        <v>8.2100000000000009</v>
      </c>
      <c r="E21" s="4">
        <v>8.0399999999999991</v>
      </c>
    </row>
    <row r="22" spans="1:12" x14ac:dyDescent="0.2">
      <c r="A22" s="4">
        <v>1</v>
      </c>
      <c r="B22" s="4">
        <v>9.1300000000000008</v>
      </c>
      <c r="C22" s="4">
        <v>8.9600000000000009</v>
      </c>
      <c r="D22" s="4">
        <v>8.8000000000000007</v>
      </c>
      <c r="E22" s="4">
        <v>8.64</v>
      </c>
    </row>
    <row r="23" spans="1:12" x14ac:dyDescent="0.2">
      <c r="A23" s="4">
        <v>1.05</v>
      </c>
      <c r="B23" s="4">
        <v>9.76</v>
      </c>
      <c r="C23" s="4">
        <v>9.59</v>
      </c>
      <c r="D23" s="4">
        <v>9.42</v>
      </c>
      <c r="E23" s="4">
        <v>9.26</v>
      </c>
    </row>
    <row r="24" spans="1:12" x14ac:dyDescent="0.2">
      <c r="A24" s="4">
        <v>1.1000000000000001</v>
      </c>
      <c r="B24" s="4">
        <v>10.39</v>
      </c>
      <c r="C24" s="4">
        <v>10.220000000000001</v>
      </c>
      <c r="D24" s="4">
        <v>10.050000000000001</v>
      </c>
      <c r="E24" s="4">
        <v>9.8800000000000008</v>
      </c>
    </row>
    <row r="25" spans="1:12" x14ac:dyDescent="0.2">
      <c r="A25" s="4">
        <v>1.1499999999999999</v>
      </c>
      <c r="B25" s="4">
        <v>11.03</v>
      </c>
      <c r="C25" s="4">
        <v>10.85</v>
      </c>
      <c r="D25" s="4">
        <v>10.68</v>
      </c>
      <c r="E25" s="4">
        <v>10.5</v>
      </c>
    </row>
    <row r="26" spans="1:12" x14ac:dyDescent="0.2">
      <c r="A26" s="4">
        <v>1.2</v>
      </c>
      <c r="B26" s="4">
        <v>11.67</v>
      </c>
      <c r="C26" s="4">
        <v>11.49</v>
      </c>
      <c r="D26" s="4">
        <v>11.3</v>
      </c>
      <c r="E26" s="4">
        <v>11.12</v>
      </c>
    </row>
    <row r="27" spans="1:12" x14ac:dyDescent="0.2">
      <c r="A27" s="4">
        <v>1.25</v>
      </c>
      <c r="B27" s="4">
        <v>12.31</v>
      </c>
      <c r="C27" s="4">
        <v>12.12</v>
      </c>
      <c r="D27" s="4">
        <v>11.94</v>
      </c>
      <c r="E27" s="4">
        <v>11.77</v>
      </c>
    </row>
    <row r="28" spans="1:12" x14ac:dyDescent="0.2">
      <c r="A28" s="4">
        <v>1.3</v>
      </c>
      <c r="B28" s="4">
        <v>12.97</v>
      </c>
      <c r="C28" s="4">
        <v>12.79</v>
      </c>
      <c r="D28" s="4">
        <v>12.61</v>
      </c>
      <c r="E28" s="4">
        <v>12.43</v>
      </c>
    </row>
    <row r="29" spans="1:12" x14ac:dyDescent="0.2">
      <c r="A29" s="4">
        <v>1.35</v>
      </c>
      <c r="B29" s="4">
        <v>13.65</v>
      </c>
      <c r="C29" s="4">
        <v>13.47</v>
      </c>
      <c r="D29" s="4">
        <v>13.28</v>
      </c>
      <c r="E29" s="4">
        <v>13.1</v>
      </c>
    </row>
    <row r="30" spans="1:12" x14ac:dyDescent="0.2">
      <c r="A30" s="4">
        <v>1.4</v>
      </c>
      <c r="B30" s="4">
        <v>14.33</v>
      </c>
      <c r="C30" s="4">
        <v>14.14</v>
      </c>
      <c r="D30" s="4">
        <v>13.95</v>
      </c>
      <c r="E30" s="4">
        <v>13.77</v>
      </c>
    </row>
    <row r="31" spans="1:12" x14ac:dyDescent="0.2">
      <c r="A31" s="4">
        <v>1.45</v>
      </c>
      <c r="B31" s="4">
        <v>15</v>
      </c>
      <c r="C31" s="4">
        <v>14.81</v>
      </c>
      <c r="D31" s="4">
        <v>14.62</v>
      </c>
      <c r="E31" s="4">
        <v>14.43</v>
      </c>
    </row>
    <row r="32" spans="1:12" x14ac:dyDescent="0.2">
      <c r="A32" s="4">
        <v>1.5</v>
      </c>
      <c r="B32" s="4">
        <v>15.68</v>
      </c>
      <c r="C32" s="4">
        <v>15.49</v>
      </c>
      <c r="D32" s="4">
        <v>15.3</v>
      </c>
      <c r="E32" s="4">
        <v>15.11</v>
      </c>
      <c r="K32" s="4"/>
      <c r="L32" s="4"/>
    </row>
    <row r="33" spans="1:12" x14ac:dyDescent="0.2">
      <c r="A33" s="4">
        <v>1.55</v>
      </c>
      <c r="B33" s="4">
        <v>16.38</v>
      </c>
      <c r="C33" s="4">
        <v>16.190000000000001</v>
      </c>
      <c r="D33" s="4">
        <v>16</v>
      </c>
      <c r="E33" s="4">
        <v>15.81</v>
      </c>
      <c r="K33" s="4"/>
      <c r="L33" s="4"/>
    </row>
    <row r="34" spans="1:12" x14ac:dyDescent="0.2">
      <c r="A34" s="4">
        <v>1.6</v>
      </c>
      <c r="B34" s="4">
        <v>17.079999999999998</v>
      </c>
      <c r="C34" s="4">
        <v>16.89</v>
      </c>
      <c r="D34" s="4">
        <v>16.690000000000001</v>
      </c>
      <c r="E34" s="4">
        <v>16.5</v>
      </c>
      <c r="K34" s="4"/>
      <c r="L34" s="4"/>
    </row>
    <row r="35" spans="1:12" x14ac:dyDescent="0.2">
      <c r="A35" s="4">
        <v>1.65</v>
      </c>
      <c r="B35" s="4">
        <v>17.78</v>
      </c>
      <c r="C35" s="4">
        <v>17.59</v>
      </c>
      <c r="D35" s="4">
        <v>17.39</v>
      </c>
      <c r="E35" s="4">
        <v>17.2</v>
      </c>
      <c r="K35" s="4"/>
      <c r="L35" s="4"/>
    </row>
    <row r="36" spans="1:12" x14ac:dyDescent="0.2">
      <c r="A36" s="4">
        <v>1.7</v>
      </c>
      <c r="B36" s="4">
        <v>18.489999999999998</v>
      </c>
      <c r="C36" s="4">
        <v>18.29</v>
      </c>
      <c r="D36" s="4">
        <v>18.09</v>
      </c>
      <c r="E36" s="4">
        <v>17.89</v>
      </c>
      <c r="K36" s="4"/>
      <c r="L36" s="4"/>
    </row>
    <row r="37" spans="1:12" x14ac:dyDescent="0.2">
      <c r="A37" s="4">
        <v>1.75</v>
      </c>
      <c r="B37" s="4">
        <v>19.190000000000001</v>
      </c>
      <c r="C37" s="4">
        <v>18.989999999999998</v>
      </c>
      <c r="D37" s="4">
        <v>18.8</v>
      </c>
      <c r="E37" s="4">
        <v>18.600000000000001</v>
      </c>
      <c r="K37" s="4"/>
      <c r="L37" s="4"/>
    </row>
    <row r="38" spans="1:12" x14ac:dyDescent="0.2">
      <c r="A38" s="4">
        <v>1.8</v>
      </c>
      <c r="B38" s="4">
        <v>19.91</v>
      </c>
      <c r="C38" s="4">
        <v>19.71</v>
      </c>
      <c r="D38" s="4">
        <v>19.510000000000002</v>
      </c>
      <c r="E38" s="4">
        <v>19.32</v>
      </c>
      <c r="K38" s="4"/>
      <c r="L38" s="4"/>
    </row>
    <row r="39" spans="1:12" x14ac:dyDescent="0.2">
      <c r="A39" s="4">
        <v>1.85</v>
      </c>
      <c r="B39" s="4">
        <v>20.63</v>
      </c>
      <c r="C39" s="4">
        <v>20.43</v>
      </c>
      <c r="D39" s="4">
        <v>20.23</v>
      </c>
      <c r="E39" s="4">
        <v>20.03</v>
      </c>
      <c r="K39" s="4"/>
      <c r="L39" s="4"/>
    </row>
    <row r="40" spans="1:12" x14ac:dyDescent="0.2">
      <c r="A40" s="4">
        <v>1.9</v>
      </c>
      <c r="B40" s="4">
        <v>21.35</v>
      </c>
      <c r="C40" s="4">
        <v>21.15</v>
      </c>
      <c r="D40" s="4">
        <v>20.95</v>
      </c>
      <c r="E40" s="4">
        <v>20.75</v>
      </c>
      <c r="K40" s="4"/>
      <c r="L40" s="4"/>
    </row>
    <row r="41" spans="1:12" x14ac:dyDescent="0.2">
      <c r="A41" s="4">
        <v>1.95</v>
      </c>
      <c r="B41" s="4">
        <v>22.07</v>
      </c>
      <c r="C41" s="4">
        <v>21.87</v>
      </c>
      <c r="D41" s="4">
        <v>21.67</v>
      </c>
      <c r="E41" s="4">
        <v>21.47</v>
      </c>
      <c r="K41" s="4"/>
      <c r="L41" s="4"/>
    </row>
    <row r="42" spans="1:12" x14ac:dyDescent="0.2">
      <c r="A42" s="4">
        <v>2</v>
      </c>
      <c r="B42" s="4">
        <v>22.79</v>
      </c>
      <c r="C42" s="4">
        <v>22.59</v>
      </c>
      <c r="D42" s="4">
        <v>22.39</v>
      </c>
      <c r="E42" s="4">
        <v>22.19</v>
      </c>
      <c r="K42" s="4"/>
      <c r="L42" s="4"/>
    </row>
    <row r="43" spans="1:12" x14ac:dyDescent="0.2">
      <c r="A43" s="4">
        <v>2.0499999999999998</v>
      </c>
      <c r="B43" s="4">
        <v>23.51</v>
      </c>
      <c r="C43" s="4">
        <v>23.31</v>
      </c>
      <c r="D43" s="4">
        <v>23.11</v>
      </c>
      <c r="E43" s="4">
        <v>22.91</v>
      </c>
      <c r="K43" s="4"/>
      <c r="L43" s="4"/>
    </row>
    <row r="44" spans="1:12" x14ac:dyDescent="0.2">
      <c r="A44" s="4">
        <v>2.1</v>
      </c>
      <c r="B44" s="4">
        <v>24.24</v>
      </c>
      <c r="C44" s="4">
        <v>24.04</v>
      </c>
      <c r="D44" s="4">
        <v>23.84</v>
      </c>
      <c r="E44" s="4">
        <v>23.64</v>
      </c>
      <c r="K44" s="4"/>
      <c r="L44" s="4"/>
    </row>
    <row r="45" spans="1:12" x14ac:dyDescent="0.2">
      <c r="A45" s="4">
        <v>2.15</v>
      </c>
      <c r="B45" s="4">
        <v>24.97</v>
      </c>
      <c r="C45" s="4">
        <v>24.77</v>
      </c>
      <c r="D45" s="4">
        <v>24.56</v>
      </c>
      <c r="E45" s="4">
        <v>24.36</v>
      </c>
      <c r="K45" s="4"/>
      <c r="L45" s="4"/>
    </row>
    <row r="46" spans="1:12" x14ac:dyDescent="0.2">
      <c r="A46" s="4">
        <v>2.2000000000000002</v>
      </c>
      <c r="B46" s="4">
        <v>25.7</v>
      </c>
      <c r="C46" s="4">
        <v>25.49</v>
      </c>
      <c r="D46" s="4">
        <v>25.29</v>
      </c>
      <c r="E46" s="4">
        <v>25.09</v>
      </c>
      <c r="K46" s="4"/>
      <c r="L46" s="4"/>
    </row>
    <row r="47" spans="1:12" x14ac:dyDescent="0.2">
      <c r="A47" s="4">
        <v>2.25</v>
      </c>
      <c r="B47" s="4">
        <v>26.42</v>
      </c>
      <c r="C47" s="4">
        <v>26.22</v>
      </c>
      <c r="D47" s="4">
        <v>26.02</v>
      </c>
      <c r="E47" s="4">
        <v>25.82</v>
      </c>
      <c r="K47" s="4"/>
      <c r="L47" s="4"/>
    </row>
    <row r="48" spans="1:12" x14ac:dyDescent="0.2">
      <c r="A48" s="4">
        <v>2.2999999999999998</v>
      </c>
      <c r="B48" s="4">
        <v>27.15</v>
      </c>
      <c r="C48" s="4">
        <v>26.95</v>
      </c>
      <c r="D48" s="4">
        <v>26.75</v>
      </c>
      <c r="E48" s="4">
        <v>26.55</v>
      </c>
      <c r="K48" s="4"/>
      <c r="L48" s="4"/>
    </row>
    <row r="49" spans="1:12" x14ac:dyDescent="0.2">
      <c r="A49" s="4">
        <v>2.35</v>
      </c>
      <c r="B49" s="4">
        <v>27.88</v>
      </c>
      <c r="C49" s="4">
        <v>27.68</v>
      </c>
      <c r="D49" s="4">
        <v>27.48</v>
      </c>
      <c r="E49" s="4">
        <v>27.28</v>
      </c>
      <c r="K49" s="4"/>
      <c r="L49" s="4"/>
    </row>
    <row r="50" spans="1:12" x14ac:dyDescent="0.2">
      <c r="A50" s="4">
        <v>2.4</v>
      </c>
      <c r="B50" s="4">
        <v>28.62</v>
      </c>
      <c r="C50" s="4">
        <v>28.41</v>
      </c>
      <c r="D50" s="4">
        <v>28.21</v>
      </c>
      <c r="E50" s="4">
        <v>28.01</v>
      </c>
      <c r="K50" s="4"/>
      <c r="L50" s="4"/>
    </row>
    <row r="51" spans="1:12" x14ac:dyDescent="0.2">
      <c r="A51" s="4">
        <v>2.4500000000000002</v>
      </c>
      <c r="B51" s="4">
        <v>29.35</v>
      </c>
      <c r="C51" s="4">
        <v>28.14</v>
      </c>
      <c r="D51" s="4">
        <v>28.94</v>
      </c>
      <c r="E51" s="4">
        <v>28.74</v>
      </c>
    </row>
    <row r="52" spans="1:12" x14ac:dyDescent="0.2">
      <c r="A52" s="4">
        <v>2.5</v>
      </c>
      <c r="B52" s="4">
        <v>30.08</v>
      </c>
      <c r="C52" s="4">
        <v>29.87</v>
      </c>
      <c r="D52" s="4">
        <v>29.67</v>
      </c>
      <c r="E52" s="4">
        <v>29.46</v>
      </c>
    </row>
    <row r="53" spans="1:12" x14ac:dyDescent="0.2">
      <c r="A53" s="4">
        <v>2.5499999999999998</v>
      </c>
      <c r="B53" s="4">
        <v>30.81</v>
      </c>
      <c r="C53" s="4">
        <v>30.6</v>
      </c>
      <c r="D53" s="4">
        <v>30.4</v>
      </c>
      <c r="E53" s="4">
        <v>30.2</v>
      </c>
    </row>
    <row r="54" spans="1:12" x14ac:dyDescent="0.2">
      <c r="A54" s="4">
        <v>2.6</v>
      </c>
      <c r="B54" s="4">
        <v>31.54</v>
      </c>
      <c r="C54" s="4">
        <v>31.34</v>
      </c>
      <c r="D54" s="4">
        <v>31.13</v>
      </c>
      <c r="E54" s="4">
        <v>30.93</v>
      </c>
    </row>
    <row r="55" spans="1:12" x14ac:dyDescent="0.2">
      <c r="A55" s="4">
        <v>2.65</v>
      </c>
      <c r="B55" s="4">
        <v>32.270000000000003</v>
      </c>
      <c r="C55" s="4">
        <v>32.07</v>
      </c>
      <c r="D55" s="4">
        <v>31.86</v>
      </c>
      <c r="E55" s="4">
        <v>31.66</v>
      </c>
    </row>
    <row r="56" spans="1:12" x14ac:dyDescent="0.2">
      <c r="A56" s="4">
        <v>2.7</v>
      </c>
      <c r="B56" s="4">
        <v>33</v>
      </c>
      <c r="C56" s="4">
        <v>32.799999999999997</v>
      </c>
      <c r="D56" s="4">
        <v>32.590000000000003</v>
      </c>
      <c r="E56" s="4">
        <v>32.39</v>
      </c>
    </row>
    <row r="57" spans="1:12" x14ac:dyDescent="0.2">
      <c r="A57" s="4">
        <v>2.75</v>
      </c>
      <c r="B57" s="4">
        <v>33.729999999999997</v>
      </c>
      <c r="C57" s="4">
        <v>33.53</v>
      </c>
      <c r="D57" s="4">
        <v>33.33</v>
      </c>
      <c r="E57" s="4">
        <v>33.130000000000003</v>
      </c>
    </row>
    <row r="58" spans="1:12" x14ac:dyDescent="0.2">
      <c r="A58" s="4">
        <v>2.8</v>
      </c>
      <c r="B58" s="4">
        <v>34.47</v>
      </c>
      <c r="C58" s="4">
        <v>34.26</v>
      </c>
      <c r="D58" s="4">
        <v>34.06</v>
      </c>
      <c r="E58" s="4">
        <v>33.86</v>
      </c>
    </row>
    <row r="59" spans="1:12" x14ac:dyDescent="0.2">
      <c r="A59" s="4">
        <v>2.85</v>
      </c>
      <c r="B59" s="4">
        <v>35.200000000000003</v>
      </c>
      <c r="C59" s="4">
        <v>34.99</v>
      </c>
      <c r="D59" s="4">
        <v>34.79</v>
      </c>
      <c r="E59" s="4">
        <v>34.590000000000003</v>
      </c>
    </row>
    <row r="60" spans="1:12" x14ac:dyDescent="0.2">
      <c r="A60" s="4">
        <v>2.9</v>
      </c>
      <c r="B60" s="4">
        <v>35.93</v>
      </c>
      <c r="C60" s="4">
        <v>35.729999999999997</v>
      </c>
      <c r="D60" s="4">
        <v>35.520000000000003</v>
      </c>
      <c r="E60" s="4">
        <v>35.32</v>
      </c>
    </row>
    <row r="61" spans="1:12" x14ac:dyDescent="0.2">
      <c r="A61" s="4">
        <v>2.95</v>
      </c>
      <c r="B61" s="4">
        <v>36.659999999999997</v>
      </c>
      <c r="C61" s="4">
        <v>36.46</v>
      </c>
      <c r="D61" s="4">
        <v>36.25</v>
      </c>
      <c r="E61" s="4">
        <v>36.049999999999997</v>
      </c>
    </row>
    <row r="62" spans="1:12" x14ac:dyDescent="0.2">
      <c r="A62" s="4">
        <v>3</v>
      </c>
      <c r="B62" s="4">
        <v>37.39</v>
      </c>
      <c r="C62" s="4">
        <v>37.191000000000003</v>
      </c>
      <c r="D62" s="4">
        <v>36.979999999999997</v>
      </c>
      <c r="E62" s="4">
        <v>36.78</v>
      </c>
    </row>
    <row r="63" spans="1:12" x14ac:dyDescent="0.2">
      <c r="A63" s="4">
        <v>3.05</v>
      </c>
      <c r="B63" s="4">
        <v>38.119999999999997</v>
      </c>
      <c r="C63" s="4">
        <v>37.92</v>
      </c>
      <c r="D63" s="4">
        <v>37.71</v>
      </c>
      <c r="E63" s="4">
        <v>37.51</v>
      </c>
    </row>
    <row r="64" spans="1:12" x14ac:dyDescent="0.2">
      <c r="A64" s="4">
        <v>3.1</v>
      </c>
      <c r="B64" s="4">
        <v>38.85</v>
      </c>
      <c r="C64" s="4">
        <v>38.65</v>
      </c>
      <c r="D64" s="4">
        <v>38.450000000000003</v>
      </c>
      <c r="E64" s="4">
        <v>38.24</v>
      </c>
    </row>
    <row r="65" spans="1:5" x14ac:dyDescent="0.2">
      <c r="A65" s="4">
        <v>3.15</v>
      </c>
      <c r="B65" s="4">
        <v>39.58</v>
      </c>
      <c r="C65" s="4">
        <v>39.380000000000003</v>
      </c>
      <c r="D65" s="4">
        <v>39.18</v>
      </c>
      <c r="E65" s="4">
        <v>38.97</v>
      </c>
    </row>
    <row r="66" spans="1:5" x14ac:dyDescent="0.2">
      <c r="A66" s="4">
        <v>3.2</v>
      </c>
      <c r="B66" s="4">
        <v>40.32</v>
      </c>
      <c r="C66" s="4">
        <v>40.11</v>
      </c>
      <c r="D66" s="4">
        <v>39.909999999999997</v>
      </c>
      <c r="E66" s="4">
        <v>39.700000000000003</v>
      </c>
    </row>
    <row r="67" spans="1:5" x14ac:dyDescent="0.2">
      <c r="A67" s="4">
        <v>3.25</v>
      </c>
      <c r="B67" s="4">
        <v>41.05</v>
      </c>
      <c r="C67" s="4">
        <v>40.840000000000003</v>
      </c>
      <c r="D67" s="4">
        <v>40.64</v>
      </c>
      <c r="E67" s="4">
        <v>40.44</v>
      </c>
    </row>
    <row r="68" spans="1:5" x14ac:dyDescent="0.2">
      <c r="A68" s="4">
        <v>3.3</v>
      </c>
      <c r="B68" s="4">
        <v>41.78</v>
      </c>
      <c r="C68" s="4">
        <v>41.57</v>
      </c>
      <c r="D68" s="4">
        <v>41.37</v>
      </c>
      <c r="E68" s="4">
        <v>41.17</v>
      </c>
    </row>
    <row r="69" spans="1:5" x14ac:dyDescent="0.2">
      <c r="A69" s="4">
        <v>3.35</v>
      </c>
      <c r="B69" s="4">
        <v>42.51</v>
      </c>
      <c r="C69" s="4">
        <v>42.31</v>
      </c>
      <c r="D69" s="4">
        <v>42.1</v>
      </c>
      <c r="E69" s="4">
        <v>41.9</v>
      </c>
    </row>
    <row r="70" spans="1:5" x14ac:dyDescent="0.2">
      <c r="A70" s="4">
        <v>3.4</v>
      </c>
      <c r="B70" s="4">
        <v>43.24</v>
      </c>
      <c r="C70" s="4">
        <v>43.04</v>
      </c>
      <c r="D70" s="4">
        <v>42.83</v>
      </c>
      <c r="E70" s="4">
        <v>42.63</v>
      </c>
    </row>
    <row r="71" spans="1:5" x14ac:dyDescent="0.2">
      <c r="A71" s="4">
        <v>3.45</v>
      </c>
      <c r="B71" s="4">
        <v>43.97</v>
      </c>
      <c r="C71" s="4">
        <v>43.77</v>
      </c>
      <c r="D71" s="4">
        <v>43.56</v>
      </c>
      <c r="E71" s="4">
        <v>43.36</v>
      </c>
    </row>
    <row r="72" spans="1:5" x14ac:dyDescent="0.2">
      <c r="A72" s="4">
        <v>3.5</v>
      </c>
      <c r="B72" s="4">
        <v>44.7</v>
      </c>
      <c r="C72" s="4">
        <v>44.5</v>
      </c>
      <c r="D72" s="4">
        <v>44.29</v>
      </c>
      <c r="E72" s="4">
        <v>44.09</v>
      </c>
    </row>
    <row r="73" spans="1:5" x14ac:dyDescent="0.2">
      <c r="A73" s="4">
        <v>3.55</v>
      </c>
      <c r="B73" s="4">
        <v>45.44</v>
      </c>
      <c r="C73" s="4">
        <v>45.23</v>
      </c>
      <c r="D73" s="4">
        <v>45.02</v>
      </c>
      <c r="E73" s="4">
        <v>44.82</v>
      </c>
    </row>
    <row r="74" spans="1:5" x14ac:dyDescent="0.2">
      <c r="A74" s="4">
        <v>3.6</v>
      </c>
      <c r="B74" s="4">
        <v>46.17</v>
      </c>
      <c r="C74" s="4">
        <v>45.96</v>
      </c>
      <c r="D74" s="4">
        <v>45.76</v>
      </c>
      <c r="E74" s="4">
        <v>45.55</v>
      </c>
    </row>
    <row r="75" spans="1:5" x14ac:dyDescent="0.2">
      <c r="A75" s="4">
        <v>3.65</v>
      </c>
      <c r="B75" s="4">
        <v>46.9</v>
      </c>
      <c r="C75" s="4">
        <v>46.69</v>
      </c>
      <c r="D75" s="4">
        <v>46.49</v>
      </c>
      <c r="E75" s="4">
        <v>46.28</v>
      </c>
    </row>
    <row r="76" spans="1:5" x14ac:dyDescent="0.2">
      <c r="A76" s="4">
        <v>3.7</v>
      </c>
      <c r="B76" s="4">
        <v>47.63</v>
      </c>
      <c r="C76" s="4">
        <v>47.42</v>
      </c>
      <c r="D76" s="4">
        <v>47.22</v>
      </c>
      <c r="E76" s="4">
        <v>47.01</v>
      </c>
    </row>
    <row r="77" spans="1:5" x14ac:dyDescent="0.2">
      <c r="A77" s="4">
        <v>3.75</v>
      </c>
      <c r="B77" s="4">
        <v>48.36</v>
      </c>
      <c r="C77" s="4">
        <v>48.16</v>
      </c>
      <c r="D77" s="4">
        <v>47.96</v>
      </c>
      <c r="E77" s="4">
        <v>47.75</v>
      </c>
    </row>
    <row r="78" spans="1:5" x14ac:dyDescent="0.2">
      <c r="A78" s="4">
        <v>3.8</v>
      </c>
      <c r="B78" s="4">
        <v>49.09</v>
      </c>
      <c r="C78" s="4">
        <v>48.89</v>
      </c>
      <c r="D78" s="4">
        <v>48.69</v>
      </c>
      <c r="E78" s="4">
        <v>48.49</v>
      </c>
    </row>
    <row r="79" spans="1:5" x14ac:dyDescent="0.2">
      <c r="A79" s="4">
        <v>3.85</v>
      </c>
      <c r="B79" s="4">
        <v>49.82</v>
      </c>
      <c r="C79" s="4">
        <v>49.62</v>
      </c>
      <c r="D79" s="4">
        <v>49.42</v>
      </c>
      <c r="E79" s="4">
        <v>49.22</v>
      </c>
    </row>
    <row r="80" spans="1:5" x14ac:dyDescent="0.2">
      <c r="A80" s="4">
        <v>3.9</v>
      </c>
      <c r="B80" s="4">
        <v>50.55</v>
      </c>
      <c r="C80" s="4">
        <v>50.35</v>
      </c>
      <c r="D80" s="4">
        <v>50.15</v>
      </c>
      <c r="E80" s="4">
        <v>49.95</v>
      </c>
    </row>
    <row r="81" spans="1:5" x14ac:dyDescent="0.2">
      <c r="A81" s="4">
        <v>3.95</v>
      </c>
      <c r="B81" s="4">
        <v>51.29</v>
      </c>
      <c r="C81" s="4">
        <v>51.08</v>
      </c>
      <c r="D81" s="4">
        <v>50.88</v>
      </c>
      <c r="E81" s="4">
        <v>50.68</v>
      </c>
    </row>
    <row r="82" spans="1:5" x14ac:dyDescent="0.2">
      <c r="A82" s="4">
        <v>4</v>
      </c>
      <c r="B82" s="4">
        <v>52.02</v>
      </c>
      <c r="C82" s="4">
        <v>51.81</v>
      </c>
      <c r="D82" s="4">
        <v>51.61</v>
      </c>
      <c r="E82" s="4">
        <v>51.41</v>
      </c>
    </row>
    <row r="83" spans="1:5" x14ac:dyDescent="0.2">
      <c r="A83" s="4">
        <v>4.05</v>
      </c>
      <c r="B83" s="4">
        <v>52.75</v>
      </c>
      <c r="C83" s="4">
        <v>52.54</v>
      </c>
      <c r="D83" s="4">
        <v>52.34</v>
      </c>
      <c r="E83" s="4">
        <v>52.14</v>
      </c>
    </row>
    <row r="84" spans="1:5" x14ac:dyDescent="0.2">
      <c r="A84" s="4">
        <v>4.0999999999999996</v>
      </c>
      <c r="B84" s="4">
        <v>53.48</v>
      </c>
      <c r="C84" s="4">
        <v>53.28</v>
      </c>
      <c r="D84" s="4">
        <v>53.07</v>
      </c>
      <c r="E84" s="4">
        <v>52.87</v>
      </c>
    </row>
    <row r="85" spans="1:5" x14ac:dyDescent="0.2">
      <c r="A85" s="4">
        <v>4.1500000000000004</v>
      </c>
      <c r="B85" s="4">
        <v>54.21</v>
      </c>
      <c r="C85" s="4">
        <v>54.01</v>
      </c>
      <c r="D85" s="4">
        <v>53.8</v>
      </c>
      <c r="E85" s="4">
        <v>53.6</v>
      </c>
    </row>
    <row r="86" spans="1:5" x14ac:dyDescent="0.2">
      <c r="A86" s="4">
        <v>4.2</v>
      </c>
      <c r="B86" s="4">
        <v>54.94</v>
      </c>
      <c r="C86" s="4">
        <v>54.74</v>
      </c>
      <c r="D86" s="4">
        <v>54.53</v>
      </c>
      <c r="E86" s="4">
        <v>54.33</v>
      </c>
    </row>
    <row r="87" spans="1:5" x14ac:dyDescent="0.2">
      <c r="A87" s="4">
        <v>4.25</v>
      </c>
      <c r="B87" s="4">
        <v>55.67</v>
      </c>
      <c r="C87" s="4">
        <v>55.47</v>
      </c>
      <c r="D87" s="4">
        <v>55.27</v>
      </c>
      <c r="E87" s="4">
        <v>55.06</v>
      </c>
    </row>
    <row r="88" spans="1:5" x14ac:dyDescent="0.2">
      <c r="A88" s="4">
        <v>4.3</v>
      </c>
      <c r="B88" s="4">
        <v>56.4</v>
      </c>
      <c r="C88" s="4">
        <v>56.2</v>
      </c>
      <c r="D88" s="4">
        <v>56</v>
      </c>
      <c r="E88" s="4">
        <v>55.79</v>
      </c>
    </row>
    <row r="89" spans="1:5" x14ac:dyDescent="0.2">
      <c r="A89" s="4">
        <v>4.3499999999999996</v>
      </c>
      <c r="B89" s="4">
        <v>57.14</v>
      </c>
      <c r="C89" s="4">
        <v>56.93</v>
      </c>
      <c r="D89" s="4">
        <v>56.73</v>
      </c>
      <c r="E89" s="4">
        <v>56.53</v>
      </c>
    </row>
    <row r="90" spans="1:5" x14ac:dyDescent="0.2">
      <c r="A90" s="4">
        <v>4.4000000000000004</v>
      </c>
      <c r="B90" s="4">
        <v>57.87</v>
      </c>
      <c r="C90" s="4">
        <v>57.66</v>
      </c>
      <c r="D90" s="4">
        <v>57.46</v>
      </c>
      <c r="E90" s="4">
        <v>57.26</v>
      </c>
    </row>
    <row r="91" spans="1:5" x14ac:dyDescent="0.2">
      <c r="A91" s="4">
        <v>4.45</v>
      </c>
      <c r="B91" s="4">
        <v>58.6</v>
      </c>
      <c r="C91" s="4">
        <v>58.4</v>
      </c>
      <c r="D91" s="4">
        <v>58.19</v>
      </c>
      <c r="E91" s="4">
        <v>57.99</v>
      </c>
    </row>
    <row r="92" spans="1:5" x14ac:dyDescent="0.2">
      <c r="A92" s="4">
        <v>4.5</v>
      </c>
      <c r="B92" s="4">
        <v>59.33</v>
      </c>
      <c r="C92" s="4">
        <v>59.12</v>
      </c>
      <c r="D92" s="4">
        <v>59.92</v>
      </c>
      <c r="E92" s="4">
        <v>58.71</v>
      </c>
    </row>
    <row r="93" spans="1:5" x14ac:dyDescent="0.2">
      <c r="A93" s="4">
        <v>4.55</v>
      </c>
      <c r="B93" s="4">
        <v>60.06</v>
      </c>
      <c r="C93" s="4">
        <v>59.86</v>
      </c>
      <c r="D93" s="4">
        <v>59.65</v>
      </c>
      <c r="E93" s="4">
        <v>59.44</v>
      </c>
    </row>
    <row r="94" spans="1:5" x14ac:dyDescent="0.2">
      <c r="A94" s="4">
        <v>4.5999999999999996</v>
      </c>
      <c r="B94" s="4">
        <v>60.79</v>
      </c>
      <c r="C94" s="4">
        <v>60.59</v>
      </c>
      <c r="D94" s="4">
        <v>60.38</v>
      </c>
      <c r="E94" s="4">
        <v>60.18</v>
      </c>
    </row>
    <row r="95" spans="1:5" x14ac:dyDescent="0.2">
      <c r="A95" s="4">
        <v>4.6500000000000004</v>
      </c>
      <c r="B95" s="4">
        <v>61.52</v>
      </c>
      <c r="C95" s="4">
        <v>61.32</v>
      </c>
      <c r="D95" s="4">
        <v>61.11</v>
      </c>
      <c r="E95" s="4">
        <v>60.91</v>
      </c>
    </row>
    <row r="96" spans="1:5" x14ac:dyDescent="0.2">
      <c r="A96" s="4">
        <v>4.7</v>
      </c>
      <c r="B96" s="4">
        <v>62.26</v>
      </c>
      <c r="C96" s="4">
        <v>62.05</v>
      </c>
      <c r="D96" s="4">
        <v>61.84</v>
      </c>
      <c r="E96" s="4">
        <v>61.64</v>
      </c>
    </row>
    <row r="97" spans="1:5" x14ac:dyDescent="0.2">
      <c r="A97" s="4">
        <v>4.75</v>
      </c>
      <c r="B97" s="4">
        <v>62.99</v>
      </c>
      <c r="C97" s="4">
        <v>62.79</v>
      </c>
      <c r="D97" s="4">
        <v>62.58</v>
      </c>
      <c r="E97" s="4">
        <v>62.38</v>
      </c>
    </row>
    <row r="98" spans="1:5" x14ac:dyDescent="0.2">
      <c r="A98" s="4">
        <v>4.8</v>
      </c>
      <c r="B98" s="4">
        <v>63.72</v>
      </c>
      <c r="C98" s="4">
        <v>63.52</v>
      </c>
      <c r="D98" s="4">
        <v>63.32</v>
      </c>
      <c r="E98" s="4">
        <v>63.11</v>
      </c>
    </row>
    <row r="99" spans="1:5" x14ac:dyDescent="0.2">
      <c r="A99" s="4">
        <v>4.8499999999999996</v>
      </c>
      <c r="B99" s="4">
        <v>64.45</v>
      </c>
      <c r="C99" s="4">
        <v>64.25</v>
      </c>
      <c r="D99" s="4">
        <v>64.05</v>
      </c>
      <c r="E99" s="4">
        <v>63.84</v>
      </c>
    </row>
    <row r="100" spans="1:5" x14ac:dyDescent="0.2">
      <c r="A100" s="4">
        <v>4.9000000000000004</v>
      </c>
      <c r="B100" s="4">
        <v>65.180000000000007</v>
      </c>
      <c r="C100" s="4">
        <v>64.98</v>
      </c>
      <c r="D100" s="4">
        <v>64.78</v>
      </c>
      <c r="E100" s="4">
        <v>64.58</v>
      </c>
    </row>
    <row r="101" spans="1:5" x14ac:dyDescent="0.2">
      <c r="A101" s="4">
        <v>4.95</v>
      </c>
      <c r="B101" s="4">
        <v>65.91</v>
      </c>
      <c r="C101" s="4">
        <v>65.709999999999994</v>
      </c>
      <c r="D101" s="4">
        <v>65.510000000000005</v>
      </c>
      <c r="E101" s="4">
        <v>65.31</v>
      </c>
    </row>
    <row r="102" spans="1:5" x14ac:dyDescent="0.2">
      <c r="A102" s="4">
        <v>5</v>
      </c>
      <c r="B102" s="4">
        <v>66.64</v>
      </c>
      <c r="C102" s="4">
        <v>66.64</v>
      </c>
      <c r="D102" s="4">
        <v>66.239999999999995</v>
      </c>
      <c r="E102" s="4">
        <v>66.03</v>
      </c>
    </row>
    <row r="103" spans="1:5" x14ac:dyDescent="0.2">
      <c r="A103" s="4">
        <v>5.05</v>
      </c>
      <c r="B103" s="4">
        <v>67.37</v>
      </c>
      <c r="C103" s="4">
        <v>67.17</v>
      </c>
      <c r="D103" s="4">
        <v>66.97</v>
      </c>
      <c r="E103" s="4">
        <v>66.760000000000005</v>
      </c>
    </row>
    <row r="104" spans="1:5" x14ac:dyDescent="0.2">
      <c r="A104" s="4">
        <v>5.0999999999999996</v>
      </c>
      <c r="B104" s="4">
        <v>68.11</v>
      </c>
      <c r="C104" s="4">
        <v>67.900000000000006</v>
      </c>
      <c r="D104" s="4">
        <v>67.7</v>
      </c>
      <c r="E104" s="4">
        <v>67.489999999999995</v>
      </c>
    </row>
    <row r="105" spans="1:5" x14ac:dyDescent="0.2">
      <c r="A105" s="4">
        <v>5.15</v>
      </c>
      <c r="B105" s="4">
        <v>68.64</v>
      </c>
      <c r="C105" s="4">
        <v>68.63</v>
      </c>
      <c r="D105" s="4">
        <v>68.430000000000007</v>
      </c>
      <c r="E105" s="4">
        <v>68.23</v>
      </c>
    </row>
    <row r="106" spans="1:5" x14ac:dyDescent="0.2">
      <c r="A106" s="4">
        <v>5.2</v>
      </c>
      <c r="B106" s="4">
        <v>69.569999999999993</v>
      </c>
      <c r="C106" s="4">
        <v>69.37</v>
      </c>
      <c r="D106" s="4">
        <v>69.16</v>
      </c>
      <c r="E106" s="4">
        <v>68.959999999999994</v>
      </c>
    </row>
    <row r="107" spans="1:5" x14ac:dyDescent="0.2">
      <c r="A107" s="4">
        <v>5.25</v>
      </c>
      <c r="B107" s="4">
        <v>70.3</v>
      </c>
      <c r="C107" s="4">
        <v>70.099999999999994</v>
      </c>
      <c r="D107" s="4">
        <v>69.89</v>
      </c>
      <c r="E107" s="4">
        <v>69.69</v>
      </c>
    </row>
    <row r="108" spans="1:5" x14ac:dyDescent="0.2">
      <c r="A108" s="4">
        <v>5.3</v>
      </c>
      <c r="B108" s="4">
        <v>71.03</v>
      </c>
      <c r="C108" s="4">
        <v>70.83</v>
      </c>
      <c r="D108" s="4">
        <v>70.62</v>
      </c>
      <c r="E108" s="4">
        <v>70.42</v>
      </c>
    </row>
    <row r="109" spans="1:5" x14ac:dyDescent="0.2">
      <c r="A109" s="4">
        <v>5.35</v>
      </c>
      <c r="B109" s="4">
        <v>71.760000000000005</v>
      </c>
      <c r="C109" s="4">
        <v>71.56</v>
      </c>
      <c r="D109" s="4">
        <v>71.36</v>
      </c>
      <c r="E109" s="4">
        <v>71.150000000000006</v>
      </c>
    </row>
    <row r="110" spans="1:5" x14ac:dyDescent="0.2">
      <c r="A110" s="4">
        <v>5.4</v>
      </c>
      <c r="B110" s="4">
        <v>72.489999999999995</v>
      </c>
      <c r="C110" s="4">
        <v>72.290000000000006</v>
      </c>
      <c r="D110" s="4">
        <v>72.09</v>
      </c>
      <c r="E110" s="4">
        <v>71.88</v>
      </c>
    </row>
    <row r="111" spans="1:5" x14ac:dyDescent="0.2">
      <c r="A111" s="4">
        <v>5.45</v>
      </c>
      <c r="B111" s="4">
        <v>73.23</v>
      </c>
      <c r="C111" s="4">
        <v>73.02</v>
      </c>
      <c r="D111" s="4">
        <v>72.819999999999993</v>
      </c>
      <c r="E111" s="4">
        <v>72.61</v>
      </c>
    </row>
    <row r="112" spans="1:5" x14ac:dyDescent="0.2">
      <c r="A112" s="4">
        <v>5.5</v>
      </c>
      <c r="B112" s="4">
        <v>73.959999999999994</v>
      </c>
      <c r="C112" s="4">
        <v>73.75</v>
      </c>
      <c r="D112" s="4">
        <v>73.540000000000006</v>
      </c>
      <c r="E112" s="4">
        <v>73.34</v>
      </c>
    </row>
    <row r="113" spans="1:5" x14ac:dyDescent="0.2">
      <c r="A113" s="4">
        <v>5.55</v>
      </c>
      <c r="B113" s="4">
        <v>74.69</v>
      </c>
      <c r="C113" s="4">
        <v>74.48</v>
      </c>
      <c r="D113" s="4">
        <v>74.28</v>
      </c>
      <c r="E113" s="4">
        <v>74.069999999999993</v>
      </c>
    </row>
    <row r="114" spans="1:5" x14ac:dyDescent="0.2">
      <c r="A114" s="4">
        <v>5.6</v>
      </c>
      <c r="B114" s="4">
        <v>75.42</v>
      </c>
      <c r="C114" s="4">
        <v>75.209999999999994</v>
      </c>
      <c r="D114" s="4">
        <v>75.010000000000005</v>
      </c>
      <c r="E114" s="4">
        <v>74.8</v>
      </c>
    </row>
    <row r="115" spans="1:5" x14ac:dyDescent="0.2">
      <c r="A115" s="4">
        <v>5.65</v>
      </c>
      <c r="B115" s="4">
        <v>76.150000000000006</v>
      </c>
      <c r="C115" s="4">
        <v>75.94</v>
      </c>
      <c r="D115" s="4">
        <v>75.739999999999995</v>
      </c>
      <c r="E115" s="4">
        <v>75.53</v>
      </c>
    </row>
    <row r="116" spans="1:5" x14ac:dyDescent="0.2">
      <c r="A116" s="4">
        <v>5.7</v>
      </c>
      <c r="B116" s="4">
        <v>76.88</v>
      </c>
      <c r="C116" s="4">
        <v>76.680000000000007</v>
      </c>
      <c r="D116" s="4">
        <v>76.47</v>
      </c>
      <c r="E116" s="4">
        <v>76.260000000000005</v>
      </c>
    </row>
    <row r="117" spans="1:5" x14ac:dyDescent="0.2">
      <c r="A117" s="4">
        <v>5.75</v>
      </c>
      <c r="B117" s="4">
        <v>77.61</v>
      </c>
      <c r="C117" s="4">
        <v>77.41</v>
      </c>
      <c r="D117" s="4">
        <v>77.209999999999994</v>
      </c>
      <c r="E117" s="4">
        <v>77.010000000000005</v>
      </c>
    </row>
    <row r="118" spans="1:5" x14ac:dyDescent="0.2">
      <c r="A118" s="4">
        <v>5.8</v>
      </c>
      <c r="B118" s="4">
        <v>78.34</v>
      </c>
      <c r="C118" s="4">
        <v>78.14</v>
      </c>
      <c r="D118" s="4">
        <v>77.94</v>
      </c>
      <c r="E118" s="4">
        <v>77.739999999999995</v>
      </c>
    </row>
    <row r="119" spans="1:5" x14ac:dyDescent="0.2">
      <c r="A119" s="4">
        <v>5.85</v>
      </c>
      <c r="B119" s="4">
        <v>79.08</v>
      </c>
      <c r="C119" s="4">
        <v>78.88</v>
      </c>
      <c r="D119" s="4">
        <v>78.67</v>
      </c>
      <c r="E119" s="4">
        <v>78.47</v>
      </c>
    </row>
    <row r="120" spans="1:5" x14ac:dyDescent="0.2">
      <c r="A120" s="4">
        <v>5.9</v>
      </c>
      <c r="B120" s="4">
        <v>79.81</v>
      </c>
      <c r="C120" s="4">
        <v>79.61</v>
      </c>
      <c r="D120" s="4">
        <v>79.41</v>
      </c>
      <c r="E120" s="4">
        <v>79.2</v>
      </c>
    </row>
    <row r="121" spans="1:5" x14ac:dyDescent="0.2">
      <c r="A121" s="4">
        <v>5.95</v>
      </c>
      <c r="B121" s="4">
        <v>80.540000000000006</v>
      </c>
      <c r="C121" s="4">
        <v>80.34</v>
      </c>
      <c r="D121" s="4">
        <v>80.14</v>
      </c>
      <c r="E121" s="4">
        <v>79.94</v>
      </c>
    </row>
    <row r="122" spans="1:5" x14ac:dyDescent="0.2">
      <c r="A122" s="4">
        <v>6</v>
      </c>
      <c r="B122" s="4">
        <v>81.27</v>
      </c>
      <c r="C122" s="4">
        <v>81.069999999999993</v>
      </c>
      <c r="D122" s="4">
        <v>80.86</v>
      </c>
      <c r="E122" s="4">
        <v>80.66</v>
      </c>
    </row>
    <row r="123" spans="1:5" x14ac:dyDescent="0.2">
      <c r="A123" s="4">
        <v>6.05</v>
      </c>
      <c r="B123" s="4">
        <v>82</v>
      </c>
      <c r="C123" s="4">
        <v>81.8</v>
      </c>
      <c r="D123" s="4">
        <v>81.59</v>
      </c>
      <c r="E123" s="4">
        <v>81.39</v>
      </c>
    </row>
    <row r="124" spans="1:5" x14ac:dyDescent="0.2">
      <c r="A124" s="4">
        <v>6.1</v>
      </c>
      <c r="B124" s="4">
        <v>82.73</v>
      </c>
      <c r="C124" s="4">
        <v>82.53</v>
      </c>
      <c r="D124" s="4">
        <v>82.33</v>
      </c>
      <c r="E124" s="4">
        <v>82.12</v>
      </c>
    </row>
    <row r="125" spans="1:5" x14ac:dyDescent="0.2">
      <c r="A125" s="4">
        <v>6.15</v>
      </c>
      <c r="B125" s="4">
        <v>83.46</v>
      </c>
      <c r="C125" s="4">
        <v>83.26</v>
      </c>
      <c r="D125" s="4">
        <v>83.06</v>
      </c>
      <c r="E125" s="4">
        <v>82.85</v>
      </c>
    </row>
    <row r="126" spans="1:5" x14ac:dyDescent="0.2">
      <c r="A126" s="4">
        <v>6.2</v>
      </c>
      <c r="B126" s="4">
        <v>84.2</v>
      </c>
      <c r="C126" s="4">
        <v>83.99</v>
      </c>
      <c r="D126" s="4">
        <v>83.79</v>
      </c>
      <c r="E126" s="4">
        <v>83.58</v>
      </c>
    </row>
    <row r="127" spans="1:5" x14ac:dyDescent="0.2">
      <c r="A127" s="4">
        <v>6.25</v>
      </c>
      <c r="B127" s="4">
        <v>84.93</v>
      </c>
      <c r="C127" s="4">
        <v>84.72</v>
      </c>
      <c r="D127" s="4">
        <v>84.52</v>
      </c>
      <c r="E127" s="4">
        <v>84.32</v>
      </c>
    </row>
    <row r="128" spans="1:5" x14ac:dyDescent="0.2">
      <c r="A128" s="4">
        <v>6.3</v>
      </c>
      <c r="B128" s="4">
        <v>85.66</v>
      </c>
      <c r="C128" s="4">
        <v>85.45</v>
      </c>
      <c r="D128" s="4">
        <v>85.25</v>
      </c>
      <c r="E128" s="4">
        <v>85.05</v>
      </c>
    </row>
    <row r="129" spans="1:5" x14ac:dyDescent="0.2">
      <c r="A129" s="4">
        <v>6.35</v>
      </c>
      <c r="B129" s="4">
        <v>86.39</v>
      </c>
      <c r="C129" s="4">
        <v>86.19</v>
      </c>
      <c r="D129" s="4">
        <v>85.98</v>
      </c>
      <c r="E129" s="4">
        <v>85.78</v>
      </c>
    </row>
    <row r="130" spans="1:5" x14ac:dyDescent="0.2">
      <c r="A130" s="4">
        <v>6.4</v>
      </c>
      <c r="B130" s="4">
        <v>87.12</v>
      </c>
      <c r="C130" s="4">
        <v>86.92</v>
      </c>
      <c r="D130" s="4">
        <v>86.71</v>
      </c>
      <c r="E130" s="4">
        <v>86.51</v>
      </c>
    </row>
    <row r="131" spans="1:5" x14ac:dyDescent="0.2">
      <c r="A131" s="4">
        <v>6.45</v>
      </c>
      <c r="B131" s="4">
        <v>87.85</v>
      </c>
      <c r="C131" s="4">
        <v>87.65</v>
      </c>
      <c r="D131" s="4">
        <v>87.44</v>
      </c>
      <c r="E131" s="4">
        <v>87.24</v>
      </c>
    </row>
    <row r="132" spans="1:5" x14ac:dyDescent="0.2">
      <c r="A132" s="4">
        <v>6.5</v>
      </c>
      <c r="B132" s="4">
        <v>88.58</v>
      </c>
      <c r="C132" s="4">
        <v>88.38</v>
      </c>
      <c r="D132" s="4">
        <v>88.17</v>
      </c>
      <c r="E132" s="4">
        <v>87.96</v>
      </c>
    </row>
    <row r="133" spans="1:5" x14ac:dyDescent="0.2">
      <c r="A133" s="4">
        <v>6.55</v>
      </c>
      <c r="B133" s="4">
        <v>89.31</v>
      </c>
      <c r="C133" s="4">
        <v>89.11</v>
      </c>
      <c r="D133" s="4">
        <v>88.9</v>
      </c>
      <c r="E133" s="4">
        <v>88.7</v>
      </c>
    </row>
    <row r="134" spans="1:5" x14ac:dyDescent="0.2">
      <c r="A134" s="4">
        <v>6.6</v>
      </c>
      <c r="B134" s="4">
        <v>90.05</v>
      </c>
      <c r="C134" s="4">
        <v>89.84</v>
      </c>
      <c r="D134" s="4">
        <v>89.63</v>
      </c>
      <c r="E134" s="4">
        <v>89.43</v>
      </c>
    </row>
    <row r="135" spans="1:5" x14ac:dyDescent="0.2">
      <c r="A135" s="4">
        <v>6.65</v>
      </c>
      <c r="B135" s="4">
        <v>90.78</v>
      </c>
      <c r="C135" s="4">
        <v>90.57</v>
      </c>
      <c r="D135" s="4">
        <v>90.36</v>
      </c>
      <c r="E135" s="4">
        <v>90.16</v>
      </c>
    </row>
    <row r="136" spans="1:5" x14ac:dyDescent="0.2">
      <c r="A136" s="4">
        <v>6.7</v>
      </c>
      <c r="B136" s="4">
        <v>91.51</v>
      </c>
      <c r="C136" s="4">
        <v>91.3</v>
      </c>
      <c r="D136" s="4">
        <v>91.1</v>
      </c>
      <c r="E136" s="4">
        <v>90.89</v>
      </c>
    </row>
    <row r="137" spans="1:5" x14ac:dyDescent="0.2">
      <c r="A137" s="4">
        <v>6.75</v>
      </c>
      <c r="B137" s="4">
        <v>92.24</v>
      </c>
      <c r="C137" s="4">
        <v>92.04</v>
      </c>
      <c r="D137" s="4">
        <v>91.84</v>
      </c>
      <c r="E137" s="4">
        <v>91.64</v>
      </c>
    </row>
    <row r="138" spans="1:5" x14ac:dyDescent="0.2">
      <c r="A138" s="4">
        <v>6.8</v>
      </c>
      <c r="B138" s="4">
        <v>92.97</v>
      </c>
      <c r="C138" s="4">
        <v>92.77</v>
      </c>
      <c r="D138" s="4">
        <v>92.57</v>
      </c>
      <c r="E138" s="4">
        <v>92.37</v>
      </c>
    </row>
    <row r="139" spans="1:5" x14ac:dyDescent="0.2">
      <c r="A139" s="4">
        <v>6.85</v>
      </c>
      <c r="B139" s="4">
        <v>93.7</v>
      </c>
      <c r="C139" s="4">
        <v>93.5</v>
      </c>
      <c r="D139" s="4">
        <v>93.3</v>
      </c>
      <c r="E139" s="4">
        <v>93.1</v>
      </c>
    </row>
    <row r="140" spans="1:5" x14ac:dyDescent="0.2">
      <c r="A140" s="4">
        <v>6.9</v>
      </c>
      <c r="B140" s="4">
        <v>94.43</v>
      </c>
      <c r="C140" s="4">
        <v>94.23</v>
      </c>
      <c r="D140" s="4">
        <v>94.03</v>
      </c>
      <c r="E140" s="4">
        <v>93.83</v>
      </c>
    </row>
    <row r="141" spans="1:5" x14ac:dyDescent="0.2">
      <c r="A141" s="4">
        <v>6.95</v>
      </c>
      <c r="B141" s="4">
        <v>95.17</v>
      </c>
      <c r="C141" s="4">
        <v>94.96</v>
      </c>
      <c r="D141" s="4">
        <v>94.76</v>
      </c>
      <c r="E141" s="4">
        <v>94.56</v>
      </c>
    </row>
    <row r="142" spans="1:5" x14ac:dyDescent="0.2">
      <c r="A142" s="4">
        <v>7</v>
      </c>
      <c r="B142" s="4">
        <v>95.9</v>
      </c>
      <c r="C142" s="4">
        <v>95.69</v>
      </c>
      <c r="D142" s="4">
        <v>95.49</v>
      </c>
      <c r="E142" s="4">
        <v>95.29</v>
      </c>
    </row>
    <row r="143" spans="1:5" x14ac:dyDescent="0.2">
      <c r="A143" s="4">
        <v>7.05</v>
      </c>
      <c r="B143" s="4">
        <v>96.63</v>
      </c>
      <c r="C143" s="4">
        <v>96.42</v>
      </c>
      <c r="D143" s="4">
        <v>96.22</v>
      </c>
      <c r="E143" s="4">
        <v>96.02</v>
      </c>
    </row>
    <row r="144" spans="1:5" x14ac:dyDescent="0.2">
      <c r="A144" s="4">
        <v>7.1</v>
      </c>
      <c r="B144" s="4">
        <v>97.36</v>
      </c>
      <c r="C144" s="4">
        <v>97.16</v>
      </c>
      <c r="D144" s="4">
        <v>96.95</v>
      </c>
      <c r="E144" s="4">
        <v>96.75</v>
      </c>
    </row>
    <row r="145" spans="1:5" x14ac:dyDescent="0.2">
      <c r="A145" s="4">
        <v>7.15</v>
      </c>
      <c r="B145" s="4">
        <v>98.09</v>
      </c>
      <c r="C145" s="4">
        <v>97.89</v>
      </c>
      <c r="D145" s="4">
        <v>97.68</v>
      </c>
      <c r="E145" s="4">
        <v>97.48</v>
      </c>
    </row>
    <row r="146" spans="1:5" x14ac:dyDescent="0.2">
      <c r="A146" s="4">
        <v>7.2</v>
      </c>
      <c r="B146" s="4">
        <v>98.82</v>
      </c>
      <c r="C146" s="4">
        <v>98.62</v>
      </c>
      <c r="D146" s="4">
        <v>98.41</v>
      </c>
      <c r="E146" s="4">
        <v>98.21</v>
      </c>
    </row>
    <row r="147" spans="1:5" x14ac:dyDescent="0.2">
      <c r="A147" s="4">
        <v>7.25</v>
      </c>
      <c r="B147" s="4">
        <v>99.55</v>
      </c>
      <c r="C147" s="4">
        <v>99.35</v>
      </c>
      <c r="D147" s="4">
        <v>99.15</v>
      </c>
      <c r="E147" s="4">
        <v>98.94</v>
      </c>
    </row>
    <row r="148" spans="1:5" x14ac:dyDescent="0.2">
      <c r="A148" s="4">
        <v>7.3</v>
      </c>
      <c r="B148" s="4">
        <v>100.28</v>
      </c>
      <c r="C148" s="4">
        <v>100.08</v>
      </c>
      <c r="D148" s="4">
        <v>99.88</v>
      </c>
      <c r="E148" s="4">
        <v>99.67</v>
      </c>
    </row>
    <row r="149" spans="1:5" x14ac:dyDescent="0.2">
      <c r="A149" s="4">
        <v>7.35</v>
      </c>
      <c r="B149" s="4">
        <v>101.02</v>
      </c>
      <c r="C149" s="4">
        <v>100.81</v>
      </c>
      <c r="D149" s="4">
        <v>100.61</v>
      </c>
      <c r="E149" s="4">
        <v>100.4</v>
      </c>
    </row>
    <row r="150" spans="1:5" x14ac:dyDescent="0.2">
      <c r="A150" s="4">
        <v>7.4</v>
      </c>
      <c r="B150" s="4">
        <v>101.75</v>
      </c>
      <c r="C150" s="4">
        <v>101.54</v>
      </c>
      <c r="D150" s="4">
        <v>101.34</v>
      </c>
      <c r="E150" s="4">
        <v>101.14</v>
      </c>
    </row>
    <row r="151" spans="1:5" x14ac:dyDescent="0.2">
      <c r="A151" s="4">
        <v>7.45</v>
      </c>
      <c r="B151" s="4">
        <v>102.48</v>
      </c>
      <c r="C151" s="4">
        <v>102.28</v>
      </c>
      <c r="D151" s="4">
        <v>102.07</v>
      </c>
      <c r="E151" s="4">
        <v>101.87</v>
      </c>
    </row>
    <row r="152" spans="1:5" x14ac:dyDescent="0.2">
      <c r="A152" s="4">
        <v>7.5</v>
      </c>
      <c r="B152" s="4">
        <v>103.21</v>
      </c>
      <c r="C152" s="4">
        <v>103</v>
      </c>
      <c r="D152" s="4">
        <v>102.8</v>
      </c>
      <c r="E152" s="4">
        <v>102.59</v>
      </c>
    </row>
    <row r="153" spans="1:5" x14ac:dyDescent="0.2">
      <c r="A153" s="4">
        <v>7.55</v>
      </c>
      <c r="B153" s="4">
        <v>103.94</v>
      </c>
      <c r="C153" s="4">
        <v>103.73</v>
      </c>
      <c r="D153" s="4">
        <v>103.53</v>
      </c>
      <c r="E153" s="4">
        <v>103.32</v>
      </c>
    </row>
    <row r="154" spans="1:5" x14ac:dyDescent="0.2">
      <c r="A154" s="4">
        <v>7.6</v>
      </c>
      <c r="B154" s="4">
        <v>104.67</v>
      </c>
      <c r="C154" s="4">
        <v>104.47</v>
      </c>
      <c r="D154" s="4">
        <v>104.26</v>
      </c>
      <c r="E154" s="4">
        <v>104.05</v>
      </c>
    </row>
    <row r="155" spans="1:5" x14ac:dyDescent="0.2">
      <c r="A155" s="4">
        <v>7.65</v>
      </c>
      <c r="B155" s="4">
        <v>105.4</v>
      </c>
      <c r="C155" s="4">
        <v>105.2</v>
      </c>
      <c r="D155" s="4">
        <v>104.99</v>
      </c>
      <c r="E155" s="4">
        <v>104.78</v>
      </c>
    </row>
    <row r="156" spans="1:5" x14ac:dyDescent="0.2">
      <c r="A156" s="4">
        <v>7.7</v>
      </c>
      <c r="B156" s="4">
        <v>106.14</v>
      </c>
      <c r="C156" s="4">
        <v>105.93</v>
      </c>
      <c r="D156" s="4">
        <v>105.72</v>
      </c>
      <c r="E156" s="4">
        <v>105.51</v>
      </c>
    </row>
    <row r="157" spans="1:5" x14ac:dyDescent="0.2">
      <c r="A157" s="4">
        <v>7.75</v>
      </c>
      <c r="B157" s="4">
        <v>106.87</v>
      </c>
      <c r="C157" s="4">
        <v>106.67</v>
      </c>
      <c r="D157" s="4">
        <v>106.47</v>
      </c>
      <c r="E157" s="4">
        <v>106.27</v>
      </c>
    </row>
    <row r="158" spans="1:5" x14ac:dyDescent="0.2">
      <c r="A158" s="4">
        <v>7.8</v>
      </c>
      <c r="B158" s="4">
        <v>107.6</v>
      </c>
      <c r="C158" s="4">
        <v>107.4</v>
      </c>
      <c r="D158" s="4">
        <v>107.2</v>
      </c>
      <c r="E158" s="4">
        <v>107</v>
      </c>
    </row>
    <row r="159" spans="1:5" x14ac:dyDescent="0.2">
      <c r="A159" s="4">
        <v>7.85</v>
      </c>
      <c r="B159" s="4">
        <v>108.33</v>
      </c>
      <c r="C159" s="4">
        <v>108.13</v>
      </c>
      <c r="D159" s="4">
        <v>107.93</v>
      </c>
      <c r="E159" s="4">
        <v>107.73</v>
      </c>
    </row>
    <row r="160" spans="1:5" x14ac:dyDescent="0.2">
      <c r="A160" s="4">
        <v>7.9</v>
      </c>
      <c r="B160" s="4">
        <v>109.06</v>
      </c>
      <c r="C160" s="4">
        <v>108.86</v>
      </c>
      <c r="D160" s="4">
        <v>108.66</v>
      </c>
      <c r="E160" s="4">
        <v>108.46</v>
      </c>
    </row>
    <row r="161" spans="1:11" x14ac:dyDescent="0.2">
      <c r="A161" s="4">
        <v>7.95</v>
      </c>
      <c r="B161" s="4">
        <v>109.79</v>
      </c>
      <c r="C161" s="4">
        <v>109.59</v>
      </c>
      <c r="D161" s="4">
        <v>109.39</v>
      </c>
      <c r="E161" s="4">
        <v>109.19</v>
      </c>
      <c r="K161" s="4"/>
    </row>
    <row r="162" spans="1:11" x14ac:dyDescent="0.2">
      <c r="A162" s="4">
        <v>8</v>
      </c>
      <c r="B162" s="4">
        <v>110.52</v>
      </c>
      <c r="C162" s="4">
        <v>110.32</v>
      </c>
      <c r="D162" s="4">
        <v>110.12</v>
      </c>
      <c r="E162" s="4">
        <v>109.91</v>
      </c>
      <c r="K162" s="4"/>
    </row>
    <row r="163" spans="1:11" x14ac:dyDescent="0.2">
      <c r="A163" s="4">
        <v>8.0500000000000007</v>
      </c>
      <c r="B163" s="4">
        <v>111.25</v>
      </c>
      <c r="C163" s="4">
        <v>111.05</v>
      </c>
      <c r="D163" s="4">
        <v>110.85</v>
      </c>
      <c r="E163" s="4">
        <v>110.64</v>
      </c>
      <c r="K163" s="4"/>
    </row>
    <row r="164" spans="1:11" x14ac:dyDescent="0.2">
      <c r="A164" s="4">
        <v>8.1</v>
      </c>
      <c r="B164" s="4">
        <v>111.99</v>
      </c>
      <c r="C164" s="4">
        <v>111.78</v>
      </c>
      <c r="D164" s="4">
        <v>111.58</v>
      </c>
      <c r="E164" s="4">
        <v>111.38</v>
      </c>
    </row>
    <row r="165" spans="1:11" x14ac:dyDescent="0.2">
      <c r="A165" s="4">
        <v>8.15</v>
      </c>
      <c r="B165" s="4">
        <v>112.72</v>
      </c>
      <c r="C165" s="4">
        <v>112.51</v>
      </c>
      <c r="D165" s="4">
        <v>112.31</v>
      </c>
      <c r="E165" s="4">
        <v>112.11</v>
      </c>
    </row>
    <row r="166" spans="1:11" x14ac:dyDescent="0.2">
      <c r="A166" s="4">
        <v>8.1999999999999993</v>
      </c>
      <c r="B166" s="4">
        <v>113.45</v>
      </c>
      <c r="C166" s="4">
        <v>113.25</v>
      </c>
      <c r="D166" s="4">
        <v>113.04</v>
      </c>
      <c r="E166" s="4">
        <v>112.84</v>
      </c>
    </row>
    <row r="167" spans="1:11" x14ac:dyDescent="0.2">
      <c r="A167" s="4">
        <v>8.25</v>
      </c>
      <c r="B167" s="4">
        <v>114.18</v>
      </c>
      <c r="C167" s="4">
        <v>113.98</v>
      </c>
      <c r="D167" s="4">
        <v>113.77</v>
      </c>
      <c r="E167" s="4">
        <v>113.57</v>
      </c>
    </row>
    <row r="168" spans="1:11" x14ac:dyDescent="0.2">
      <c r="A168" s="4">
        <v>8.3000000000000007</v>
      </c>
      <c r="B168" s="4">
        <v>114.91</v>
      </c>
      <c r="C168" s="4">
        <v>114.71</v>
      </c>
      <c r="D168" s="4">
        <v>114.5</v>
      </c>
      <c r="E168" s="4">
        <v>114.3</v>
      </c>
    </row>
    <row r="169" spans="1:11" x14ac:dyDescent="0.2">
      <c r="A169" s="4">
        <v>8.35</v>
      </c>
      <c r="B169" s="4">
        <v>115.64</v>
      </c>
      <c r="C169" s="4">
        <v>115.44</v>
      </c>
      <c r="D169" s="4">
        <v>115.24</v>
      </c>
      <c r="E169" s="4">
        <v>115.03</v>
      </c>
    </row>
    <row r="170" spans="1:11" x14ac:dyDescent="0.2">
      <c r="A170" s="4">
        <v>8.4</v>
      </c>
      <c r="B170" s="4">
        <v>116.37</v>
      </c>
      <c r="C170" s="4">
        <v>116.17</v>
      </c>
      <c r="D170" s="4">
        <v>115.97</v>
      </c>
      <c r="E170" s="4">
        <v>115.76</v>
      </c>
    </row>
    <row r="171" spans="1:11" x14ac:dyDescent="0.2">
      <c r="A171" s="4">
        <v>8.4499999999999993</v>
      </c>
      <c r="B171" s="4">
        <v>117.11</v>
      </c>
      <c r="C171" s="4">
        <v>116.9</v>
      </c>
      <c r="D171" s="4">
        <v>116.7</v>
      </c>
      <c r="E171" s="4">
        <v>116.49</v>
      </c>
    </row>
    <row r="172" spans="1:11" x14ac:dyDescent="0.2">
      <c r="A172" s="4">
        <v>8.5</v>
      </c>
      <c r="B172" s="4">
        <v>117.84</v>
      </c>
      <c r="C172" s="4">
        <v>117.63</v>
      </c>
      <c r="D172" s="4">
        <v>117.42</v>
      </c>
      <c r="E172" s="4">
        <v>117.21</v>
      </c>
    </row>
    <row r="173" spans="1:11" x14ac:dyDescent="0.2">
      <c r="A173" s="4">
        <v>8.5500000000000007</v>
      </c>
      <c r="B173" s="4">
        <v>118.57</v>
      </c>
      <c r="C173" s="4">
        <v>118.36</v>
      </c>
      <c r="D173" s="4">
        <v>118.15</v>
      </c>
      <c r="E173" s="4">
        <v>117.95</v>
      </c>
    </row>
    <row r="174" spans="1:11" x14ac:dyDescent="0.2">
      <c r="A174" s="4">
        <v>8.6</v>
      </c>
      <c r="B174" s="4">
        <v>119.3</v>
      </c>
      <c r="C174" s="4">
        <v>119.09</v>
      </c>
      <c r="D174" s="4">
        <v>118.88</v>
      </c>
      <c r="E174" s="4">
        <v>118.68</v>
      </c>
    </row>
    <row r="175" spans="1:11" x14ac:dyDescent="0.2">
      <c r="A175" s="4">
        <v>8.65</v>
      </c>
      <c r="B175" s="4">
        <v>120.03</v>
      </c>
      <c r="C175" s="4">
        <v>119.82</v>
      </c>
      <c r="D175" s="4">
        <v>119.62</v>
      </c>
      <c r="E175" s="4">
        <v>119.41</v>
      </c>
    </row>
    <row r="176" spans="1:11" x14ac:dyDescent="0.2">
      <c r="A176" s="4">
        <v>8.6999999999999993</v>
      </c>
      <c r="B176" s="4">
        <v>120.76</v>
      </c>
      <c r="C176" s="4">
        <v>120.55</v>
      </c>
      <c r="D176" s="4">
        <v>120.35</v>
      </c>
      <c r="E176" s="4">
        <v>120.14</v>
      </c>
    </row>
    <row r="177" spans="1:5" x14ac:dyDescent="0.2">
      <c r="A177" s="4">
        <v>8.75</v>
      </c>
      <c r="B177" s="4">
        <v>121.49</v>
      </c>
      <c r="C177" s="4">
        <v>121.29</v>
      </c>
      <c r="D177" s="4">
        <v>121.09</v>
      </c>
      <c r="E177" s="4">
        <v>120.89</v>
      </c>
    </row>
    <row r="178" spans="1:5" x14ac:dyDescent="0.2">
      <c r="A178" s="4">
        <v>8.8000000000000007</v>
      </c>
      <c r="B178" s="4">
        <v>122.23</v>
      </c>
      <c r="C178" s="4">
        <v>122.03</v>
      </c>
      <c r="D178" s="4">
        <v>121.83</v>
      </c>
      <c r="E178" s="4">
        <v>121.63</v>
      </c>
    </row>
    <row r="179" spans="1:5" x14ac:dyDescent="0.2">
      <c r="A179" s="4">
        <v>8.85</v>
      </c>
      <c r="B179" s="4">
        <v>122.96</v>
      </c>
      <c r="C179" s="4">
        <v>122.76</v>
      </c>
      <c r="D179" s="4">
        <v>122.56</v>
      </c>
      <c r="E179" s="4">
        <v>122.36</v>
      </c>
    </row>
    <row r="180" spans="1:5" x14ac:dyDescent="0.2">
      <c r="A180" s="4">
        <v>8.9</v>
      </c>
      <c r="B180" s="4">
        <v>123.69</v>
      </c>
      <c r="C180" s="4">
        <v>123.49</v>
      </c>
      <c r="D180" s="4">
        <v>123.29</v>
      </c>
      <c r="E180" s="4">
        <v>123.09</v>
      </c>
    </row>
    <row r="181" spans="1:5" x14ac:dyDescent="0.2">
      <c r="A181" s="4">
        <v>8.9499999999999993</v>
      </c>
      <c r="B181" s="4">
        <v>124.42</v>
      </c>
      <c r="C181" s="4">
        <v>124.22</v>
      </c>
      <c r="D181" s="4">
        <v>124.02</v>
      </c>
      <c r="E181" s="4">
        <v>123.82</v>
      </c>
    </row>
    <row r="182" spans="1:5" x14ac:dyDescent="0.2">
      <c r="A182" s="4">
        <v>9</v>
      </c>
      <c r="B182" s="4">
        <v>125.15</v>
      </c>
      <c r="C182" s="4">
        <v>124.95</v>
      </c>
      <c r="D182" s="4">
        <v>124.74</v>
      </c>
      <c r="E182" s="4">
        <v>124.54</v>
      </c>
    </row>
    <row r="183" spans="1:5" x14ac:dyDescent="0.2">
      <c r="A183" s="4">
        <v>9.0500000000000007</v>
      </c>
      <c r="B183" s="4">
        <v>125.88</v>
      </c>
      <c r="C183" s="4">
        <v>125.68</v>
      </c>
      <c r="D183" s="4">
        <v>125.47</v>
      </c>
      <c r="E183" s="4">
        <v>125.27</v>
      </c>
    </row>
    <row r="184" spans="1:5" x14ac:dyDescent="0.2">
      <c r="A184" s="4">
        <v>9.1</v>
      </c>
      <c r="B184" s="4">
        <v>126.61</v>
      </c>
      <c r="C184" s="4">
        <v>126.41</v>
      </c>
      <c r="D184" s="4">
        <v>126.21</v>
      </c>
      <c r="E184" s="4">
        <v>126</v>
      </c>
    </row>
    <row r="185" spans="1:5" x14ac:dyDescent="0.2">
      <c r="A185" s="4">
        <v>9.15</v>
      </c>
      <c r="B185" s="4">
        <v>127.34</v>
      </c>
      <c r="C185" s="4">
        <v>127.14</v>
      </c>
      <c r="D185" s="4">
        <v>126.94</v>
      </c>
      <c r="E185" s="4">
        <v>126.73</v>
      </c>
    </row>
    <row r="186" spans="1:5" x14ac:dyDescent="0.2">
      <c r="A186" s="4">
        <v>9.1999999999999993</v>
      </c>
      <c r="B186" s="4">
        <v>128.08000000000001</v>
      </c>
      <c r="C186" s="4">
        <v>127.87</v>
      </c>
      <c r="D186" s="4">
        <v>127.67</v>
      </c>
      <c r="E186" s="4">
        <v>127.46</v>
      </c>
    </row>
    <row r="187" spans="1:5" x14ac:dyDescent="0.2">
      <c r="A187" s="4">
        <v>9.25</v>
      </c>
      <c r="B187" s="4">
        <v>128.81</v>
      </c>
      <c r="C187" s="4">
        <v>128.6</v>
      </c>
      <c r="D187" s="4">
        <v>128.4</v>
      </c>
      <c r="E187" s="4">
        <v>128.19999999999999</v>
      </c>
    </row>
    <row r="188" spans="1:5" x14ac:dyDescent="0.2">
      <c r="A188" s="4">
        <v>9.3000000000000007</v>
      </c>
      <c r="B188" s="4">
        <v>129.54</v>
      </c>
      <c r="C188" s="4">
        <v>129.33000000000001</v>
      </c>
      <c r="D188" s="4">
        <v>129.13</v>
      </c>
      <c r="E188" s="4">
        <v>128.93</v>
      </c>
    </row>
    <row r="189" spans="1:5" x14ac:dyDescent="0.2">
      <c r="A189" s="4">
        <v>9.35</v>
      </c>
      <c r="B189" s="4">
        <v>130.27000000000001</v>
      </c>
      <c r="C189" s="4">
        <v>130.07</v>
      </c>
      <c r="D189" s="4">
        <v>129.86000000000001</v>
      </c>
      <c r="E189" s="4">
        <v>129.66</v>
      </c>
    </row>
    <row r="190" spans="1:5" x14ac:dyDescent="0.2">
      <c r="A190" s="4">
        <v>9.4</v>
      </c>
      <c r="B190" s="4">
        <v>131</v>
      </c>
      <c r="C190" s="4">
        <v>130.80000000000001</v>
      </c>
      <c r="D190" s="4">
        <v>130.59</v>
      </c>
      <c r="E190" s="4">
        <v>130.38999999999999</v>
      </c>
    </row>
    <row r="191" spans="1:5" x14ac:dyDescent="0.2">
      <c r="A191" s="4">
        <v>9.4499999999999993</v>
      </c>
      <c r="B191" s="4">
        <v>131.72999999999999</v>
      </c>
      <c r="C191" s="4">
        <v>131.53</v>
      </c>
      <c r="D191" s="4">
        <v>131.32</v>
      </c>
      <c r="E191" s="4">
        <v>131.12</v>
      </c>
    </row>
    <row r="192" spans="1:5" x14ac:dyDescent="0.2">
      <c r="A192" s="4">
        <v>9.5</v>
      </c>
      <c r="B192" s="4">
        <v>132.46</v>
      </c>
      <c r="C192" s="4">
        <v>132.26</v>
      </c>
      <c r="D192" s="4">
        <v>132.05000000000001</v>
      </c>
      <c r="E192" s="4">
        <v>131.84</v>
      </c>
    </row>
    <row r="193" spans="1:5" x14ac:dyDescent="0.2">
      <c r="A193" s="4">
        <v>9.5500000000000007</v>
      </c>
      <c r="B193" s="4">
        <v>133.19999999999999</v>
      </c>
      <c r="C193" s="4">
        <v>132.99</v>
      </c>
      <c r="D193" s="4">
        <v>132.78</v>
      </c>
      <c r="E193" s="4">
        <v>132.54</v>
      </c>
    </row>
    <row r="194" spans="1:5" x14ac:dyDescent="0.2">
      <c r="A194" s="4">
        <v>9.6</v>
      </c>
      <c r="B194" s="4">
        <v>133.93</v>
      </c>
      <c r="C194" s="4">
        <v>133.72</v>
      </c>
      <c r="D194" s="4">
        <v>133.51</v>
      </c>
      <c r="E194" s="4">
        <v>133.30000000000001</v>
      </c>
    </row>
    <row r="195" spans="1:5" x14ac:dyDescent="0.2">
      <c r="A195" s="4">
        <v>9.65</v>
      </c>
      <c r="B195" s="4">
        <v>134.66</v>
      </c>
      <c r="C195" s="4">
        <v>134.44999999999999</v>
      </c>
      <c r="D195" s="4">
        <v>134.24</v>
      </c>
      <c r="E195" s="4">
        <v>134.03</v>
      </c>
    </row>
    <row r="196" spans="1:5" x14ac:dyDescent="0.2">
      <c r="A196" s="4">
        <v>9.6999999999999993</v>
      </c>
      <c r="B196" s="4">
        <v>135.38999999999999</v>
      </c>
      <c r="C196" s="4">
        <v>135.18</v>
      </c>
      <c r="D196" s="4">
        <v>134.97</v>
      </c>
      <c r="E196" s="4">
        <v>134.77000000000001</v>
      </c>
    </row>
    <row r="197" spans="1:5" x14ac:dyDescent="0.2">
      <c r="A197" s="4">
        <v>9.75</v>
      </c>
      <c r="B197" s="4">
        <v>136.12</v>
      </c>
      <c r="C197" s="4">
        <v>135.93</v>
      </c>
      <c r="D197" s="4">
        <v>135.74</v>
      </c>
      <c r="E197" s="4">
        <v>135.54</v>
      </c>
    </row>
    <row r="198" spans="1:5" x14ac:dyDescent="0.2">
      <c r="A198" s="4">
        <v>9.8000000000000007</v>
      </c>
      <c r="B198" s="4">
        <v>136.85</v>
      </c>
      <c r="C198" s="4">
        <v>136.66</v>
      </c>
      <c r="D198" s="4">
        <v>136.47</v>
      </c>
      <c r="E198" s="4">
        <v>136.27000000000001</v>
      </c>
    </row>
    <row r="199" spans="1:5" x14ac:dyDescent="0.2">
      <c r="A199" s="4">
        <v>9.85</v>
      </c>
      <c r="B199" s="4">
        <v>137.58000000000001</v>
      </c>
      <c r="C199" s="4">
        <v>137.36000000000001</v>
      </c>
      <c r="D199" s="4">
        <v>137.12</v>
      </c>
      <c r="E199" s="4">
        <v>136.88999999999999</v>
      </c>
    </row>
    <row r="200" spans="1:5" x14ac:dyDescent="0.2">
      <c r="A200" s="4">
        <v>9.9</v>
      </c>
      <c r="B200" s="4">
        <v>138.05000000000001</v>
      </c>
      <c r="C200" s="4">
        <v>137.94</v>
      </c>
      <c r="D200" s="4">
        <v>137.78</v>
      </c>
      <c r="E200" s="4">
        <v>137.58000000000001</v>
      </c>
    </row>
    <row r="201" spans="1:5" x14ac:dyDescent="0.2">
      <c r="A201" s="4">
        <v>9.9499999999999993</v>
      </c>
      <c r="B201" s="4">
        <v>138.34</v>
      </c>
      <c r="C201" s="4">
        <v>138.28</v>
      </c>
      <c r="D201" s="4">
        <v>138.21</v>
      </c>
      <c r="E201" s="4">
        <v>138.05000000000001</v>
      </c>
    </row>
    <row r="202" spans="1:5" x14ac:dyDescent="0.2">
      <c r="A202" s="4">
        <v>10</v>
      </c>
      <c r="B202" s="4">
        <v>138.34</v>
      </c>
      <c r="C202" s="4">
        <v>138.34</v>
      </c>
      <c r="D202" s="4">
        <v>138.32</v>
      </c>
      <c r="E202" s="4">
        <v>138.25</v>
      </c>
    </row>
    <row r="203" spans="1:5" x14ac:dyDescent="0.2">
      <c r="A203" s="4">
        <v>10.050000000000001</v>
      </c>
      <c r="B203" s="4">
        <v>138.34</v>
      </c>
      <c r="C203" s="4">
        <v>138.34</v>
      </c>
      <c r="D203" s="4">
        <v>138.34</v>
      </c>
      <c r="E203" s="4">
        <v>138.32</v>
      </c>
    </row>
    <row r="204" spans="1:5" x14ac:dyDescent="0.2">
      <c r="A204" s="4">
        <v>10.1</v>
      </c>
      <c r="B204" s="4">
        <v>138.34</v>
      </c>
      <c r="C204" s="4">
        <v>138.34</v>
      </c>
      <c r="D204" s="4">
        <v>138.34</v>
      </c>
      <c r="E204" s="4">
        <v>138.34</v>
      </c>
    </row>
    <row r="205" spans="1:5" x14ac:dyDescent="0.2">
      <c r="A205" s="4">
        <v>10.15</v>
      </c>
      <c r="B205" s="4">
        <v>138.34</v>
      </c>
      <c r="C205" s="4">
        <v>138.34</v>
      </c>
      <c r="D205" s="4">
        <v>138.34</v>
      </c>
      <c r="E205" s="4">
        <v>138.34</v>
      </c>
    </row>
  </sheetData>
  <conditionalFormatting sqref="B2:F205">
    <cfRule type="expression" dxfId="17" priority="2" stopIfTrue="1">
      <formula>IF(AND(OR($A2=$L$4,$A2=$L$6),OR(B$1=$M$3,B$1=$O$3),OR(B2=$M$4,B2=$M$6,B2=$O$4,B2=$O$6)),TRUE,FALSE)</formula>
    </cfRule>
  </conditionalFormatting>
  <conditionalFormatting sqref="A1:A65536">
    <cfRule type="expression" dxfId="16" priority="3" stopIfTrue="1">
      <formula>IF(OR($A1=$L$4,$A1=$L$6),TRUE,FALSE)</formula>
    </cfRule>
  </conditionalFormatting>
  <conditionalFormatting sqref="B1:E1">
    <cfRule type="expression" dxfId="15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H4" sqref="H4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3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4">
        <v>0.14000000000000001</v>
      </c>
      <c r="C2" s="4">
        <v>0.09</v>
      </c>
      <c r="D2" s="4">
        <v>0.09</v>
      </c>
      <c r="E2" s="4">
        <v>0.13</v>
      </c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4">
        <v>0.34</v>
      </c>
      <c r="C3" s="4">
        <v>0.32</v>
      </c>
      <c r="D3" s="4">
        <v>0.32</v>
      </c>
      <c r="E3" s="4">
        <v>0.33</v>
      </c>
      <c r="J3" s="8">
        <v>10.305</v>
      </c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4">
        <v>0.63</v>
      </c>
      <c r="C4" s="4">
        <v>0.57999999999999996</v>
      </c>
      <c r="D4" s="4">
        <v>0.55000000000000004</v>
      </c>
      <c r="E4" s="4">
        <v>0.52</v>
      </c>
      <c r="K4" s="4"/>
      <c r="L4" s="4">
        <f>IF(O8=0.05,L5,L5-O8)</f>
        <v>7.75</v>
      </c>
      <c r="M4" s="4">
        <f>VLOOKUP(ROUNDDOWN(L4,2),A:F,MATCH(M3,B1:F1,0)+1,FALSE)</f>
        <v>106.33</v>
      </c>
      <c r="N4" s="4">
        <f>IF(($O$3-$M$3)&gt;0,M4+(($N$3-$M$3)*(O4-M4)/($O$3-$M$3)),M4)</f>
        <v>106.22999999999999</v>
      </c>
      <c r="O4" s="4">
        <f>VLOOKUP(ROUNDDOWN($L$4,2),A:F,MATCH(O$3,B1:F1,0)+1,FALSE)</f>
        <v>106.13</v>
      </c>
    </row>
    <row r="5" spans="1:15" x14ac:dyDescent="0.2">
      <c r="A5" s="4">
        <v>0.15</v>
      </c>
      <c r="B5" s="4">
        <v>0.91</v>
      </c>
      <c r="C5" s="4">
        <v>0.84</v>
      </c>
      <c r="D5" s="4">
        <v>0.78</v>
      </c>
      <c r="E5" s="4">
        <v>0.72</v>
      </c>
      <c r="K5" s="4"/>
      <c r="L5" s="8">
        <f>ROUND(J3-'Tank Sounding'!C14,3)</f>
        <v>7.7949999999999999</v>
      </c>
      <c r="M5" s="3" t="s">
        <v>1</v>
      </c>
      <c r="N5" s="4">
        <f>IF(($L$6-$L$4)&gt;0,N4+(($L$5-$L$4)*(N6-N4)/0.05),N4)</f>
        <v>106.896</v>
      </c>
      <c r="O5" s="3" t="s">
        <v>2</v>
      </c>
    </row>
    <row r="6" spans="1:15" x14ac:dyDescent="0.2">
      <c r="A6" s="4">
        <v>0.2</v>
      </c>
      <c r="B6" s="4">
        <v>1.19</v>
      </c>
      <c r="C6" s="4">
        <v>1.1000000000000001</v>
      </c>
      <c r="D6" s="4">
        <v>1.01</v>
      </c>
      <c r="E6" s="4">
        <v>0.92</v>
      </c>
      <c r="K6" s="4"/>
      <c r="L6" s="4">
        <f>IF(OR(O8=0.05,O8=0),L5,L5+(0.05-O8))</f>
        <v>7.8</v>
      </c>
      <c r="M6" s="4">
        <f>VLOOKUP(ROUND($L6,2),A:F,MATCH($M$3,B1:F1,0)+1,FALSE)</f>
        <v>107.07</v>
      </c>
      <c r="N6" s="4">
        <f>IF(($O$3-$M$3)&gt;0,M6+(($N$3-$M$3)*(O6-M6)/($O$3-$M$3)),M6)</f>
        <v>106.97</v>
      </c>
      <c r="O6" s="4">
        <f>VLOOKUP(ROUNDDOWN($L$6,2),A:F,MATCH($O$3,B1:F1,0)+1,FALSE)</f>
        <v>106.87</v>
      </c>
    </row>
    <row r="7" spans="1:15" x14ac:dyDescent="0.2">
      <c r="A7" s="4">
        <v>0.25</v>
      </c>
      <c r="B7" s="4">
        <v>1.48</v>
      </c>
      <c r="C7" s="4">
        <v>1.36</v>
      </c>
      <c r="D7" s="4">
        <v>1.27</v>
      </c>
      <c r="E7" s="4">
        <v>1.21</v>
      </c>
      <c r="K7" s="4"/>
      <c r="L7" s="4"/>
      <c r="M7" s="4"/>
      <c r="N7" s="4"/>
    </row>
    <row r="8" spans="1:15" x14ac:dyDescent="0.2">
      <c r="A8" s="4">
        <v>0.3</v>
      </c>
      <c r="B8" s="4">
        <v>1.84</v>
      </c>
      <c r="C8" s="4">
        <v>1.75</v>
      </c>
      <c r="D8" s="4">
        <v>1.67</v>
      </c>
      <c r="E8" s="4">
        <v>1.59</v>
      </c>
      <c r="K8" s="4"/>
      <c r="L8" s="4"/>
      <c r="M8" s="8">
        <f>(L5-INT(L5))*10</f>
        <v>7.9499999999999993</v>
      </c>
      <c r="N8" s="8">
        <f>ROUND((M8-INT(M8))*10,5)</f>
        <v>9.5</v>
      </c>
      <c r="O8" s="8">
        <f>IF(N8&gt;5,(N8-5)/100,N8/100)</f>
        <v>4.4999999999999998E-2</v>
      </c>
    </row>
    <row r="9" spans="1:15" x14ac:dyDescent="0.2">
      <c r="A9" s="4">
        <v>0.35</v>
      </c>
      <c r="B9" s="4">
        <v>2.27</v>
      </c>
      <c r="C9" s="4">
        <v>2.17</v>
      </c>
      <c r="D9" s="4">
        <v>2.0699999999999998</v>
      </c>
      <c r="E9" s="4">
        <v>1.97</v>
      </c>
      <c r="K9" s="4"/>
      <c r="L9" s="4"/>
    </row>
    <row r="10" spans="1:15" x14ac:dyDescent="0.2">
      <c r="A10" s="4">
        <v>0.4</v>
      </c>
      <c r="B10" s="4">
        <v>2.7</v>
      </c>
      <c r="C10" s="4">
        <v>2.58</v>
      </c>
      <c r="D10" s="4">
        <v>2.4700000000000002</v>
      </c>
      <c r="E10" s="4">
        <v>2.36</v>
      </c>
      <c r="K10" s="4"/>
      <c r="L10" s="4"/>
      <c r="N10" s="4"/>
    </row>
    <row r="11" spans="1:15" x14ac:dyDescent="0.2">
      <c r="A11" s="4">
        <v>0.45</v>
      </c>
      <c r="B11" s="4">
        <v>3.13</v>
      </c>
      <c r="C11" s="4">
        <v>3</v>
      </c>
      <c r="D11" s="4">
        <v>2.87</v>
      </c>
      <c r="E11" s="4">
        <v>2.74</v>
      </c>
      <c r="K11" s="4"/>
      <c r="L11" s="4"/>
      <c r="M11" s="4"/>
      <c r="N11" s="4"/>
      <c r="O11" s="4"/>
    </row>
    <row r="12" spans="1:15" x14ac:dyDescent="0.2">
      <c r="A12" s="4">
        <v>0.5</v>
      </c>
      <c r="B12" s="4">
        <v>3.56</v>
      </c>
      <c r="C12" s="4">
        <v>3.41</v>
      </c>
      <c r="D12" s="4">
        <v>3.29</v>
      </c>
      <c r="E12" s="4">
        <v>3.18</v>
      </c>
      <c r="K12" s="4"/>
      <c r="L12" s="4"/>
      <c r="M12" s="4"/>
      <c r="N12" s="4"/>
    </row>
    <row r="13" spans="1:15" x14ac:dyDescent="0.2">
      <c r="A13" s="4">
        <v>0.55000000000000004</v>
      </c>
      <c r="B13" s="4">
        <v>4.03</v>
      </c>
      <c r="C13" s="4">
        <v>3.91</v>
      </c>
      <c r="D13" s="4">
        <v>3.79</v>
      </c>
      <c r="E13" s="4">
        <v>3.67</v>
      </c>
      <c r="K13" s="4"/>
      <c r="L13" s="4"/>
      <c r="M13" s="4"/>
      <c r="N13" s="4"/>
    </row>
    <row r="14" spans="1:15" x14ac:dyDescent="0.2">
      <c r="A14" s="4">
        <v>0.6</v>
      </c>
      <c r="B14" s="4">
        <v>4.5599999999999996</v>
      </c>
      <c r="C14" s="4">
        <v>4.42</v>
      </c>
      <c r="D14" s="4">
        <v>4.29</v>
      </c>
      <c r="E14" s="4">
        <v>4.16</v>
      </c>
      <c r="K14" s="4"/>
      <c r="L14" s="4"/>
      <c r="M14" s="4"/>
      <c r="N14" s="4"/>
    </row>
    <row r="15" spans="1:15" x14ac:dyDescent="0.2">
      <c r="A15" s="4">
        <v>0.65</v>
      </c>
      <c r="B15" s="4">
        <v>5.08</v>
      </c>
      <c r="C15" s="4">
        <v>4.93</v>
      </c>
      <c r="D15" s="4">
        <v>4.79</v>
      </c>
      <c r="E15" s="4">
        <v>4.6500000000000004</v>
      </c>
    </row>
    <row r="16" spans="1:15" x14ac:dyDescent="0.2">
      <c r="A16" s="4">
        <v>0.7</v>
      </c>
      <c r="B16" s="4">
        <v>5.6</v>
      </c>
      <c r="C16" s="4">
        <v>5.45</v>
      </c>
      <c r="D16" s="4">
        <v>5.29</v>
      </c>
      <c r="E16" s="4">
        <v>5.14</v>
      </c>
    </row>
    <row r="17" spans="1:12" x14ac:dyDescent="0.2">
      <c r="A17" s="4">
        <v>0.75</v>
      </c>
      <c r="B17" s="4">
        <v>6.12</v>
      </c>
      <c r="C17" s="4">
        <v>5.96</v>
      </c>
      <c r="D17" s="4">
        <v>5.81</v>
      </c>
      <c r="E17" s="4">
        <v>5.67</v>
      </c>
    </row>
    <row r="18" spans="1:12" x14ac:dyDescent="0.2">
      <c r="A18" s="4">
        <v>0.8</v>
      </c>
      <c r="B18" s="4">
        <v>6.68</v>
      </c>
      <c r="C18" s="4">
        <v>6.53</v>
      </c>
      <c r="D18" s="4">
        <v>6.38</v>
      </c>
      <c r="E18" s="4">
        <v>6.24</v>
      </c>
    </row>
    <row r="19" spans="1:12" x14ac:dyDescent="0.2">
      <c r="A19" s="4">
        <v>0.85</v>
      </c>
      <c r="B19" s="4">
        <v>7.27</v>
      </c>
      <c r="C19" s="4">
        <v>7.11</v>
      </c>
      <c r="D19" s="4">
        <v>6.96</v>
      </c>
      <c r="E19" s="4">
        <v>6.81</v>
      </c>
    </row>
    <row r="20" spans="1:12" x14ac:dyDescent="0.2">
      <c r="A20" s="4">
        <v>0.9</v>
      </c>
      <c r="B20" s="4">
        <v>7.85</v>
      </c>
      <c r="C20" s="4">
        <v>7.69</v>
      </c>
      <c r="D20" s="4">
        <v>7.53</v>
      </c>
      <c r="E20" s="4">
        <v>7.37</v>
      </c>
    </row>
    <row r="21" spans="1:12" x14ac:dyDescent="0.2">
      <c r="A21" s="4">
        <v>0.95</v>
      </c>
      <c r="B21" s="4">
        <v>8.44</v>
      </c>
      <c r="C21" s="4">
        <v>8.27</v>
      </c>
      <c r="D21" s="4">
        <v>8.1</v>
      </c>
      <c r="E21" s="4">
        <v>7.94</v>
      </c>
    </row>
    <row r="22" spans="1:12" x14ac:dyDescent="0.2">
      <c r="A22" s="4">
        <v>1</v>
      </c>
      <c r="B22" s="4">
        <v>9.0299999999999994</v>
      </c>
      <c r="C22" s="4">
        <v>8.85</v>
      </c>
      <c r="D22" s="4">
        <v>8.69</v>
      </c>
      <c r="E22" s="4">
        <v>8.5299999999999994</v>
      </c>
    </row>
    <row r="23" spans="1:12" x14ac:dyDescent="0.2">
      <c r="A23" s="4">
        <v>1.05</v>
      </c>
      <c r="B23" s="4">
        <v>9.64</v>
      </c>
      <c r="C23" s="4">
        <v>9.48</v>
      </c>
      <c r="D23" s="4">
        <v>9.31</v>
      </c>
      <c r="E23" s="4">
        <v>9.15</v>
      </c>
    </row>
    <row r="24" spans="1:12" x14ac:dyDescent="0.2">
      <c r="A24" s="4">
        <v>1.1000000000000001</v>
      </c>
      <c r="B24" s="4">
        <v>10.28</v>
      </c>
      <c r="C24" s="4">
        <v>10.11</v>
      </c>
      <c r="D24" s="4">
        <v>9.94</v>
      </c>
      <c r="E24" s="4">
        <v>9.77</v>
      </c>
    </row>
    <row r="25" spans="1:12" x14ac:dyDescent="0.2">
      <c r="A25" s="4">
        <v>1.1499999999999999</v>
      </c>
      <c r="B25" s="4">
        <v>10.92</v>
      </c>
      <c r="C25" s="4">
        <v>10.74</v>
      </c>
      <c r="D25" s="4">
        <v>10.56</v>
      </c>
      <c r="E25" s="4">
        <v>10.39</v>
      </c>
    </row>
    <row r="26" spans="1:12" x14ac:dyDescent="0.2">
      <c r="A26" s="4">
        <v>1.2</v>
      </c>
      <c r="B26" s="4">
        <v>11.56</v>
      </c>
      <c r="C26" s="4">
        <v>11.37</v>
      </c>
      <c r="D26" s="4">
        <v>11.19</v>
      </c>
      <c r="E26" s="4">
        <v>11.01</v>
      </c>
    </row>
    <row r="27" spans="1:12" x14ac:dyDescent="0.2">
      <c r="A27" s="4">
        <v>1.25</v>
      </c>
      <c r="B27" s="4">
        <v>12.19</v>
      </c>
      <c r="C27" s="4">
        <v>12</v>
      </c>
      <c r="D27" s="4">
        <v>11.82</v>
      </c>
      <c r="E27" s="4">
        <v>11.65</v>
      </c>
    </row>
    <row r="28" spans="1:12" x14ac:dyDescent="0.2">
      <c r="A28" s="4">
        <v>1.3</v>
      </c>
      <c r="B28" s="4">
        <v>12.85</v>
      </c>
      <c r="C28" s="4">
        <v>12.67</v>
      </c>
      <c r="D28" s="4">
        <v>12.49</v>
      </c>
      <c r="E28" s="4">
        <v>12.32</v>
      </c>
    </row>
    <row r="29" spans="1:12" x14ac:dyDescent="0.2">
      <c r="A29" s="4">
        <v>1.35</v>
      </c>
      <c r="B29" s="4">
        <v>13.53</v>
      </c>
      <c r="C29" s="4">
        <v>13.34</v>
      </c>
      <c r="D29" s="4">
        <v>13.16</v>
      </c>
      <c r="E29" s="4">
        <v>12.98</v>
      </c>
    </row>
    <row r="30" spans="1:12" x14ac:dyDescent="0.2">
      <c r="A30" s="4">
        <v>1.4</v>
      </c>
      <c r="B30" s="4">
        <v>14.21</v>
      </c>
      <c r="C30" s="4">
        <v>14.02</v>
      </c>
      <c r="D30" s="4">
        <v>13.83</v>
      </c>
      <c r="E30" s="4">
        <v>13.65</v>
      </c>
    </row>
    <row r="31" spans="1:12" x14ac:dyDescent="0.2">
      <c r="A31" s="4">
        <v>1.45</v>
      </c>
      <c r="B31" s="4">
        <v>14.88</v>
      </c>
      <c r="C31" s="4">
        <v>14.69</v>
      </c>
      <c r="D31" s="4">
        <v>14.5</v>
      </c>
      <c r="E31" s="4">
        <v>14.31</v>
      </c>
    </row>
    <row r="32" spans="1:12" x14ac:dyDescent="0.2">
      <c r="A32" s="4">
        <v>1.5</v>
      </c>
      <c r="B32" s="4">
        <v>15.56</v>
      </c>
      <c r="C32" s="4">
        <v>15.37</v>
      </c>
      <c r="D32" s="4">
        <v>15.17</v>
      </c>
      <c r="E32" s="4">
        <v>14.99</v>
      </c>
      <c r="K32" s="4"/>
      <c r="L32" s="4"/>
    </row>
    <row r="33" spans="1:12" x14ac:dyDescent="0.2">
      <c r="A33" s="4">
        <v>1.55</v>
      </c>
      <c r="B33" s="4">
        <v>16.25</v>
      </c>
      <c r="C33" s="4">
        <v>16.059999999999999</v>
      </c>
      <c r="D33" s="4">
        <v>15.87</v>
      </c>
      <c r="E33" s="4">
        <v>15.68</v>
      </c>
      <c r="K33" s="4"/>
      <c r="L33" s="4"/>
    </row>
    <row r="34" spans="1:12" x14ac:dyDescent="0.2">
      <c r="A34" s="4">
        <v>1.6</v>
      </c>
      <c r="B34" s="4">
        <v>16.95</v>
      </c>
      <c r="C34" s="4">
        <v>16.760000000000002</v>
      </c>
      <c r="D34" s="4">
        <v>16.57</v>
      </c>
      <c r="E34" s="4">
        <v>16.38</v>
      </c>
      <c r="K34" s="4"/>
      <c r="L34" s="4"/>
    </row>
    <row r="35" spans="1:12" x14ac:dyDescent="0.2">
      <c r="A35" s="4">
        <v>1.65</v>
      </c>
      <c r="B35" s="4">
        <v>17.66</v>
      </c>
      <c r="C35" s="4">
        <v>17.46</v>
      </c>
      <c r="D35" s="4">
        <v>17.27</v>
      </c>
      <c r="E35" s="4">
        <v>17.07</v>
      </c>
      <c r="K35" s="4"/>
      <c r="L35" s="4"/>
    </row>
    <row r="36" spans="1:12" x14ac:dyDescent="0.2">
      <c r="A36" s="4">
        <v>1.7</v>
      </c>
      <c r="B36" s="4">
        <v>18.36</v>
      </c>
      <c r="C36" s="4">
        <v>18.16</v>
      </c>
      <c r="D36" s="4">
        <v>17.96</v>
      </c>
      <c r="E36" s="4">
        <v>17.760000000000002</v>
      </c>
      <c r="K36" s="4"/>
      <c r="L36" s="4"/>
    </row>
    <row r="37" spans="1:12" x14ac:dyDescent="0.2">
      <c r="A37" s="4">
        <v>1.75</v>
      </c>
      <c r="B37" s="4">
        <v>19.07</v>
      </c>
      <c r="C37" s="4">
        <v>18.86</v>
      </c>
      <c r="D37" s="4">
        <v>18.670000000000002</v>
      </c>
      <c r="E37" s="4">
        <v>18.47</v>
      </c>
      <c r="K37" s="4"/>
      <c r="L37" s="4"/>
    </row>
    <row r="38" spans="1:12" x14ac:dyDescent="0.2">
      <c r="A38" s="4">
        <v>1.8</v>
      </c>
      <c r="B38" s="4">
        <v>19.78</v>
      </c>
      <c r="C38" s="4">
        <v>19.579999999999998</v>
      </c>
      <c r="D38" s="4">
        <v>19.38</v>
      </c>
      <c r="E38" s="4">
        <v>19.190000000000001</v>
      </c>
      <c r="K38" s="4"/>
      <c r="L38" s="4"/>
    </row>
    <row r="39" spans="1:12" x14ac:dyDescent="0.2">
      <c r="A39" s="4">
        <v>1.85</v>
      </c>
      <c r="B39" s="4">
        <v>20.5</v>
      </c>
      <c r="C39" s="4">
        <v>20.3</v>
      </c>
      <c r="D39" s="4">
        <v>20.100000000000001</v>
      </c>
      <c r="E39" s="4">
        <v>19.91</v>
      </c>
      <c r="K39" s="4"/>
      <c r="L39" s="4"/>
    </row>
    <row r="40" spans="1:12" x14ac:dyDescent="0.2">
      <c r="A40" s="4">
        <v>1.9</v>
      </c>
      <c r="B40" s="4">
        <v>21.22</v>
      </c>
      <c r="C40" s="4">
        <v>21.02</v>
      </c>
      <c r="D40" s="4">
        <v>20.82</v>
      </c>
      <c r="E40" s="4">
        <v>20.62</v>
      </c>
      <c r="K40" s="4"/>
      <c r="L40" s="4"/>
    </row>
    <row r="41" spans="1:12" x14ac:dyDescent="0.2">
      <c r="A41" s="4">
        <v>1.95</v>
      </c>
      <c r="B41" s="4">
        <v>21.94</v>
      </c>
      <c r="C41" s="4">
        <v>21.74</v>
      </c>
      <c r="D41" s="4">
        <v>21.54</v>
      </c>
      <c r="E41" s="4">
        <v>21.34</v>
      </c>
      <c r="K41" s="4"/>
      <c r="L41" s="4"/>
    </row>
    <row r="42" spans="1:12" x14ac:dyDescent="0.2">
      <c r="A42" s="4">
        <v>2</v>
      </c>
      <c r="B42" s="4">
        <v>22.66</v>
      </c>
      <c r="C42" s="4">
        <v>22.46</v>
      </c>
      <c r="D42" s="4">
        <v>22.26</v>
      </c>
      <c r="E42" s="4">
        <v>22.06</v>
      </c>
      <c r="K42" s="4"/>
      <c r="L42" s="4"/>
    </row>
    <row r="43" spans="1:12" x14ac:dyDescent="0.2">
      <c r="A43" s="4">
        <v>2.0499999999999998</v>
      </c>
      <c r="B43" s="4">
        <v>23.38</v>
      </c>
      <c r="C43" s="4">
        <v>23.18</v>
      </c>
      <c r="D43" s="4">
        <v>22.98</v>
      </c>
      <c r="E43" s="4">
        <v>22.78</v>
      </c>
      <c r="K43" s="4"/>
      <c r="L43" s="4"/>
    </row>
    <row r="44" spans="1:12" x14ac:dyDescent="0.2">
      <c r="A44" s="4">
        <v>2.1</v>
      </c>
      <c r="B44" s="4">
        <v>24.11</v>
      </c>
      <c r="C44" s="4">
        <v>23.91</v>
      </c>
      <c r="D44" s="4">
        <v>23.71</v>
      </c>
      <c r="E44" s="4">
        <v>23.51</v>
      </c>
      <c r="K44" s="4"/>
      <c r="L44" s="4"/>
    </row>
    <row r="45" spans="1:12" x14ac:dyDescent="0.2">
      <c r="A45" s="4">
        <v>2.15</v>
      </c>
      <c r="B45" s="4">
        <v>24.84</v>
      </c>
      <c r="C45" s="4">
        <v>24.64</v>
      </c>
      <c r="D45" s="4">
        <v>24.43</v>
      </c>
      <c r="E45" s="4">
        <v>24.23</v>
      </c>
      <c r="K45" s="4"/>
      <c r="L45" s="4"/>
    </row>
    <row r="46" spans="1:12" x14ac:dyDescent="0.2">
      <c r="A46" s="4">
        <v>2.2000000000000002</v>
      </c>
      <c r="B46" s="4">
        <v>25.57</v>
      </c>
      <c r="C46" s="4">
        <v>25.36</v>
      </c>
      <c r="D46" s="4">
        <v>25.16</v>
      </c>
      <c r="E46" s="4">
        <v>24.96</v>
      </c>
      <c r="K46" s="4"/>
      <c r="L46" s="4"/>
    </row>
    <row r="47" spans="1:12" x14ac:dyDescent="0.2">
      <c r="A47" s="4">
        <v>2.25</v>
      </c>
      <c r="B47" s="4">
        <v>26.29</v>
      </c>
      <c r="C47" s="4">
        <v>26.09</v>
      </c>
      <c r="D47" s="4">
        <v>25.89</v>
      </c>
      <c r="E47" s="4">
        <v>25.68</v>
      </c>
      <c r="K47" s="4"/>
      <c r="L47" s="4"/>
    </row>
    <row r="48" spans="1:12" x14ac:dyDescent="0.2">
      <c r="A48" s="4">
        <v>2.2999999999999998</v>
      </c>
      <c r="B48" s="4">
        <v>27.02</v>
      </c>
      <c r="C48" s="4">
        <v>26.82</v>
      </c>
      <c r="D48" s="4">
        <v>26.62</v>
      </c>
      <c r="E48" s="4">
        <v>26.41</v>
      </c>
      <c r="K48" s="4"/>
      <c r="L48" s="4"/>
    </row>
    <row r="49" spans="1:12" x14ac:dyDescent="0.2">
      <c r="A49" s="4">
        <v>2.35</v>
      </c>
      <c r="B49" s="4">
        <v>27.75</v>
      </c>
      <c r="C49" s="4">
        <v>27.55</v>
      </c>
      <c r="D49" s="4">
        <v>27.35</v>
      </c>
      <c r="E49" s="4">
        <v>27.14</v>
      </c>
      <c r="K49" s="4"/>
      <c r="L49" s="4"/>
    </row>
    <row r="50" spans="1:12" x14ac:dyDescent="0.2">
      <c r="A50" s="4">
        <v>2.4</v>
      </c>
      <c r="B50" s="4">
        <v>28.48</v>
      </c>
      <c r="C50" s="4">
        <v>28.28</v>
      </c>
      <c r="D50" s="4">
        <v>28.08</v>
      </c>
      <c r="E50" s="4">
        <v>27.87</v>
      </c>
      <c r="K50" s="4"/>
      <c r="L50" s="4"/>
    </row>
    <row r="51" spans="1:12" x14ac:dyDescent="0.2">
      <c r="A51" s="4">
        <v>2.4500000000000002</v>
      </c>
      <c r="B51" s="4">
        <v>29.22</v>
      </c>
      <c r="C51" s="4">
        <v>29.01</v>
      </c>
      <c r="D51" s="4">
        <v>28.81</v>
      </c>
      <c r="E51" s="4">
        <v>28.61</v>
      </c>
    </row>
    <row r="52" spans="1:12" x14ac:dyDescent="0.2">
      <c r="A52" s="4">
        <v>2.5</v>
      </c>
      <c r="B52" s="4">
        <v>29.95</v>
      </c>
      <c r="C52" s="4">
        <v>29.74</v>
      </c>
      <c r="D52" s="4">
        <v>29.54</v>
      </c>
      <c r="E52" s="4">
        <v>29.33</v>
      </c>
    </row>
    <row r="53" spans="1:12" x14ac:dyDescent="0.2">
      <c r="A53" s="4">
        <v>2.5499999999999998</v>
      </c>
      <c r="B53" s="4">
        <v>30.68</v>
      </c>
      <c r="C53" s="4">
        <v>30.47</v>
      </c>
      <c r="D53" s="4">
        <v>30.27</v>
      </c>
      <c r="E53" s="4">
        <v>30.06</v>
      </c>
    </row>
    <row r="54" spans="1:12" x14ac:dyDescent="0.2">
      <c r="A54" s="4">
        <v>2.6</v>
      </c>
      <c r="B54" s="4">
        <v>31.41</v>
      </c>
      <c r="C54" s="4">
        <v>31.2</v>
      </c>
      <c r="D54" s="4">
        <v>31</v>
      </c>
      <c r="E54" s="4">
        <v>30.8</v>
      </c>
    </row>
    <row r="55" spans="1:12" x14ac:dyDescent="0.2">
      <c r="A55" s="4">
        <v>2.65</v>
      </c>
      <c r="B55" s="4">
        <v>32.14</v>
      </c>
      <c r="C55" s="4">
        <v>31.94</v>
      </c>
      <c r="D55" s="4">
        <v>31.73</v>
      </c>
      <c r="E55" s="4">
        <v>31.53</v>
      </c>
    </row>
    <row r="56" spans="1:12" x14ac:dyDescent="0.2">
      <c r="A56" s="4">
        <v>2.7</v>
      </c>
      <c r="B56" s="4">
        <v>32.869999999999997</v>
      </c>
      <c r="C56" s="4">
        <v>32.67</v>
      </c>
      <c r="D56" s="4">
        <v>32.46</v>
      </c>
      <c r="E56" s="4">
        <v>32.26</v>
      </c>
    </row>
    <row r="57" spans="1:12" x14ac:dyDescent="0.2">
      <c r="A57" s="4">
        <v>2.75</v>
      </c>
      <c r="B57" s="4">
        <v>33.6</v>
      </c>
      <c r="C57" s="4">
        <v>33.4</v>
      </c>
      <c r="D57" s="4">
        <v>33.200000000000003</v>
      </c>
      <c r="E57" s="4">
        <v>32.99</v>
      </c>
    </row>
    <row r="58" spans="1:12" x14ac:dyDescent="0.2">
      <c r="A58" s="4">
        <v>2.8</v>
      </c>
      <c r="B58" s="4">
        <v>34.33</v>
      </c>
      <c r="C58" s="4">
        <v>34.130000000000003</v>
      </c>
      <c r="D58" s="4">
        <v>33.93</v>
      </c>
      <c r="E58" s="4">
        <v>33.729999999999997</v>
      </c>
    </row>
    <row r="59" spans="1:12" x14ac:dyDescent="0.2">
      <c r="A59" s="4">
        <v>2.85</v>
      </c>
      <c r="B59" s="4">
        <v>35.06</v>
      </c>
      <c r="C59" s="4">
        <v>34.86</v>
      </c>
      <c r="D59" s="4">
        <v>34.659999999999997</v>
      </c>
      <c r="E59" s="4">
        <v>34.46</v>
      </c>
    </row>
    <row r="60" spans="1:12" x14ac:dyDescent="0.2">
      <c r="A60" s="4">
        <v>2.9</v>
      </c>
      <c r="B60" s="4">
        <v>35.799999999999997</v>
      </c>
      <c r="C60" s="4">
        <v>35.590000000000003</v>
      </c>
      <c r="D60" s="4">
        <v>35.39</v>
      </c>
      <c r="E60" s="4">
        <v>35.19</v>
      </c>
    </row>
    <row r="61" spans="1:12" x14ac:dyDescent="0.2">
      <c r="A61" s="4">
        <v>2.95</v>
      </c>
      <c r="B61" s="4">
        <v>36.53</v>
      </c>
      <c r="C61" s="4">
        <v>36.33</v>
      </c>
      <c r="D61" s="4">
        <v>36.119999999999997</v>
      </c>
      <c r="E61" s="4">
        <v>35.92</v>
      </c>
    </row>
    <row r="62" spans="1:12" x14ac:dyDescent="0.2">
      <c r="A62" s="4">
        <v>3</v>
      </c>
      <c r="B62" s="4">
        <v>37.26</v>
      </c>
      <c r="C62" s="4">
        <v>37.06</v>
      </c>
      <c r="D62" s="4">
        <v>36.85</v>
      </c>
      <c r="E62" s="4">
        <v>36.65</v>
      </c>
    </row>
    <row r="63" spans="1:12" x14ac:dyDescent="0.2">
      <c r="A63" s="4">
        <v>3.05</v>
      </c>
      <c r="B63" s="4">
        <v>37.99</v>
      </c>
      <c r="C63" s="4">
        <v>37.79</v>
      </c>
      <c r="D63" s="4">
        <v>37.58</v>
      </c>
      <c r="E63" s="4">
        <v>37.380000000000003</v>
      </c>
    </row>
    <row r="64" spans="1:12" x14ac:dyDescent="0.2">
      <c r="A64" s="4">
        <v>3.1</v>
      </c>
      <c r="B64" s="4">
        <v>38.72</v>
      </c>
      <c r="C64" s="4">
        <v>38.520000000000003</v>
      </c>
      <c r="D64" s="4">
        <v>38.31</v>
      </c>
      <c r="E64" s="4">
        <v>38.11</v>
      </c>
    </row>
    <row r="65" spans="1:5" x14ac:dyDescent="0.2">
      <c r="A65" s="4">
        <v>3.15</v>
      </c>
      <c r="B65" s="4">
        <v>39.450000000000003</v>
      </c>
      <c r="C65" s="4">
        <v>39.25</v>
      </c>
      <c r="D65" s="4">
        <v>39.049999999999997</v>
      </c>
      <c r="E65" s="4">
        <v>38.840000000000003</v>
      </c>
    </row>
    <row r="66" spans="1:5" x14ac:dyDescent="0.2">
      <c r="A66" s="4">
        <v>3.2</v>
      </c>
      <c r="B66" s="4">
        <v>40.18</v>
      </c>
      <c r="C66" s="4">
        <v>39.979999999999997</v>
      </c>
      <c r="D66" s="4">
        <v>39.78</v>
      </c>
      <c r="E66" s="4">
        <v>39.57</v>
      </c>
    </row>
    <row r="67" spans="1:5" x14ac:dyDescent="0.2">
      <c r="A67" s="4">
        <v>3.25</v>
      </c>
      <c r="B67" s="4">
        <v>40.92</v>
      </c>
      <c r="C67" s="4">
        <v>40.71</v>
      </c>
      <c r="D67" s="4">
        <v>40.51</v>
      </c>
      <c r="E67" s="4">
        <v>40.299999999999997</v>
      </c>
    </row>
    <row r="68" spans="1:5" x14ac:dyDescent="0.2">
      <c r="A68" s="4">
        <v>3.3</v>
      </c>
      <c r="B68" s="4">
        <v>41.65</v>
      </c>
      <c r="C68" s="4">
        <v>41.44</v>
      </c>
      <c r="D68" s="4">
        <v>41.24</v>
      </c>
      <c r="E68" s="4">
        <v>41.04</v>
      </c>
    </row>
    <row r="69" spans="1:5" x14ac:dyDescent="0.2">
      <c r="A69" s="4">
        <v>3.35</v>
      </c>
      <c r="B69" s="4">
        <v>42.38</v>
      </c>
      <c r="C69" s="4">
        <v>42.17</v>
      </c>
      <c r="D69" s="4">
        <v>41.97</v>
      </c>
      <c r="E69" s="4">
        <v>41.77</v>
      </c>
    </row>
    <row r="70" spans="1:5" x14ac:dyDescent="0.2">
      <c r="A70" s="4">
        <v>3.4</v>
      </c>
      <c r="B70" s="4">
        <v>43.11</v>
      </c>
      <c r="C70" s="4">
        <v>42.91</v>
      </c>
      <c r="D70" s="4">
        <v>42.7</v>
      </c>
      <c r="E70" s="4">
        <v>42.5</v>
      </c>
    </row>
    <row r="71" spans="1:5" x14ac:dyDescent="0.2">
      <c r="A71" s="4">
        <v>3.45</v>
      </c>
      <c r="B71" s="4">
        <v>43.84</v>
      </c>
      <c r="C71" s="4">
        <v>43.64</v>
      </c>
      <c r="D71" s="4">
        <v>43.43</v>
      </c>
      <c r="E71" s="4">
        <v>43.23</v>
      </c>
    </row>
    <row r="72" spans="1:5" x14ac:dyDescent="0.2">
      <c r="A72" s="4">
        <v>3.5</v>
      </c>
      <c r="B72" s="4">
        <v>44.57</v>
      </c>
      <c r="C72" s="4">
        <v>44.37</v>
      </c>
      <c r="D72" s="4">
        <v>44.16</v>
      </c>
      <c r="E72" s="4">
        <v>43.93</v>
      </c>
    </row>
    <row r="73" spans="1:5" x14ac:dyDescent="0.2">
      <c r="A73" s="4">
        <v>3.55</v>
      </c>
      <c r="B73" s="4">
        <v>45.3</v>
      </c>
      <c r="C73" s="4">
        <v>45.1</v>
      </c>
      <c r="D73" s="4">
        <v>44.89</v>
      </c>
      <c r="E73" s="4">
        <v>44.69</v>
      </c>
    </row>
    <row r="74" spans="1:5" x14ac:dyDescent="0.2">
      <c r="A74" s="4">
        <v>3.6</v>
      </c>
      <c r="B74" s="4">
        <v>46.03</v>
      </c>
      <c r="C74" s="4">
        <v>45.83</v>
      </c>
      <c r="D74" s="4">
        <v>45.62</v>
      </c>
      <c r="E74" s="4">
        <v>45.42</v>
      </c>
    </row>
    <row r="75" spans="1:5" x14ac:dyDescent="0.2">
      <c r="A75" s="4">
        <v>3.65</v>
      </c>
      <c r="B75" s="4">
        <v>46.77</v>
      </c>
      <c r="C75" s="4">
        <v>46.56</v>
      </c>
      <c r="D75" s="4">
        <v>46.36</v>
      </c>
      <c r="E75" s="4">
        <v>46.15</v>
      </c>
    </row>
    <row r="76" spans="1:5" x14ac:dyDescent="0.2">
      <c r="A76" s="4">
        <v>3.7</v>
      </c>
      <c r="B76" s="4">
        <v>47.5</v>
      </c>
      <c r="C76" s="4">
        <v>47.29</v>
      </c>
      <c r="D76" s="4">
        <v>47.09</v>
      </c>
      <c r="E76" s="4">
        <v>46.88</v>
      </c>
    </row>
    <row r="77" spans="1:5" x14ac:dyDescent="0.2">
      <c r="A77" s="4">
        <v>3.75</v>
      </c>
      <c r="B77" s="4">
        <v>48.23</v>
      </c>
      <c r="C77" s="4">
        <v>48.02</v>
      </c>
      <c r="D77" s="4">
        <v>47.82</v>
      </c>
      <c r="E77" s="4">
        <v>47.62</v>
      </c>
    </row>
    <row r="78" spans="1:5" x14ac:dyDescent="0.2">
      <c r="A78" s="4">
        <v>3.8</v>
      </c>
      <c r="B78" s="4">
        <v>48.96</v>
      </c>
      <c r="C78" s="4">
        <v>48.76</v>
      </c>
      <c r="D78" s="4">
        <v>48.56</v>
      </c>
      <c r="E78" s="4">
        <v>48.35</v>
      </c>
    </row>
    <row r="79" spans="1:5" x14ac:dyDescent="0.2">
      <c r="A79" s="4">
        <v>3.85</v>
      </c>
      <c r="B79" s="4">
        <v>49.69</v>
      </c>
      <c r="C79" s="4">
        <v>49.49</v>
      </c>
      <c r="D79" s="4">
        <v>49.29</v>
      </c>
      <c r="E79" s="4">
        <v>49.09</v>
      </c>
    </row>
    <row r="80" spans="1:5" x14ac:dyDescent="0.2">
      <c r="A80" s="4">
        <v>3.9</v>
      </c>
      <c r="B80" s="4">
        <v>20.420000000000002</v>
      </c>
      <c r="C80" s="4">
        <v>20.22</v>
      </c>
      <c r="D80" s="4">
        <v>50.02</v>
      </c>
      <c r="E80" s="4">
        <v>49.82</v>
      </c>
    </row>
    <row r="81" spans="1:5" x14ac:dyDescent="0.2">
      <c r="A81" s="4">
        <v>3.95</v>
      </c>
      <c r="B81" s="4">
        <v>51.15</v>
      </c>
      <c r="C81" s="4">
        <v>50.95</v>
      </c>
      <c r="D81" s="4">
        <v>50.75</v>
      </c>
      <c r="E81" s="4">
        <v>50.55</v>
      </c>
    </row>
    <row r="82" spans="1:5" x14ac:dyDescent="0.2">
      <c r="A82" s="4">
        <v>4</v>
      </c>
      <c r="B82" s="4">
        <v>51.89</v>
      </c>
      <c r="C82" s="4">
        <v>51.68</v>
      </c>
      <c r="D82" s="4">
        <v>51.48</v>
      </c>
      <c r="E82" s="4">
        <v>51.27</v>
      </c>
    </row>
    <row r="83" spans="1:5" x14ac:dyDescent="0.2">
      <c r="A83" s="4">
        <v>4.05</v>
      </c>
      <c r="B83" s="4">
        <v>52.62</v>
      </c>
      <c r="C83" s="4">
        <v>52.41</v>
      </c>
      <c r="D83" s="4">
        <v>52.21</v>
      </c>
      <c r="E83" s="4">
        <v>52.01</v>
      </c>
    </row>
    <row r="84" spans="1:5" x14ac:dyDescent="0.2">
      <c r="A84" s="4">
        <v>4.0999999999999996</v>
      </c>
      <c r="B84" s="4">
        <v>53.35</v>
      </c>
      <c r="C84" s="4">
        <v>53.14</v>
      </c>
      <c r="D84" s="4">
        <v>52.94</v>
      </c>
      <c r="E84" s="4">
        <v>52.47</v>
      </c>
    </row>
    <row r="85" spans="1:5" x14ac:dyDescent="0.2">
      <c r="A85" s="4">
        <v>4.1500000000000004</v>
      </c>
      <c r="B85" s="4">
        <v>54.08</v>
      </c>
      <c r="C85" s="4">
        <v>53.88</v>
      </c>
      <c r="D85" s="4">
        <v>53.67</v>
      </c>
      <c r="E85" s="4">
        <v>53.47</v>
      </c>
    </row>
    <row r="86" spans="1:5" x14ac:dyDescent="0.2">
      <c r="A86" s="4">
        <v>4.2</v>
      </c>
      <c r="B86" s="4">
        <v>54.81</v>
      </c>
      <c r="C86" s="4">
        <v>54.61</v>
      </c>
      <c r="D86" s="4">
        <v>54.4</v>
      </c>
      <c r="E86" s="4">
        <v>54.2</v>
      </c>
    </row>
    <row r="87" spans="1:5" x14ac:dyDescent="0.2">
      <c r="A87" s="4">
        <v>4.25</v>
      </c>
      <c r="B87" s="4">
        <v>55.54</v>
      </c>
      <c r="C87" s="4">
        <v>55.34</v>
      </c>
      <c r="D87" s="4">
        <v>55.13</v>
      </c>
      <c r="E87" s="4">
        <v>54.93</v>
      </c>
    </row>
    <row r="88" spans="1:5" x14ac:dyDescent="0.2">
      <c r="A88" s="4">
        <v>4.3</v>
      </c>
      <c r="B88" s="4">
        <v>56.27</v>
      </c>
      <c r="C88" s="4">
        <v>56.07</v>
      </c>
      <c r="D88" s="4">
        <v>55.87</v>
      </c>
      <c r="E88" s="4">
        <v>55.66</v>
      </c>
    </row>
    <row r="89" spans="1:5" x14ac:dyDescent="0.2">
      <c r="A89" s="4">
        <v>4.3499999999999996</v>
      </c>
      <c r="B89" s="4">
        <v>57</v>
      </c>
      <c r="C89" s="4">
        <v>56.8</v>
      </c>
      <c r="D89" s="4">
        <v>56.6</v>
      </c>
      <c r="E89" s="4">
        <v>56.39</v>
      </c>
    </row>
    <row r="90" spans="1:5" x14ac:dyDescent="0.2">
      <c r="A90" s="4">
        <v>4.4000000000000004</v>
      </c>
      <c r="B90" s="4">
        <v>57.74</v>
      </c>
      <c r="C90" s="4">
        <v>57.53</v>
      </c>
      <c r="D90" s="4">
        <v>57.33</v>
      </c>
      <c r="E90" s="4">
        <v>57.12</v>
      </c>
    </row>
    <row r="91" spans="1:5" x14ac:dyDescent="0.2">
      <c r="A91" s="4">
        <v>4.45</v>
      </c>
      <c r="B91" s="4">
        <v>58.47</v>
      </c>
      <c r="C91" s="4">
        <v>58.26</v>
      </c>
      <c r="D91" s="4">
        <v>58.06</v>
      </c>
      <c r="E91" s="4">
        <v>57.86</v>
      </c>
    </row>
    <row r="92" spans="1:5" x14ac:dyDescent="0.2">
      <c r="A92" s="4">
        <v>4.5</v>
      </c>
      <c r="B92" s="4">
        <v>59.2</v>
      </c>
      <c r="C92" s="4">
        <v>58.99</v>
      </c>
      <c r="D92" s="4">
        <v>58.79</v>
      </c>
      <c r="E92" s="4">
        <v>58.58</v>
      </c>
    </row>
    <row r="93" spans="1:5" x14ac:dyDescent="0.2">
      <c r="A93" s="4">
        <v>4.55</v>
      </c>
      <c r="B93" s="4">
        <v>59.93</v>
      </c>
      <c r="C93" s="4">
        <v>59.72</v>
      </c>
      <c r="D93" s="4">
        <v>59.52</v>
      </c>
      <c r="E93" s="4">
        <v>59.31</v>
      </c>
    </row>
    <row r="94" spans="1:5" x14ac:dyDescent="0.2">
      <c r="A94" s="4">
        <v>4.5999999999999996</v>
      </c>
      <c r="B94" s="4">
        <v>60.66</v>
      </c>
      <c r="C94" s="4">
        <v>60.46</v>
      </c>
      <c r="D94" s="4">
        <v>60.25</v>
      </c>
      <c r="E94" s="4">
        <v>60.04</v>
      </c>
    </row>
    <row r="95" spans="1:5" x14ac:dyDescent="0.2">
      <c r="A95" s="4">
        <v>4.6500000000000004</v>
      </c>
      <c r="B95" s="4">
        <v>61.39</v>
      </c>
      <c r="C95" s="4">
        <v>61.19</v>
      </c>
      <c r="D95" s="4">
        <v>60.98</v>
      </c>
      <c r="E95" s="4">
        <v>60.78</v>
      </c>
    </row>
    <row r="96" spans="1:5" x14ac:dyDescent="0.2">
      <c r="A96" s="4">
        <v>4.7</v>
      </c>
      <c r="B96" s="4">
        <v>62.12</v>
      </c>
      <c r="C96" s="4">
        <v>61.92</v>
      </c>
      <c r="D96" s="4">
        <v>61.71</v>
      </c>
      <c r="E96" s="4">
        <v>61.51</v>
      </c>
    </row>
    <row r="97" spans="1:5" x14ac:dyDescent="0.2">
      <c r="A97" s="4">
        <v>4.75</v>
      </c>
      <c r="B97" s="4">
        <v>62.86</v>
      </c>
      <c r="C97" s="4">
        <v>62.65</v>
      </c>
      <c r="D97" s="4">
        <v>62.45</v>
      </c>
      <c r="E97" s="4">
        <v>62.25</v>
      </c>
    </row>
    <row r="98" spans="1:5" x14ac:dyDescent="0.2">
      <c r="A98" s="4">
        <v>4.8</v>
      </c>
      <c r="B98" s="4">
        <v>63.59</v>
      </c>
      <c r="C98" s="4">
        <v>63.39</v>
      </c>
      <c r="D98" s="4">
        <v>63.18</v>
      </c>
      <c r="E98" s="4">
        <v>62.98</v>
      </c>
    </row>
    <row r="99" spans="1:5" x14ac:dyDescent="0.2">
      <c r="A99" s="4">
        <v>4.8499999999999996</v>
      </c>
      <c r="B99" s="4">
        <v>64.319999999999993</v>
      </c>
      <c r="C99" s="4">
        <v>64.12</v>
      </c>
      <c r="D99" s="4">
        <v>63.91</v>
      </c>
      <c r="E99" s="4">
        <v>63.71</v>
      </c>
    </row>
    <row r="100" spans="1:5" x14ac:dyDescent="0.2">
      <c r="A100" s="4">
        <v>4.9000000000000004</v>
      </c>
      <c r="B100" s="4">
        <v>65.05</v>
      </c>
      <c r="C100" s="4">
        <v>64.849999999999994</v>
      </c>
      <c r="D100" s="4">
        <v>64.650000000000006</v>
      </c>
      <c r="E100" s="4">
        <v>64.44</v>
      </c>
    </row>
    <row r="101" spans="1:5" x14ac:dyDescent="0.2">
      <c r="A101" s="4">
        <v>4.95</v>
      </c>
      <c r="B101" s="4">
        <v>65.78</v>
      </c>
      <c r="C101" s="4">
        <v>65.58</v>
      </c>
      <c r="D101" s="4">
        <v>65.38</v>
      </c>
      <c r="E101" s="4">
        <v>65.180000000000007</v>
      </c>
    </row>
    <row r="102" spans="1:5" x14ac:dyDescent="0.2">
      <c r="A102" s="4">
        <v>5</v>
      </c>
      <c r="B102" s="4">
        <v>66.510000000000005</v>
      </c>
      <c r="C102" s="4">
        <v>66.31</v>
      </c>
      <c r="D102" s="4">
        <v>66.099999999999994</v>
      </c>
      <c r="E102" s="4">
        <v>65.900000000000006</v>
      </c>
    </row>
    <row r="103" spans="1:5" x14ac:dyDescent="0.2">
      <c r="A103" s="4">
        <v>5.05</v>
      </c>
      <c r="B103" s="4">
        <v>67.239999999999995</v>
      </c>
      <c r="C103" s="4">
        <v>67.040000000000006</v>
      </c>
      <c r="D103" s="4">
        <v>66.84</v>
      </c>
      <c r="E103" s="4">
        <v>66.63</v>
      </c>
    </row>
    <row r="104" spans="1:5" x14ac:dyDescent="0.2">
      <c r="A104" s="4">
        <v>5.0999999999999996</v>
      </c>
      <c r="B104" s="4">
        <v>67.97</v>
      </c>
      <c r="C104" s="4">
        <v>67.77</v>
      </c>
      <c r="D104" s="4">
        <v>67.569999999999993</v>
      </c>
      <c r="E104" s="4">
        <v>67.36</v>
      </c>
    </row>
    <row r="105" spans="1:5" x14ac:dyDescent="0.2">
      <c r="A105" s="4">
        <v>5.15</v>
      </c>
      <c r="B105" s="4">
        <v>68.709999999999994</v>
      </c>
      <c r="C105" s="4">
        <v>68.5</v>
      </c>
      <c r="D105" s="4">
        <v>68.3</v>
      </c>
      <c r="E105" s="4">
        <v>68.09</v>
      </c>
    </row>
    <row r="106" spans="1:5" x14ac:dyDescent="0.2">
      <c r="A106" s="4">
        <v>5.2</v>
      </c>
      <c r="B106" s="4">
        <v>69.44</v>
      </c>
      <c r="C106" s="4">
        <v>69.23</v>
      </c>
      <c r="D106" s="4">
        <v>69.03</v>
      </c>
      <c r="E106" s="4">
        <v>68.83</v>
      </c>
    </row>
    <row r="107" spans="1:5" x14ac:dyDescent="0.2">
      <c r="A107" s="4">
        <v>5.25</v>
      </c>
      <c r="B107" s="4">
        <v>70.17</v>
      </c>
      <c r="C107" s="4">
        <v>69.97</v>
      </c>
      <c r="D107" s="4">
        <v>69.760000000000005</v>
      </c>
      <c r="E107" s="4">
        <v>69.56</v>
      </c>
    </row>
    <row r="108" spans="1:5" x14ac:dyDescent="0.2">
      <c r="A108" s="4">
        <v>5.3</v>
      </c>
      <c r="B108" s="4">
        <v>70.900000000000006</v>
      </c>
      <c r="C108" s="4">
        <v>70.7</v>
      </c>
      <c r="D108" s="4">
        <v>70.489999999999995</v>
      </c>
      <c r="E108" s="4">
        <v>70.290000000000006</v>
      </c>
    </row>
    <row r="109" spans="1:5" x14ac:dyDescent="0.2">
      <c r="A109" s="4">
        <v>5.35</v>
      </c>
      <c r="B109" s="4">
        <v>71.63</v>
      </c>
      <c r="C109" s="4">
        <v>71.430000000000007</v>
      </c>
      <c r="D109" s="4">
        <v>71.22</v>
      </c>
      <c r="E109" s="4">
        <v>71.02</v>
      </c>
    </row>
    <row r="110" spans="1:5" x14ac:dyDescent="0.2">
      <c r="A110" s="4">
        <v>5.4</v>
      </c>
      <c r="B110" s="4">
        <v>72.36</v>
      </c>
      <c r="C110" s="4">
        <v>72.16</v>
      </c>
      <c r="D110" s="4">
        <v>71.95</v>
      </c>
      <c r="E110" s="4">
        <v>71.75</v>
      </c>
    </row>
    <row r="111" spans="1:5" x14ac:dyDescent="0.2">
      <c r="A111" s="4">
        <v>5.45</v>
      </c>
      <c r="B111" s="4">
        <v>73.09</v>
      </c>
      <c r="C111" s="4">
        <v>72.89</v>
      </c>
      <c r="D111" s="4">
        <v>72.69</v>
      </c>
      <c r="E111" s="4">
        <v>72.48</v>
      </c>
    </row>
    <row r="112" spans="1:5" x14ac:dyDescent="0.2">
      <c r="A112" s="4">
        <v>5.5</v>
      </c>
      <c r="B112" s="4">
        <v>73.83</v>
      </c>
      <c r="C112" s="4">
        <v>73.62</v>
      </c>
      <c r="D112" s="4">
        <v>73.41</v>
      </c>
      <c r="E112" s="4">
        <v>73.209999999999994</v>
      </c>
    </row>
    <row r="113" spans="1:5" x14ac:dyDescent="0.2">
      <c r="A113" s="4">
        <v>5.55</v>
      </c>
      <c r="B113" s="4">
        <v>74.56</v>
      </c>
      <c r="C113" s="4">
        <v>74.349999999999994</v>
      </c>
      <c r="D113" s="4">
        <v>74.14</v>
      </c>
      <c r="E113" s="4">
        <v>73.94</v>
      </c>
    </row>
    <row r="114" spans="1:5" x14ac:dyDescent="0.2">
      <c r="A114" s="4">
        <v>5.6</v>
      </c>
      <c r="B114" s="4">
        <v>75.290000000000006</v>
      </c>
      <c r="C114" s="4">
        <v>75.08</v>
      </c>
      <c r="D114" s="4">
        <v>74.88</v>
      </c>
      <c r="E114" s="4">
        <v>74.67</v>
      </c>
    </row>
    <row r="115" spans="1:5" x14ac:dyDescent="0.2">
      <c r="A115" s="4">
        <v>5.65</v>
      </c>
      <c r="B115" s="4">
        <v>76.02</v>
      </c>
      <c r="C115" s="4">
        <v>75.81</v>
      </c>
      <c r="D115" s="4">
        <v>75.61</v>
      </c>
      <c r="E115" s="4">
        <v>75.400000000000006</v>
      </c>
    </row>
    <row r="116" spans="1:5" x14ac:dyDescent="0.2">
      <c r="A116" s="4">
        <v>5.7</v>
      </c>
      <c r="B116" s="4">
        <v>76.75</v>
      </c>
      <c r="C116" s="4">
        <v>76.540000000000006</v>
      </c>
      <c r="D116" s="4">
        <v>76.34</v>
      </c>
      <c r="E116" s="4">
        <v>76.13</v>
      </c>
    </row>
    <row r="117" spans="1:5" x14ac:dyDescent="0.2">
      <c r="A117" s="4">
        <v>5.75</v>
      </c>
      <c r="B117" s="4">
        <v>77.48</v>
      </c>
      <c r="C117" s="4">
        <v>77.28</v>
      </c>
      <c r="D117" s="4">
        <v>77.08</v>
      </c>
      <c r="E117" s="4">
        <v>76.88</v>
      </c>
    </row>
    <row r="118" spans="1:5" x14ac:dyDescent="0.2">
      <c r="A118" s="4">
        <v>5.8</v>
      </c>
      <c r="B118" s="4">
        <v>78.209999999999994</v>
      </c>
      <c r="C118" s="4">
        <v>78.010000000000005</v>
      </c>
      <c r="D118" s="4">
        <v>77.81</v>
      </c>
      <c r="E118" s="4">
        <v>77.61</v>
      </c>
    </row>
    <row r="119" spans="1:5" x14ac:dyDescent="0.2">
      <c r="A119" s="4">
        <v>5.85</v>
      </c>
      <c r="B119" s="4">
        <v>78.94</v>
      </c>
      <c r="C119" s="4">
        <v>78.739999999999995</v>
      </c>
      <c r="D119" s="4">
        <v>78.540000000000006</v>
      </c>
      <c r="E119" s="4">
        <v>78.34</v>
      </c>
    </row>
    <row r="120" spans="1:5" x14ac:dyDescent="0.2">
      <c r="A120" s="4">
        <v>5.9</v>
      </c>
      <c r="B120" s="4">
        <v>79.680000000000007</v>
      </c>
      <c r="C120" s="4">
        <v>79.47</v>
      </c>
      <c r="D120" s="4">
        <v>79.27</v>
      </c>
      <c r="E120" s="4">
        <v>79.069999999999993</v>
      </c>
    </row>
    <row r="121" spans="1:5" x14ac:dyDescent="0.2">
      <c r="A121" s="4">
        <v>5.95</v>
      </c>
      <c r="B121" s="4">
        <v>80.41</v>
      </c>
      <c r="C121" s="4">
        <v>80.209999999999994</v>
      </c>
      <c r="D121" s="4">
        <v>80</v>
      </c>
      <c r="E121" s="4">
        <v>79.8</v>
      </c>
    </row>
    <row r="122" spans="1:5" x14ac:dyDescent="0.2">
      <c r="A122" s="4">
        <v>6</v>
      </c>
      <c r="B122" s="4">
        <v>81.14</v>
      </c>
      <c r="C122" s="4">
        <v>80.94</v>
      </c>
      <c r="D122" s="4">
        <v>80.73</v>
      </c>
      <c r="E122" s="4">
        <v>80.53</v>
      </c>
    </row>
    <row r="123" spans="1:5" x14ac:dyDescent="0.2">
      <c r="A123" s="4">
        <v>6.05</v>
      </c>
      <c r="B123" s="4">
        <v>81.87</v>
      </c>
      <c r="C123" s="4">
        <v>81.67</v>
      </c>
      <c r="D123" s="4">
        <v>81.459999999999994</v>
      </c>
      <c r="E123" s="4">
        <v>81.260000000000005</v>
      </c>
    </row>
    <row r="124" spans="1:5" x14ac:dyDescent="0.2">
      <c r="A124" s="4">
        <v>6.1</v>
      </c>
      <c r="B124" s="4">
        <v>82.6</v>
      </c>
      <c r="C124" s="4">
        <v>82.4</v>
      </c>
      <c r="D124" s="4">
        <v>82.19</v>
      </c>
      <c r="E124" s="4">
        <v>81.99</v>
      </c>
    </row>
    <row r="125" spans="1:5" x14ac:dyDescent="0.2">
      <c r="A125" s="4">
        <v>6.15</v>
      </c>
      <c r="B125" s="4">
        <v>83.33</v>
      </c>
      <c r="C125" s="4">
        <v>83.13</v>
      </c>
      <c r="D125" s="4">
        <v>82.92</v>
      </c>
      <c r="E125" s="4">
        <v>82.72</v>
      </c>
    </row>
    <row r="126" spans="1:5" x14ac:dyDescent="0.2">
      <c r="A126" s="4">
        <v>6.2</v>
      </c>
      <c r="B126" s="4">
        <v>84.06</v>
      </c>
      <c r="C126" s="4">
        <v>83.86</v>
      </c>
      <c r="D126" s="4">
        <v>83.66</v>
      </c>
      <c r="E126" s="4">
        <v>83.45</v>
      </c>
    </row>
    <row r="127" spans="1:5" x14ac:dyDescent="0.2">
      <c r="A127" s="4">
        <v>6.25</v>
      </c>
      <c r="B127" s="4">
        <v>84.8</v>
      </c>
      <c r="C127" s="4">
        <v>84.59</v>
      </c>
      <c r="D127" s="4">
        <v>84.39</v>
      </c>
      <c r="E127" s="4">
        <v>84.18</v>
      </c>
    </row>
    <row r="128" spans="1:5" x14ac:dyDescent="0.2">
      <c r="A128" s="4">
        <v>6.3</v>
      </c>
      <c r="B128" s="4">
        <v>85.53</v>
      </c>
      <c r="C128" s="4">
        <v>85.32</v>
      </c>
      <c r="D128" s="4">
        <v>85.12</v>
      </c>
      <c r="E128" s="4">
        <v>84.92</v>
      </c>
    </row>
    <row r="129" spans="1:5" x14ac:dyDescent="0.2">
      <c r="A129" s="4">
        <v>6.35</v>
      </c>
      <c r="B129" s="4">
        <v>86.26</v>
      </c>
      <c r="C129" s="4">
        <v>86.05</v>
      </c>
      <c r="D129" s="4">
        <v>85.85</v>
      </c>
      <c r="E129" s="4">
        <v>85.65</v>
      </c>
    </row>
    <row r="130" spans="1:5" x14ac:dyDescent="0.2">
      <c r="A130" s="4">
        <v>6.4</v>
      </c>
      <c r="B130" s="4">
        <v>86.99</v>
      </c>
      <c r="C130" s="4">
        <v>86.79</v>
      </c>
      <c r="D130" s="4">
        <v>86.58</v>
      </c>
      <c r="E130" s="4">
        <v>86.38</v>
      </c>
    </row>
    <row r="131" spans="1:5" x14ac:dyDescent="0.2">
      <c r="A131" s="4">
        <v>6.45</v>
      </c>
      <c r="B131" s="4">
        <v>87.72</v>
      </c>
      <c r="C131" s="4">
        <v>87.52</v>
      </c>
      <c r="D131" s="4">
        <v>87.31</v>
      </c>
      <c r="E131" s="4">
        <v>87.11</v>
      </c>
    </row>
    <row r="132" spans="1:5" x14ac:dyDescent="0.2">
      <c r="A132" s="4">
        <v>6.5</v>
      </c>
      <c r="B132" s="4">
        <v>88.45</v>
      </c>
      <c r="C132" s="4">
        <v>88.25</v>
      </c>
      <c r="D132" s="4">
        <v>88.04</v>
      </c>
      <c r="E132" s="4">
        <v>87.83</v>
      </c>
    </row>
    <row r="133" spans="1:5" x14ac:dyDescent="0.2">
      <c r="A133" s="4">
        <v>6.55</v>
      </c>
      <c r="B133" s="4">
        <v>89.18</v>
      </c>
      <c r="C133" s="4">
        <v>88.98</v>
      </c>
      <c r="D133" s="4">
        <v>88.77</v>
      </c>
      <c r="E133" s="4">
        <v>88.56</v>
      </c>
    </row>
    <row r="134" spans="1:5" x14ac:dyDescent="0.2">
      <c r="A134" s="4">
        <v>6.6</v>
      </c>
      <c r="B134" s="4">
        <v>89.91</v>
      </c>
      <c r="C134" s="4">
        <v>89.71</v>
      </c>
      <c r="D134" s="4">
        <v>89.5</v>
      </c>
      <c r="E134" s="4">
        <v>89.26</v>
      </c>
    </row>
    <row r="135" spans="1:5" x14ac:dyDescent="0.2">
      <c r="A135" s="4">
        <v>6.65</v>
      </c>
      <c r="B135" s="4">
        <v>90.65</v>
      </c>
      <c r="C135" s="4">
        <v>90.44</v>
      </c>
      <c r="D135" s="4">
        <v>90.23</v>
      </c>
      <c r="E135" s="4">
        <v>90.03</v>
      </c>
    </row>
    <row r="136" spans="1:5" x14ac:dyDescent="0.2">
      <c r="A136" s="4">
        <v>6.7</v>
      </c>
      <c r="B136" s="4">
        <v>91.38</v>
      </c>
      <c r="C136" s="4">
        <v>91.17</v>
      </c>
      <c r="D136" s="4">
        <v>90.96</v>
      </c>
      <c r="E136" s="4">
        <v>90.76</v>
      </c>
    </row>
    <row r="137" spans="1:5" x14ac:dyDescent="0.2">
      <c r="A137" s="4">
        <v>6.75</v>
      </c>
      <c r="B137" s="4">
        <v>92.11</v>
      </c>
      <c r="C137" s="4">
        <v>91.9</v>
      </c>
      <c r="D137" s="4">
        <v>91.71</v>
      </c>
      <c r="E137" s="4">
        <v>91.51</v>
      </c>
    </row>
    <row r="138" spans="1:5" x14ac:dyDescent="0.2">
      <c r="A138" s="4">
        <v>6.8</v>
      </c>
      <c r="B138" s="4">
        <v>92.84</v>
      </c>
      <c r="C138" s="4">
        <v>92.64</v>
      </c>
      <c r="D138" s="4">
        <v>92.44</v>
      </c>
      <c r="E138" s="4">
        <v>92.24</v>
      </c>
    </row>
    <row r="139" spans="1:5" x14ac:dyDescent="0.2">
      <c r="A139" s="4">
        <v>6.85</v>
      </c>
      <c r="B139" s="4">
        <v>93.57</v>
      </c>
      <c r="C139" s="4">
        <v>93.37</v>
      </c>
      <c r="D139" s="4">
        <v>93.17</v>
      </c>
      <c r="E139" s="4">
        <v>92.97</v>
      </c>
    </row>
    <row r="140" spans="1:5" x14ac:dyDescent="0.2">
      <c r="A140" s="4">
        <v>6.9</v>
      </c>
      <c r="B140" s="4">
        <v>94.3</v>
      </c>
      <c r="C140" s="4">
        <v>94.1</v>
      </c>
      <c r="D140" s="4">
        <v>93.9</v>
      </c>
      <c r="E140" s="4">
        <v>93.7</v>
      </c>
    </row>
    <row r="141" spans="1:5" x14ac:dyDescent="0.2">
      <c r="A141" s="4">
        <v>6.95</v>
      </c>
      <c r="B141" s="4">
        <v>95.03</v>
      </c>
      <c r="C141" s="4">
        <v>94.83</v>
      </c>
      <c r="D141" s="4">
        <v>94.63</v>
      </c>
      <c r="E141" s="4">
        <v>94.43</v>
      </c>
    </row>
    <row r="142" spans="1:5" x14ac:dyDescent="0.2">
      <c r="A142" s="4">
        <v>7</v>
      </c>
      <c r="B142" s="4">
        <v>95.77</v>
      </c>
      <c r="C142" s="4">
        <v>95.56</v>
      </c>
      <c r="D142" s="4">
        <v>95.36</v>
      </c>
      <c r="E142" s="4">
        <v>95.15</v>
      </c>
    </row>
    <row r="143" spans="1:5" x14ac:dyDescent="0.2">
      <c r="A143" s="4">
        <v>7.05</v>
      </c>
      <c r="B143" s="4">
        <v>96.5</v>
      </c>
      <c r="C143" s="4">
        <v>96.29</v>
      </c>
      <c r="D143" s="4">
        <v>96.09</v>
      </c>
      <c r="E143" s="4">
        <v>95.89</v>
      </c>
    </row>
    <row r="144" spans="1:5" x14ac:dyDescent="0.2">
      <c r="A144" s="4">
        <v>7.1</v>
      </c>
      <c r="B144" s="4">
        <v>97.23</v>
      </c>
      <c r="C144" s="4">
        <v>97.02</v>
      </c>
      <c r="D144" s="4">
        <v>96.82</v>
      </c>
      <c r="E144" s="4">
        <v>96.62</v>
      </c>
    </row>
    <row r="145" spans="1:11" x14ac:dyDescent="0.2">
      <c r="A145" s="4">
        <v>7.15</v>
      </c>
      <c r="B145" s="4">
        <v>97.96</v>
      </c>
      <c r="C145" s="4">
        <v>97.76</v>
      </c>
      <c r="D145" s="4">
        <v>97.55</v>
      </c>
      <c r="E145" s="4">
        <v>97.35</v>
      </c>
    </row>
    <row r="146" spans="1:11" x14ac:dyDescent="0.2">
      <c r="A146" s="4">
        <v>7.2</v>
      </c>
      <c r="B146" s="4">
        <v>98.69</v>
      </c>
      <c r="C146" s="4">
        <v>98.49</v>
      </c>
      <c r="D146" s="4">
        <v>98.28</v>
      </c>
      <c r="E146" s="4">
        <v>98.08</v>
      </c>
    </row>
    <row r="147" spans="1:11" x14ac:dyDescent="0.2">
      <c r="A147" s="4">
        <v>7.25</v>
      </c>
      <c r="B147" s="4">
        <v>99.42</v>
      </c>
      <c r="C147" s="4">
        <v>99.22</v>
      </c>
      <c r="D147" s="4">
        <v>99.01</v>
      </c>
      <c r="E147" s="4">
        <v>98.81</v>
      </c>
    </row>
    <row r="148" spans="1:11" x14ac:dyDescent="0.2">
      <c r="A148" s="4">
        <v>7.3</v>
      </c>
      <c r="B148" s="4">
        <v>100.15</v>
      </c>
      <c r="C148" s="4">
        <v>99.95</v>
      </c>
      <c r="D148" s="4">
        <v>99.75</v>
      </c>
      <c r="E148" s="4">
        <v>99.54</v>
      </c>
    </row>
    <row r="149" spans="1:11" x14ac:dyDescent="0.2">
      <c r="A149" s="4">
        <v>7.35</v>
      </c>
      <c r="B149" s="4">
        <v>100.88</v>
      </c>
      <c r="C149" s="4">
        <v>100.68</v>
      </c>
      <c r="D149" s="4">
        <v>100.48</v>
      </c>
      <c r="E149" s="4">
        <v>100.27</v>
      </c>
    </row>
    <row r="150" spans="1:11" x14ac:dyDescent="0.2">
      <c r="A150" s="4">
        <v>7.4</v>
      </c>
      <c r="B150" s="4">
        <v>101.62</v>
      </c>
      <c r="C150" s="4">
        <v>101.41</v>
      </c>
      <c r="D150" s="4">
        <v>101.21</v>
      </c>
      <c r="E150" s="4">
        <v>101</v>
      </c>
    </row>
    <row r="151" spans="1:11" x14ac:dyDescent="0.2">
      <c r="A151" s="4">
        <v>7.45</v>
      </c>
      <c r="B151" s="4">
        <v>102.35</v>
      </c>
      <c r="C151" s="4">
        <v>102.14</v>
      </c>
      <c r="D151" s="4">
        <v>101.94</v>
      </c>
      <c r="E151" s="4">
        <v>101.74</v>
      </c>
    </row>
    <row r="152" spans="1:11" x14ac:dyDescent="0.2">
      <c r="A152" s="4">
        <v>7.5</v>
      </c>
      <c r="B152" s="4">
        <v>103.08</v>
      </c>
      <c r="C152" s="4">
        <v>102.87</v>
      </c>
      <c r="D152" s="4">
        <v>102.66</v>
      </c>
      <c r="E152" s="4">
        <v>102.46</v>
      </c>
    </row>
    <row r="153" spans="1:11" x14ac:dyDescent="0.2">
      <c r="A153" s="4">
        <v>7.55</v>
      </c>
      <c r="B153" s="4">
        <v>103.81</v>
      </c>
      <c r="C153" s="4">
        <v>103.6</v>
      </c>
      <c r="D153" s="4">
        <v>103.4</v>
      </c>
      <c r="E153" s="4">
        <v>103.19</v>
      </c>
    </row>
    <row r="154" spans="1:11" x14ac:dyDescent="0.2">
      <c r="A154" s="4">
        <v>7.6</v>
      </c>
      <c r="B154" s="4">
        <v>104.54</v>
      </c>
      <c r="C154" s="4">
        <v>104.33</v>
      </c>
      <c r="D154" s="4">
        <v>104.13</v>
      </c>
      <c r="E154" s="4">
        <v>103.92</v>
      </c>
    </row>
    <row r="155" spans="1:11" x14ac:dyDescent="0.2">
      <c r="A155" s="4">
        <v>7.65</v>
      </c>
      <c r="B155" s="4">
        <v>105.27</v>
      </c>
      <c r="C155" s="4">
        <v>105.07</v>
      </c>
      <c r="D155" s="4">
        <v>104.86</v>
      </c>
      <c r="E155" s="4">
        <v>104.65</v>
      </c>
      <c r="K155" s="4"/>
    </row>
    <row r="156" spans="1:11" x14ac:dyDescent="0.2">
      <c r="A156" s="4">
        <v>7.7</v>
      </c>
      <c r="B156" s="4">
        <v>106</v>
      </c>
      <c r="C156" s="4">
        <v>105.8</v>
      </c>
      <c r="D156" s="4">
        <v>105.59</v>
      </c>
      <c r="E156" s="4">
        <v>105.38</v>
      </c>
      <c r="K156" s="4"/>
    </row>
    <row r="157" spans="1:11" x14ac:dyDescent="0.2">
      <c r="A157" s="4">
        <v>7.75</v>
      </c>
      <c r="B157" s="4">
        <v>106.74</v>
      </c>
      <c r="C157" s="4">
        <v>106.53</v>
      </c>
      <c r="D157" s="4">
        <v>106.33</v>
      </c>
      <c r="E157" s="4">
        <v>106.13</v>
      </c>
      <c r="K157" s="4"/>
    </row>
    <row r="158" spans="1:11" x14ac:dyDescent="0.2">
      <c r="A158" s="4">
        <v>7.8</v>
      </c>
      <c r="B158" s="4">
        <v>107.47</v>
      </c>
      <c r="C158" s="4">
        <v>107.27</v>
      </c>
      <c r="D158" s="4">
        <v>107.07</v>
      </c>
      <c r="E158" s="4">
        <v>106.87</v>
      </c>
    </row>
    <row r="159" spans="1:11" x14ac:dyDescent="0.2">
      <c r="A159" s="4">
        <v>7.85</v>
      </c>
      <c r="B159" s="4">
        <v>108.2</v>
      </c>
      <c r="C159" s="4">
        <v>108</v>
      </c>
      <c r="D159" s="4">
        <v>107.8</v>
      </c>
      <c r="E159" s="4">
        <v>107.6</v>
      </c>
    </row>
    <row r="160" spans="1:11" x14ac:dyDescent="0.2">
      <c r="A160" s="4">
        <v>7.9</v>
      </c>
      <c r="B160" s="4">
        <v>108.93</v>
      </c>
      <c r="C160" s="4">
        <v>108.73</v>
      </c>
      <c r="D160" s="4">
        <v>108.53</v>
      </c>
      <c r="E160" s="4">
        <v>108.33</v>
      </c>
    </row>
    <row r="161" spans="1:11" x14ac:dyDescent="0.2">
      <c r="A161" s="4">
        <v>7.95</v>
      </c>
      <c r="B161" s="4">
        <v>109.66</v>
      </c>
      <c r="C161" s="4">
        <v>109.46</v>
      </c>
      <c r="D161" s="4">
        <v>109.26</v>
      </c>
      <c r="E161" s="4">
        <v>109.06</v>
      </c>
      <c r="K161" s="4"/>
    </row>
    <row r="162" spans="1:11" x14ac:dyDescent="0.2">
      <c r="A162" s="4">
        <v>8</v>
      </c>
      <c r="B162" s="4">
        <v>110.39</v>
      </c>
      <c r="C162" s="4">
        <v>110.19</v>
      </c>
      <c r="D162" s="4">
        <v>109.98</v>
      </c>
      <c r="E162" s="4">
        <v>109.78</v>
      </c>
      <c r="K162" s="4"/>
    </row>
    <row r="163" spans="1:11" x14ac:dyDescent="0.2">
      <c r="A163" s="4">
        <v>8.0500000000000007</v>
      </c>
      <c r="B163" s="4">
        <v>111.12</v>
      </c>
      <c r="C163" s="4">
        <v>110.92</v>
      </c>
      <c r="D163" s="4">
        <v>110.72</v>
      </c>
      <c r="E163" s="4">
        <v>110.51</v>
      </c>
      <c r="K163" s="4"/>
    </row>
    <row r="164" spans="1:11" x14ac:dyDescent="0.2">
      <c r="A164" s="4">
        <v>8.1</v>
      </c>
      <c r="B164" s="4">
        <v>111.85</v>
      </c>
      <c r="C164" s="4">
        <v>111.65</v>
      </c>
      <c r="D164" s="4">
        <v>111.45</v>
      </c>
      <c r="E164" s="4">
        <v>111.24</v>
      </c>
    </row>
    <row r="165" spans="1:11" x14ac:dyDescent="0.2">
      <c r="A165" s="4">
        <v>8.15</v>
      </c>
      <c r="B165" s="4">
        <v>112.59</v>
      </c>
      <c r="C165" s="4">
        <v>112.38</v>
      </c>
      <c r="D165" s="4">
        <v>112.18</v>
      </c>
      <c r="E165" s="4">
        <v>111.97</v>
      </c>
    </row>
    <row r="166" spans="1:11" x14ac:dyDescent="0.2">
      <c r="A166" s="4">
        <v>8.1999999999999993</v>
      </c>
      <c r="B166" s="4">
        <v>113.32</v>
      </c>
      <c r="C166" s="4">
        <v>113.11</v>
      </c>
      <c r="D166" s="4">
        <v>112.91</v>
      </c>
      <c r="E166" s="4">
        <v>112.71</v>
      </c>
    </row>
    <row r="167" spans="1:11" x14ac:dyDescent="0.2">
      <c r="A167" s="4">
        <v>8.25</v>
      </c>
      <c r="B167" s="4">
        <v>114.05</v>
      </c>
      <c r="C167" s="4">
        <v>113.85</v>
      </c>
      <c r="D167" s="4">
        <v>113.64</v>
      </c>
      <c r="E167" s="4">
        <v>113.44</v>
      </c>
    </row>
    <row r="168" spans="1:11" x14ac:dyDescent="0.2">
      <c r="A168" s="4">
        <v>8.3000000000000007</v>
      </c>
      <c r="B168" s="4">
        <v>114.78</v>
      </c>
      <c r="C168" s="4">
        <v>114.58</v>
      </c>
      <c r="D168" s="4">
        <v>114.37</v>
      </c>
      <c r="E168" s="4">
        <v>114.17</v>
      </c>
    </row>
    <row r="169" spans="1:11" x14ac:dyDescent="0.2">
      <c r="A169" s="4">
        <v>8.35</v>
      </c>
      <c r="B169" s="4">
        <v>115.51</v>
      </c>
      <c r="C169" s="4">
        <v>115.31</v>
      </c>
      <c r="D169" s="4">
        <v>115.1</v>
      </c>
      <c r="E169" s="4">
        <v>114.9</v>
      </c>
    </row>
    <row r="170" spans="1:11" x14ac:dyDescent="0.2">
      <c r="A170" s="4">
        <v>8.4</v>
      </c>
      <c r="B170" s="4">
        <v>116.24</v>
      </c>
      <c r="C170" s="4">
        <v>116.04</v>
      </c>
      <c r="D170" s="4">
        <v>115.84</v>
      </c>
      <c r="E170" s="4">
        <v>115.63</v>
      </c>
    </row>
    <row r="171" spans="1:11" x14ac:dyDescent="0.2">
      <c r="A171" s="4">
        <v>8.4499999999999993</v>
      </c>
      <c r="B171" s="4">
        <v>116.97</v>
      </c>
      <c r="C171" s="4">
        <v>116.77</v>
      </c>
      <c r="D171" s="4">
        <v>116.57</v>
      </c>
      <c r="E171" s="4">
        <v>116.36</v>
      </c>
    </row>
    <row r="172" spans="1:11" x14ac:dyDescent="0.2">
      <c r="A172" s="4">
        <v>8.5</v>
      </c>
      <c r="B172" s="4">
        <v>117.71</v>
      </c>
      <c r="C172" s="4">
        <v>117.5</v>
      </c>
      <c r="D172" s="4">
        <v>117.29</v>
      </c>
      <c r="E172" s="4">
        <v>117.08</v>
      </c>
    </row>
    <row r="173" spans="1:11" x14ac:dyDescent="0.2">
      <c r="A173" s="4">
        <v>8.5500000000000007</v>
      </c>
      <c r="B173" s="4">
        <v>118.44</v>
      </c>
      <c r="C173" s="4">
        <v>118.23</v>
      </c>
      <c r="D173" s="4">
        <v>118.02</v>
      </c>
      <c r="E173" s="4">
        <v>117.81</v>
      </c>
    </row>
    <row r="174" spans="1:11" x14ac:dyDescent="0.2">
      <c r="A174" s="4">
        <v>8.6</v>
      </c>
      <c r="B174" s="4">
        <v>119.17</v>
      </c>
      <c r="C174" s="4">
        <v>118.96</v>
      </c>
      <c r="D174" s="4">
        <v>118.75</v>
      </c>
      <c r="E174" s="4">
        <v>118.55</v>
      </c>
    </row>
    <row r="175" spans="1:11" x14ac:dyDescent="0.2">
      <c r="A175" s="4">
        <v>8.65</v>
      </c>
      <c r="B175" s="4">
        <v>119.9</v>
      </c>
      <c r="C175" s="4">
        <v>119.69</v>
      </c>
      <c r="D175" s="4">
        <v>119.48</v>
      </c>
      <c r="E175" s="4">
        <v>119.28</v>
      </c>
    </row>
    <row r="176" spans="1:11" x14ac:dyDescent="0.2">
      <c r="A176" s="4">
        <v>8.6999999999999993</v>
      </c>
      <c r="B176" s="4">
        <v>120.63</v>
      </c>
      <c r="C176" s="4">
        <v>120.42</v>
      </c>
      <c r="D176" s="4">
        <v>120.22</v>
      </c>
      <c r="E176" s="4">
        <v>120.01</v>
      </c>
    </row>
    <row r="177" spans="1:5" x14ac:dyDescent="0.2">
      <c r="A177" s="4">
        <v>8.75</v>
      </c>
      <c r="B177" s="4">
        <v>121.36</v>
      </c>
      <c r="C177" s="4">
        <v>121.15</v>
      </c>
      <c r="D177" s="4">
        <v>120.96</v>
      </c>
      <c r="E177" s="4">
        <v>120.76</v>
      </c>
    </row>
    <row r="178" spans="1:5" x14ac:dyDescent="0.2">
      <c r="A178" s="4">
        <v>8.8000000000000007</v>
      </c>
      <c r="B178" s="4">
        <v>122.09</v>
      </c>
      <c r="C178" s="5">
        <v>121.69</v>
      </c>
      <c r="D178" s="4">
        <v>121.69</v>
      </c>
      <c r="E178" s="4">
        <v>121.49</v>
      </c>
    </row>
    <row r="179" spans="1:5" x14ac:dyDescent="0.2">
      <c r="A179" s="4">
        <v>8.85</v>
      </c>
      <c r="B179" s="4">
        <v>122.82</v>
      </c>
      <c r="C179" s="4">
        <v>122.63</v>
      </c>
      <c r="D179" s="4">
        <v>122.43</v>
      </c>
      <c r="E179" s="4">
        <v>122.23</v>
      </c>
    </row>
    <row r="180" spans="1:5" x14ac:dyDescent="0.2">
      <c r="A180" s="4">
        <v>8.9</v>
      </c>
      <c r="B180" s="4">
        <v>123.56</v>
      </c>
      <c r="C180" s="4">
        <v>123.36</v>
      </c>
      <c r="D180" s="4">
        <v>123.16</v>
      </c>
      <c r="E180" s="4">
        <v>122.96</v>
      </c>
    </row>
    <row r="181" spans="1:5" x14ac:dyDescent="0.2">
      <c r="A181" s="4">
        <v>8.9499999999999993</v>
      </c>
      <c r="B181" s="4">
        <v>124.29</v>
      </c>
      <c r="C181" s="4">
        <v>124.09</v>
      </c>
      <c r="D181" s="4">
        <v>123.89</v>
      </c>
      <c r="E181" s="4">
        <v>123.69</v>
      </c>
    </row>
    <row r="182" spans="1:5" x14ac:dyDescent="0.2">
      <c r="A182" s="4">
        <v>9</v>
      </c>
      <c r="B182" s="4">
        <v>125.02</v>
      </c>
      <c r="C182" s="4">
        <v>124.82</v>
      </c>
      <c r="D182" s="4">
        <v>124.61</v>
      </c>
      <c r="E182" s="4">
        <v>124.41</v>
      </c>
    </row>
    <row r="183" spans="1:5" x14ac:dyDescent="0.2">
      <c r="A183" s="4">
        <v>9.0500000000000007</v>
      </c>
      <c r="B183" s="4">
        <v>125.75</v>
      </c>
      <c r="C183" s="4">
        <v>125.55</v>
      </c>
      <c r="D183" s="4">
        <v>125.34</v>
      </c>
      <c r="E183" s="4">
        <v>125.14</v>
      </c>
    </row>
    <row r="184" spans="1:5" x14ac:dyDescent="0.2">
      <c r="A184" s="4">
        <v>9.1</v>
      </c>
      <c r="B184" s="4">
        <v>126.48</v>
      </c>
      <c r="C184" s="4">
        <v>126.28</v>
      </c>
      <c r="D184" s="4">
        <v>126.07</v>
      </c>
      <c r="E184" s="4">
        <v>125.87</v>
      </c>
    </row>
    <row r="185" spans="1:5" x14ac:dyDescent="0.2">
      <c r="A185" s="4">
        <v>9.15</v>
      </c>
      <c r="B185" s="4">
        <v>127.21</v>
      </c>
      <c r="C185" s="4">
        <v>127.01</v>
      </c>
      <c r="D185" s="4">
        <v>126.81</v>
      </c>
      <c r="E185" s="4">
        <v>126.6</v>
      </c>
    </row>
    <row r="186" spans="1:5" x14ac:dyDescent="0.2">
      <c r="A186" s="4">
        <v>9.1999999999999993</v>
      </c>
      <c r="B186" s="4">
        <v>127.94</v>
      </c>
      <c r="C186" s="4">
        <v>127.74</v>
      </c>
      <c r="D186" s="4">
        <v>127.54</v>
      </c>
      <c r="E186" s="4">
        <v>127.33</v>
      </c>
    </row>
    <row r="187" spans="1:5" x14ac:dyDescent="0.2">
      <c r="A187" s="4">
        <v>9.25</v>
      </c>
      <c r="B187" s="4">
        <v>128.68</v>
      </c>
      <c r="C187" s="4">
        <v>128.47</v>
      </c>
      <c r="D187" s="4">
        <v>128.27000000000001</v>
      </c>
      <c r="E187" s="4">
        <v>128.06</v>
      </c>
    </row>
    <row r="188" spans="1:5" x14ac:dyDescent="0.2">
      <c r="A188" s="4">
        <v>9.3000000000000007</v>
      </c>
      <c r="B188" s="4">
        <v>129.41</v>
      </c>
      <c r="C188" s="4">
        <v>129.19999999999999</v>
      </c>
      <c r="D188" s="4">
        <v>129</v>
      </c>
      <c r="E188" s="4">
        <v>128.80000000000001</v>
      </c>
    </row>
    <row r="189" spans="1:5" x14ac:dyDescent="0.2">
      <c r="A189" s="4">
        <v>9.35</v>
      </c>
      <c r="B189" s="4">
        <v>130.13999999999999</v>
      </c>
      <c r="C189" s="4">
        <v>129.93</v>
      </c>
      <c r="D189" s="4">
        <v>129.72999999999999</v>
      </c>
      <c r="E189" s="4">
        <v>129.53</v>
      </c>
    </row>
    <row r="190" spans="1:5" x14ac:dyDescent="0.2">
      <c r="A190" s="4">
        <v>9.4</v>
      </c>
      <c r="B190" s="4">
        <v>130.87</v>
      </c>
      <c r="C190" s="4">
        <v>130.66999999999999</v>
      </c>
      <c r="D190" s="4">
        <v>130.46</v>
      </c>
      <c r="E190" s="4">
        <v>130.26</v>
      </c>
    </row>
    <row r="191" spans="1:5" x14ac:dyDescent="0.2">
      <c r="A191" s="4">
        <v>9.4499999999999993</v>
      </c>
      <c r="B191" s="4">
        <v>131.6</v>
      </c>
      <c r="C191" s="4">
        <v>131.4</v>
      </c>
      <c r="D191" s="4">
        <v>131.19</v>
      </c>
      <c r="E191" s="4">
        <v>130.99</v>
      </c>
    </row>
    <row r="192" spans="1:5" x14ac:dyDescent="0.2">
      <c r="A192" s="4">
        <v>9.5</v>
      </c>
      <c r="B192" s="4">
        <v>132.33000000000001</v>
      </c>
      <c r="C192" s="4">
        <v>132.13</v>
      </c>
      <c r="D192" s="4">
        <v>131.91999999999999</v>
      </c>
      <c r="E192" s="4">
        <v>131.71</v>
      </c>
    </row>
    <row r="193" spans="1:5" x14ac:dyDescent="0.2">
      <c r="A193" s="4">
        <v>9.5500000000000007</v>
      </c>
      <c r="B193" s="4">
        <v>133.06</v>
      </c>
      <c r="C193" s="4">
        <v>132.86000000000001</v>
      </c>
      <c r="D193" s="4">
        <v>132.65</v>
      </c>
      <c r="E193" s="4">
        <v>132.44</v>
      </c>
    </row>
    <row r="194" spans="1:5" x14ac:dyDescent="0.2">
      <c r="A194" s="4">
        <v>9.6</v>
      </c>
      <c r="B194" s="4">
        <v>133.79</v>
      </c>
      <c r="C194" s="4">
        <v>133.59</v>
      </c>
      <c r="D194" s="4">
        <v>133.38</v>
      </c>
      <c r="E194" s="4">
        <v>133.16999999999999</v>
      </c>
    </row>
    <row r="195" spans="1:5" x14ac:dyDescent="0.2">
      <c r="A195" s="4">
        <v>9.65</v>
      </c>
      <c r="B195" s="4">
        <v>134.53</v>
      </c>
      <c r="C195" s="4">
        <v>134.32</v>
      </c>
      <c r="D195" s="4">
        <v>134.11000000000001</v>
      </c>
      <c r="E195" s="4">
        <v>133.9</v>
      </c>
    </row>
    <row r="196" spans="1:5" x14ac:dyDescent="0.2">
      <c r="A196" s="4">
        <v>9.6999999999999993</v>
      </c>
      <c r="B196" s="4">
        <v>135.26</v>
      </c>
      <c r="C196" s="4">
        <v>135.05000000000001</v>
      </c>
      <c r="D196" s="4">
        <v>134.84</v>
      </c>
      <c r="E196" s="4">
        <v>134.63</v>
      </c>
    </row>
    <row r="197" spans="1:5" x14ac:dyDescent="0.2">
      <c r="A197" s="4">
        <v>9.75</v>
      </c>
      <c r="B197" s="4">
        <v>13.99</v>
      </c>
      <c r="C197" s="4">
        <v>135.78</v>
      </c>
      <c r="D197" s="4">
        <v>135.58000000000001</v>
      </c>
      <c r="E197" s="4">
        <v>135.38</v>
      </c>
    </row>
    <row r="198" spans="1:5" x14ac:dyDescent="0.2">
      <c r="A198" s="4">
        <v>9.8000000000000007</v>
      </c>
      <c r="B198" s="4">
        <v>136.72</v>
      </c>
      <c r="C198" s="4">
        <v>136.52000000000001</v>
      </c>
      <c r="D198" s="4">
        <v>136.31</v>
      </c>
      <c r="E198" s="4">
        <v>136.11000000000001</v>
      </c>
    </row>
    <row r="199" spans="1:5" x14ac:dyDescent="0.2">
      <c r="A199" s="4">
        <v>9.85</v>
      </c>
      <c r="B199" s="4">
        <v>137.44999999999999</v>
      </c>
      <c r="C199" s="4">
        <v>137.25</v>
      </c>
      <c r="D199" s="4">
        <v>137.03</v>
      </c>
      <c r="E199" s="4">
        <v>136.81</v>
      </c>
    </row>
    <row r="200" spans="1:5" x14ac:dyDescent="0.2">
      <c r="A200" s="4">
        <v>9.9</v>
      </c>
      <c r="B200" s="4">
        <v>137.99</v>
      </c>
      <c r="C200" s="4">
        <v>137.85</v>
      </c>
      <c r="D200" s="4">
        <v>137.69</v>
      </c>
      <c r="E200" s="4">
        <v>137.47999999999999</v>
      </c>
    </row>
    <row r="201" spans="1:5" x14ac:dyDescent="0.2">
      <c r="A201" s="4">
        <v>9.9499999999999993</v>
      </c>
      <c r="B201" s="4">
        <v>138.34</v>
      </c>
      <c r="C201" s="4">
        <v>138.26</v>
      </c>
      <c r="D201" s="4">
        <v>138.15</v>
      </c>
      <c r="E201" s="4">
        <v>138</v>
      </c>
    </row>
    <row r="202" spans="1:5" x14ac:dyDescent="0.2">
      <c r="A202" s="4">
        <v>10</v>
      </c>
      <c r="B202" s="4">
        <v>138.34</v>
      </c>
      <c r="C202" s="4">
        <v>138.34</v>
      </c>
      <c r="D202" s="4">
        <v>138.31</v>
      </c>
      <c r="E202" s="4">
        <v>138.22999999999999</v>
      </c>
    </row>
    <row r="203" spans="1:5" x14ac:dyDescent="0.2">
      <c r="A203" s="4">
        <v>10.050000000000001</v>
      </c>
      <c r="B203" s="4">
        <v>138.34</v>
      </c>
      <c r="C203" s="4">
        <v>138.34</v>
      </c>
      <c r="D203" s="4">
        <v>138.34</v>
      </c>
      <c r="E203" s="4">
        <v>138.32</v>
      </c>
    </row>
    <row r="204" spans="1:5" x14ac:dyDescent="0.2">
      <c r="A204" s="4">
        <v>10.1</v>
      </c>
      <c r="B204" s="4">
        <v>138.34</v>
      </c>
      <c r="C204" s="4">
        <v>138.34</v>
      </c>
      <c r="D204" s="4">
        <v>138.34</v>
      </c>
      <c r="E204" s="4">
        <v>138.34</v>
      </c>
    </row>
    <row r="205" spans="1:5" x14ac:dyDescent="0.2">
      <c r="A205" s="4">
        <v>10.15</v>
      </c>
      <c r="B205" s="4">
        <v>138.34</v>
      </c>
      <c r="C205" s="4">
        <v>138.34</v>
      </c>
      <c r="D205" s="4">
        <v>138.34</v>
      </c>
      <c r="E205" s="4">
        <v>138.34</v>
      </c>
    </row>
  </sheetData>
  <sheetProtection sheet="1" objects="1" scenarios="1"/>
  <conditionalFormatting sqref="A1:A65536">
    <cfRule type="expression" dxfId="14" priority="3" stopIfTrue="1">
      <formula>IF(OR($A1=$L$4,$A1=$L$6),TRUE,FALSE)</formula>
    </cfRule>
  </conditionalFormatting>
  <conditionalFormatting sqref="B1:E1">
    <cfRule type="expression" dxfId="13" priority="2" stopIfTrue="1">
      <formula>IF(OR(B$1=$M$3,B$1=$O$3),TRUE,FALSE)</formula>
    </cfRule>
  </conditionalFormatting>
  <conditionalFormatting sqref="B2:F205">
    <cfRule type="expression" dxfId="12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H3" sqref="H3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3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4">
        <v>0.23</v>
      </c>
      <c r="C2" s="4">
        <v>0.1</v>
      </c>
      <c r="D2" s="4">
        <v>0.17</v>
      </c>
      <c r="E2" s="4">
        <v>0.24</v>
      </c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4">
        <v>0.53</v>
      </c>
      <c r="C3" s="4">
        <v>0.47</v>
      </c>
      <c r="D3" s="4">
        <v>0.48</v>
      </c>
      <c r="E3" s="4">
        <v>0.47</v>
      </c>
      <c r="J3" s="8">
        <v>10.305</v>
      </c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4">
        <v>1.01</v>
      </c>
      <c r="C4" s="4">
        <v>0.87</v>
      </c>
      <c r="D4" s="4">
        <v>0.79</v>
      </c>
      <c r="E4" s="4">
        <v>0.69</v>
      </c>
      <c r="K4" s="4"/>
      <c r="L4" s="4">
        <f>IF(O8=0.05,L5,L5-O8)</f>
        <v>8.1999999999999993</v>
      </c>
      <c r="M4" s="4">
        <f>VLOOKUP(ROUNDDOWN(L4,2),A:F,MATCH(M3,B1:F1,0)+1,FALSE)</f>
        <v>187.68</v>
      </c>
      <c r="N4" s="4">
        <f>IF(($O$3-$M$3)&gt;0,M4+(($N$3-$M$3)*(O4-M4)/($O$3-$M$3)),M4)</f>
        <v>187.345</v>
      </c>
      <c r="O4" s="4">
        <f>VLOOKUP(ROUNDDOWN($L$4,2),A:F,MATCH(O$3,B1:F1,0)+1,FALSE)</f>
        <v>187.01</v>
      </c>
    </row>
    <row r="5" spans="1:15" x14ac:dyDescent="0.2">
      <c r="A5" s="4">
        <v>0.15</v>
      </c>
      <c r="B5" s="4">
        <v>1.49</v>
      </c>
      <c r="C5" s="4">
        <v>1.27</v>
      </c>
      <c r="D5" s="4">
        <v>1.1000000000000001</v>
      </c>
      <c r="E5" s="4">
        <v>0.92</v>
      </c>
      <c r="K5" s="4"/>
      <c r="L5" s="8">
        <f>ROUND(J3-'Tank Sounding'!C15,3)</f>
        <v>8.2349999999999994</v>
      </c>
      <c r="M5" s="3" t="s">
        <v>1</v>
      </c>
      <c r="N5" s="4">
        <f>IF(($L$6-$L$4)&gt;0,N4+(($L$5-$L$4)*(N6-N4)/0.05),N4)</f>
        <v>188.19900000000001</v>
      </c>
      <c r="O5" s="3" t="s">
        <v>2</v>
      </c>
    </row>
    <row r="6" spans="1:15" x14ac:dyDescent="0.2">
      <c r="A6" s="4">
        <v>0.2</v>
      </c>
      <c r="B6" s="4">
        <v>1.96</v>
      </c>
      <c r="C6" s="4">
        <v>1.67</v>
      </c>
      <c r="D6" s="4">
        <v>1.41</v>
      </c>
      <c r="E6" s="4">
        <v>1.1499999999999999</v>
      </c>
      <c r="K6" s="4"/>
      <c r="L6" s="4">
        <f>IF(OR(O8=0.05,O8=0),L5,L5+(0.05-O8))</f>
        <v>8.25</v>
      </c>
      <c r="M6" s="4">
        <f>VLOOKUP(ROUND($L6,2),A:F,MATCH($M$3,B1:F1,0)+1,FALSE)</f>
        <v>188.9</v>
      </c>
      <c r="N6" s="4">
        <f>IF(($O$3-$M$3)&gt;0,M6+(($N$3-$M$3)*(O6-M6)/($O$3-$M$3)),M6)</f>
        <v>188.565</v>
      </c>
      <c r="O6" s="4">
        <f>VLOOKUP(ROUNDDOWN($L$6,2),A:F,MATCH($O$3,B1:F1,0)+1,FALSE)</f>
        <v>188.23</v>
      </c>
    </row>
    <row r="7" spans="1:15" x14ac:dyDescent="0.2">
      <c r="A7" s="4">
        <v>0.25</v>
      </c>
      <c r="B7" s="4">
        <v>2.44</v>
      </c>
      <c r="C7" s="4">
        <v>2.08</v>
      </c>
      <c r="D7" s="4">
        <v>1.84</v>
      </c>
      <c r="E7" s="4">
        <v>1.66</v>
      </c>
      <c r="K7" s="4"/>
      <c r="L7" s="4"/>
      <c r="M7" s="4"/>
      <c r="N7" s="4"/>
    </row>
    <row r="8" spans="1:15" x14ac:dyDescent="0.2">
      <c r="A8" s="4">
        <v>0.3</v>
      </c>
      <c r="B8" s="4">
        <v>3.02</v>
      </c>
      <c r="C8" s="4">
        <v>2.73</v>
      </c>
      <c r="D8" s="4">
        <v>2.4700000000000002</v>
      </c>
      <c r="E8" s="4">
        <v>2.2400000000000002</v>
      </c>
      <c r="K8" s="4"/>
      <c r="L8" s="4"/>
      <c r="M8" s="8">
        <f>(L5-INT(L5))*10</f>
        <v>2.3499999999999943</v>
      </c>
      <c r="N8" s="8">
        <f>ROUND((M8-INT(M8))*10,5)</f>
        <v>3.5</v>
      </c>
      <c r="O8" s="8">
        <f>IF(N8&gt;5,(N8-5)/100,N8/100)</f>
        <v>3.5000000000000003E-2</v>
      </c>
    </row>
    <row r="9" spans="1:15" x14ac:dyDescent="0.2">
      <c r="A9" s="4">
        <v>0.35</v>
      </c>
      <c r="B9" s="4">
        <v>3.74</v>
      </c>
      <c r="C9" s="4">
        <v>3.4</v>
      </c>
      <c r="D9" s="4">
        <v>3.1</v>
      </c>
      <c r="E9" s="4">
        <v>2.82</v>
      </c>
      <c r="I9" s="5"/>
      <c r="K9" s="4"/>
      <c r="L9" s="4"/>
    </row>
    <row r="10" spans="1:15" x14ac:dyDescent="0.2">
      <c r="A10" s="4">
        <v>0.4</v>
      </c>
      <c r="B10" s="4">
        <v>4.46</v>
      </c>
      <c r="C10" s="4">
        <v>4.08</v>
      </c>
      <c r="D10" s="4">
        <v>3.73</v>
      </c>
      <c r="E10" s="4">
        <v>3.4</v>
      </c>
      <c r="K10" s="4"/>
      <c r="L10" s="4"/>
      <c r="N10" s="4"/>
    </row>
    <row r="11" spans="1:15" x14ac:dyDescent="0.2">
      <c r="A11" s="4">
        <v>0.45</v>
      </c>
      <c r="B11" s="4">
        <v>5.17</v>
      </c>
      <c r="C11" s="4">
        <v>4.7</v>
      </c>
      <c r="D11" s="4">
        <v>4.3600000000000003</v>
      </c>
      <c r="E11" s="4">
        <v>3.98</v>
      </c>
      <c r="K11" s="4"/>
      <c r="L11" s="4"/>
      <c r="M11" s="4"/>
      <c r="N11" s="4"/>
      <c r="O11" s="4"/>
    </row>
    <row r="12" spans="1:15" x14ac:dyDescent="0.2">
      <c r="A12" s="4">
        <v>0.5</v>
      </c>
      <c r="B12" s="4">
        <v>5.89</v>
      </c>
      <c r="C12" s="4">
        <v>5.44</v>
      </c>
      <c r="D12" s="4">
        <v>5.0599999999999996</v>
      </c>
      <c r="E12" s="4">
        <v>4.72</v>
      </c>
      <c r="K12" s="4"/>
      <c r="L12" s="4"/>
      <c r="M12" s="4"/>
      <c r="N12" s="4"/>
    </row>
    <row r="13" spans="1:15" x14ac:dyDescent="0.2">
      <c r="A13" s="4">
        <v>0.55000000000000004</v>
      </c>
      <c r="B13" s="4">
        <v>6.68</v>
      </c>
      <c r="C13" s="4">
        <v>6.26</v>
      </c>
      <c r="D13" s="4">
        <v>5.88</v>
      </c>
      <c r="E13" s="4">
        <v>5.5</v>
      </c>
      <c r="K13" s="4"/>
      <c r="L13" s="4"/>
      <c r="M13" s="4"/>
      <c r="N13" s="4"/>
    </row>
    <row r="14" spans="1:15" x14ac:dyDescent="0.2">
      <c r="A14" s="4">
        <v>0.6</v>
      </c>
      <c r="B14" s="4">
        <v>7.55</v>
      </c>
      <c r="C14" s="4">
        <v>7.11</v>
      </c>
      <c r="D14" s="4">
        <v>6.69</v>
      </c>
      <c r="E14" s="4">
        <v>6.28</v>
      </c>
      <c r="K14" s="4"/>
      <c r="L14" s="4"/>
      <c r="M14" s="4"/>
      <c r="N14" s="4"/>
    </row>
    <row r="15" spans="1:15" x14ac:dyDescent="0.2">
      <c r="A15" s="4">
        <v>0.65</v>
      </c>
      <c r="B15" s="4">
        <v>8.42</v>
      </c>
      <c r="C15" s="4">
        <v>7.95</v>
      </c>
      <c r="D15" s="4">
        <v>7.51</v>
      </c>
      <c r="E15" s="4">
        <v>7.07</v>
      </c>
    </row>
    <row r="16" spans="1:15" x14ac:dyDescent="0.2">
      <c r="A16" s="4">
        <v>0.7</v>
      </c>
      <c r="B16" s="4">
        <v>9.2899999999999991</v>
      </c>
      <c r="C16" s="4">
        <v>8.8000000000000007</v>
      </c>
      <c r="D16" s="4">
        <v>8.32</v>
      </c>
      <c r="E16" s="4">
        <v>7.85</v>
      </c>
    </row>
    <row r="17" spans="1:12" x14ac:dyDescent="0.2">
      <c r="A17" s="4">
        <v>0.75</v>
      </c>
      <c r="B17" s="4">
        <v>10.16</v>
      </c>
      <c r="C17" s="4">
        <v>9.64</v>
      </c>
      <c r="D17" s="4">
        <v>9.18</v>
      </c>
      <c r="E17" s="4">
        <v>8.74</v>
      </c>
    </row>
    <row r="18" spans="1:12" x14ac:dyDescent="0.2">
      <c r="A18" s="4">
        <v>0.8</v>
      </c>
      <c r="B18" s="4">
        <v>11.08</v>
      </c>
      <c r="C18" s="4">
        <v>10.6</v>
      </c>
      <c r="D18" s="4">
        <v>10.119999999999999</v>
      </c>
      <c r="E18" s="4">
        <v>9.66</v>
      </c>
    </row>
    <row r="19" spans="1:12" x14ac:dyDescent="0.2">
      <c r="A19" s="4">
        <v>0.85</v>
      </c>
      <c r="B19" s="4">
        <v>12.06</v>
      </c>
      <c r="C19" s="4">
        <v>11.56</v>
      </c>
      <c r="D19" s="4">
        <v>11.06</v>
      </c>
      <c r="E19" s="4">
        <v>10.58</v>
      </c>
    </row>
    <row r="20" spans="1:12" x14ac:dyDescent="0.2">
      <c r="A20" s="4">
        <v>0.9</v>
      </c>
      <c r="B20" s="4">
        <v>13.04</v>
      </c>
      <c r="C20" s="4">
        <v>12.52</v>
      </c>
      <c r="D20" s="4">
        <v>12</v>
      </c>
      <c r="E20" s="4">
        <v>11.49</v>
      </c>
    </row>
    <row r="21" spans="1:12" x14ac:dyDescent="0.2">
      <c r="A21" s="4">
        <v>0.95</v>
      </c>
      <c r="B21" s="4">
        <v>14.02</v>
      </c>
      <c r="C21" s="4">
        <v>13.48</v>
      </c>
      <c r="D21" s="4">
        <v>12.94</v>
      </c>
      <c r="E21" s="4">
        <v>12.41</v>
      </c>
    </row>
    <row r="22" spans="1:12" x14ac:dyDescent="0.2">
      <c r="A22" s="4">
        <v>1</v>
      </c>
      <c r="B22" s="4">
        <v>15</v>
      </c>
      <c r="C22" s="4">
        <v>14.44</v>
      </c>
      <c r="D22" s="4">
        <v>13.92</v>
      </c>
      <c r="E22" s="4">
        <v>13.41</v>
      </c>
    </row>
    <row r="23" spans="1:12" x14ac:dyDescent="0.2">
      <c r="A23" s="4">
        <v>1.05</v>
      </c>
      <c r="B23" s="4">
        <v>16.02</v>
      </c>
      <c r="C23" s="4">
        <v>15.48</v>
      </c>
      <c r="D23" s="4">
        <v>14.95</v>
      </c>
      <c r="E23" s="4">
        <v>14.42</v>
      </c>
    </row>
    <row r="24" spans="1:12" x14ac:dyDescent="0.2">
      <c r="A24" s="4">
        <v>1.1000000000000001</v>
      </c>
      <c r="B24" s="4">
        <v>17.09</v>
      </c>
      <c r="C24" s="4">
        <v>16.53</v>
      </c>
      <c r="D24" s="4">
        <v>15.98</v>
      </c>
      <c r="E24" s="4">
        <v>15.44</v>
      </c>
    </row>
    <row r="25" spans="1:12" x14ac:dyDescent="0.2">
      <c r="A25" s="4">
        <v>1.1499999999999999</v>
      </c>
      <c r="B25" s="4">
        <v>18.149999999999999</v>
      </c>
      <c r="C25" s="4">
        <v>17.579999999999998</v>
      </c>
      <c r="D25" s="4">
        <v>17.010000000000002</v>
      </c>
      <c r="E25" s="4">
        <v>16.45</v>
      </c>
    </row>
    <row r="26" spans="1:12" x14ac:dyDescent="0.2">
      <c r="A26" s="4">
        <v>1.2</v>
      </c>
      <c r="B26" s="4">
        <v>19.22</v>
      </c>
      <c r="C26" s="4">
        <v>18.62</v>
      </c>
      <c r="D26" s="4">
        <v>18.04</v>
      </c>
      <c r="E26" s="4">
        <v>17.46</v>
      </c>
    </row>
    <row r="27" spans="1:12" x14ac:dyDescent="0.2">
      <c r="A27" s="4">
        <v>1.25</v>
      </c>
      <c r="B27" s="4">
        <v>20.28</v>
      </c>
      <c r="C27" s="4">
        <v>19.670000000000002</v>
      </c>
      <c r="D27" s="4">
        <v>19.100000000000001</v>
      </c>
      <c r="E27" s="4">
        <v>18.54</v>
      </c>
    </row>
    <row r="28" spans="1:12" x14ac:dyDescent="0.2">
      <c r="A28" s="4">
        <v>1.3</v>
      </c>
      <c r="B28" s="4">
        <v>21.38</v>
      </c>
      <c r="C28" s="4">
        <v>20.79</v>
      </c>
      <c r="D28" s="4">
        <v>20.21</v>
      </c>
      <c r="E28" s="4">
        <v>19.64</v>
      </c>
    </row>
    <row r="29" spans="1:12" x14ac:dyDescent="0.2">
      <c r="A29" s="4">
        <v>1.35</v>
      </c>
      <c r="B29" s="4">
        <v>22.51</v>
      </c>
      <c r="C29" s="4">
        <v>21.91</v>
      </c>
      <c r="D29" s="4">
        <v>21.32</v>
      </c>
      <c r="E29" s="4">
        <v>20.73</v>
      </c>
    </row>
    <row r="30" spans="1:12" x14ac:dyDescent="0.2">
      <c r="A30" s="4">
        <v>1.4</v>
      </c>
      <c r="B30" s="4">
        <v>23.64</v>
      </c>
      <c r="C30" s="4">
        <v>23.02</v>
      </c>
      <c r="D30" s="4">
        <v>22.42</v>
      </c>
      <c r="E30" s="4">
        <v>21.82</v>
      </c>
    </row>
    <row r="31" spans="1:12" x14ac:dyDescent="0.2">
      <c r="A31" s="4">
        <v>1.45</v>
      </c>
      <c r="B31" s="4">
        <v>24.76</v>
      </c>
      <c r="C31" s="4">
        <v>24.14</v>
      </c>
      <c r="D31" s="4">
        <v>23.53</v>
      </c>
      <c r="E31" s="4">
        <v>22.92</v>
      </c>
    </row>
    <row r="32" spans="1:12" x14ac:dyDescent="0.2">
      <c r="A32" s="4">
        <v>1.5</v>
      </c>
      <c r="B32" s="4">
        <v>25.89</v>
      </c>
      <c r="C32" s="4">
        <v>25.26</v>
      </c>
      <c r="D32" s="4">
        <v>24.66</v>
      </c>
      <c r="E32" s="4">
        <v>24.05</v>
      </c>
      <c r="K32" s="4"/>
      <c r="L32" s="4"/>
    </row>
    <row r="33" spans="1:12" x14ac:dyDescent="0.2">
      <c r="A33" s="4">
        <v>1.55</v>
      </c>
      <c r="B33" s="4">
        <v>27.04</v>
      </c>
      <c r="C33" s="4">
        <v>26.42</v>
      </c>
      <c r="D33" s="4">
        <v>25.82</v>
      </c>
      <c r="E33" s="4">
        <v>25.2</v>
      </c>
      <c r="K33" s="4"/>
      <c r="L33" s="4"/>
    </row>
    <row r="34" spans="1:12" x14ac:dyDescent="0.2">
      <c r="A34" s="4">
        <v>1.6</v>
      </c>
      <c r="B34" s="4">
        <v>28.22</v>
      </c>
      <c r="C34" s="4">
        <v>27.59</v>
      </c>
      <c r="D34" s="4">
        <v>26.97</v>
      </c>
      <c r="E34" s="4">
        <v>26.35</v>
      </c>
      <c r="K34" s="4"/>
      <c r="L34" s="4"/>
    </row>
    <row r="35" spans="1:12" x14ac:dyDescent="0.2">
      <c r="A35" s="4">
        <v>1.65</v>
      </c>
      <c r="B35" s="4">
        <v>29.39</v>
      </c>
      <c r="C35" s="4">
        <v>28.75</v>
      </c>
      <c r="D35" s="4">
        <v>28.13</v>
      </c>
      <c r="E35" s="4">
        <v>27.5</v>
      </c>
      <c r="K35" s="4"/>
      <c r="L35" s="4"/>
    </row>
    <row r="36" spans="1:12" x14ac:dyDescent="0.2">
      <c r="A36" s="4">
        <v>1.7</v>
      </c>
      <c r="B36" s="4">
        <v>30.57</v>
      </c>
      <c r="C36" s="4">
        <v>29.92</v>
      </c>
      <c r="D36" s="4">
        <v>29.28</v>
      </c>
      <c r="E36" s="4">
        <v>28.64</v>
      </c>
      <c r="K36" s="4"/>
      <c r="L36" s="4"/>
    </row>
    <row r="37" spans="1:12" x14ac:dyDescent="0.2">
      <c r="A37" s="4">
        <v>1.75</v>
      </c>
      <c r="B37" s="4">
        <v>31.74</v>
      </c>
      <c r="C37" s="4">
        <v>31.08</v>
      </c>
      <c r="D37" s="4">
        <v>30.45</v>
      </c>
      <c r="E37" s="4">
        <v>29.83</v>
      </c>
      <c r="K37" s="4"/>
      <c r="L37" s="4"/>
    </row>
    <row r="38" spans="1:12" x14ac:dyDescent="0.2">
      <c r="A38" s="4">
        <v>1.8</v>
      </c>
      <c r="B38" s="4">
        <v>32.93</v>
      </c>
      <c r="C38" s="4">
        <v>32.29</v>
      </c>
      <c r="D38" s="4">
        <v>31.64</v>
      </c>
      <c r="E38" s="4">
        <v>31.01</v>
      </c>
      <c r="K38" s="4"/>
      <c r="L38" s="4"/>
    </row>
    <row r="39" spans="1:12" x14ac:dyDescent="0.2">
      <c r="A39" s="4">
        <v>1.85</v>
      </c>
      <c r="B39" s="4">
        <v>34.130000000000003</v>
      </c>
      <c r="C39" s="4">
        <v>33.49</v>
      </c>
      <c r="D39" s="4">
        <v>32.840000000000003</v>
      </c>
      <c r="E39" s="4">
        <v>32.200000000000003</v>
      </c>
      <c r="K39" s="4"/>
      <c r="L39" s="4"/>
    </row>
    <row r="40" spans="1:12" x14ac:dyDescent="0.2">
      <c r="A40" s="4">
        <v>1.9</v>
      </c>
      <c r="B40" s="4">
        <v>35.33</v>
      </c>
      <c r="C40" s="4">
        <v>34.69</v>
      </c>
      <c r="D40" s="4">
        <v>34.03</v>
      </c>
      <c r="E40" s="4">
        <v>33.39</v>
      </c>
      <c r="K40" s="4"/>
      <c r="L40" s="4"/>
    </row>
    <row r="41" spans="1:12" x14ac:dyDescent="0.2">
      <c r="A41" s="4">
        <v>1.95</v>
      </c>
      <c r="B41" s="4">
        <v>36.54</v>
      </c>
      <c r="C41" s="4">
        <v>35.89</v>
      </c>
      <c r="D41" s="4">
        <v>35.22</v>
      </c>
      <c r="E41" s="4">
        <v>34.58</v>
      </c>
      <c r="K41" s="4"/>
      <c r="L41" s="4"/>
    </row>
    <row r="42" spans="1:12" x14ac:dyDescent="0.2">
      <c r="A42" s="4">
        <v>2</v>
      </c>
      <c r="B42" s="4">
        <v>37.74</v>
      </c>
      <c r="C42" s="4">
        <v>37.08</v>
      </c>
      <c r="D42" s="4">
        <v>36.43</v>
      </c>
      <c r="E42" s="4">
        <v>35.78</v>
      </c>
      <c r="K42" s="4"/>
      <c r="L42" s="4"/>
    </row>
    <row r="43" spans="1:12" x14ac:dyDescent="0.2">
      <c r="A43" s="4">
        <v>2.0499999999999998</v>
      </c>
      <c r="B43" s="4">
        <v>38.950000000000003</v>
      </c>
      <c r="C43" s="4">
        <v>38.29</v>
      </c>
      <c r="D43" s="4">
        <v>37.64</v>
      </c>
      <c r="E43" s="4">
        <v>36.979999999999997</v>
      </c>
      <c r="K43" s="4"/>
      <c r="L43" s="4"/>
    </row>
    <row r="44" spans="1:12" x14ac:dyDescent="0.2">
      <c r="A44" s="4">
        <v>2.1</v>
      </c>
      <c r="B44" s="4">
        <v>40.159999999999997</v>
      </c>
      <c r="C44" s="4">
        <v>39.5</v>
      </c>
      <c r="D44" s="4">
        <v>38.85</v>
      </c>
      <c r="E44" s="4">
        <v>38.19</v>
      </c>
      <c r="K44" s="4"/>
      <c r="L44" s="4"/>
    </row>
    <row r="45" spans="1:12" x14ac:dyDescent="0.2">
      <c r="A45" s="4">
        <v>2.15</v>
      </c>
      <c r="B45" s="4">
        <v>41.37</v>
      </c>
      <c r="C45" s="4">
        <v>40.71</v>
      </c>
      <c r="D45" s="4">
        <v>40.06</v>
      </c>
      <c r="E45" s="4">
        <v>39.4</v>
      </c>
      <c r="K45" s="4"/>
      <c r="L45" s="4"/>
    </row>
    <row r="46" spans="1:12" x14ac:dyDescent="0.2">
      <c r="A46" s="4">
        <v>2.2000000000000002</v>
      </c>
      <c r="B46" s="4">
        <v>42.59</v>
      </c>
      <c r="C46" s="4">
        <v>41.93</v>
      </c>
      <c r="D46" s="4">
        <v>41.27</v>
      </c>
      <c r="E46" s="4">
        <v>40.61</v>
      </c>
      <c r="K46" s="4"/>
      <c r="L46" s="4"/>
    </row>
    <row r="47" spans="1:12" x14ac:dyDescent="0.2">
      <c r="A47" s="4">
        <v>2.25</v>
      </c>
      <c r="B47" s="4">
        <v>43.8</v>
      </c>
      <c r="C47" s="4">
        <v>43.14</v>
      </c>
      <c r="D47" s="4">
        <v>42.48</v>
      </c>
      <c r="E47" s="4">
        <v>41.82</v>
      </c>
      <c r="K47" s="4"/>
      <c r="L47" s="4"/>
    </row>
    <row r="48" spans="1:12" x14ac:dyDescent="0.2">
      <c r="A48" s="4">
        <v>2.2999999999999998</v>
      </c>
      <c r="B48" s="4">
        <v>45.02</v>
      </c>
      <c r="C48" s="4">
        <v>44.36</v>
      </c>
      <c r="D48" s="4">
        <v>43.7</v>
      </c>
      <c r="E48" s="4">
        <v>43.04</v>
      </c>
      <c r="K48" s="4"/>
      <c r="L48" s="4"/>
    </row>
    <row r="49" spans="1:12" x14ac:dyDescent="0.2">
      <c r="A49" s="4">
        <v>2.35</v>
      </c>
      <c r="B49" s="4">
        <v>46.24</v>
      </c>
      <c r="C49" s="4">
        <v>45.58</v>
      </c>
      <c r="D49" s="4">
        <v>44.92</v>
      </c>
      <c r="E49" s="4">
        <v>44.26</v>
      </c>
      <c r="K49" s="4"/>
      <c r="L49" s="4"/>
    </row>
    <row r="50" spans="1:12" x14ac:dyDescent="0.2">
      <c r="A50" s="4">
        <v>2.4</v>
      </c>
      <c r="B50" s="4">
        <v>47.46</v>
      </c>
      <c r="C50" s="4">
        <v>46.8</v>
      </c>
      <c r="D50" s="4">
        <v>46.14</v>
      </c>
      <c r="E50" s="4">
        <v>45.47</v>
      </c>
      <c r="K50" s="4"/>
      <c r="L50" s="4"/>
    </row>
    <row r="51" spans="1:12" x14ac:dyDescent="0.2">
      <c r="A51" s="4">
        <v>2.4500000000000002</v>
      </c>
      <c r="B51" s="4">
        <v>48.68</v>
      </c>
      <c r="C51" s="4">
        <v>48.02</v>
      </c>
      <c r="D51" s="4">
        <v>47.35</v>
      </c>
      <c r="E51" s="4">
        <v>46.69</v>
      </c>
    </row>
    <row r="52" spans="1:12" x14ac:dyDescent="0.2">
      <c r="A52" s="4">
        <v>2.5</v>
      </c>
      <c r="B52" s="4">
        <v>49.9</v>
      </c>
      <c r="C52" s="4">
        <v>49.24</v>
      </c>
      <c r="D52" s="4">
        <v>48.58</v>
      </c>
      <c r="E52" s="4">
        <v>47.91</v>
      </c>
    </row>
    <row r="53" spans="1:12" x14ac:dyDescent="0.2">
      <c r="A53" s="4">
        <v>2.5499999999999998</v>
      </c>
      <c r="B53" s="4">
        <v>51.12</v>
      </c>
      <c r="C53" s="4">
        <v>50.45</v>
      </c>
      <c r="D53" s="4">
        <v>49.8</v>
      </c>
      <c r="E53" s="4">
        <v>49.13</v>
      </c>
    </row>
    <row r="54" spans="1:12" x14ac:dyDescent="0.2">
      <c r="A54" s="4">
        <v>2.6</v>
      </c>
      <c r="B54" s="4">
        <v>52.34</v>
      </c>
      <c r="C54" s="4">
        <v>51.67</v>
      </c>
      <c r="D54" s="4">
        <v>51.02</v>
      </c>
      <c r="E54" s="4">
        <v>50.35</v>
      </c>
    </row>
    <row r="55" spans="1:12" x14ac:dyDescent="0.2">
      <c r="A55" s="4">
        <v>2.65</v>
      </c>
      <c r="B55" s="4">
        <v>53.56</v>
      </c>
      <c r="C55" s="4">
        <v>52.89</v>
      </c>
      <c r="D55" s="4">
        <v>52.24</v>
      </c>
      <c r="E55" s="4">
        <v>51.57</v>
      </c>
    </row>
    <row r="56" spans="1:12" x14ac:dyDescent="0.2">
      <c r="A56" s="4">
        <v>2.7</v>
      </c>
      <c r="B56" s="4">
        <v>54.78</v>
      </c>
      <c r="C56" s="4">
        <v>54.11</v>
      </c>
      <c r="D56" s="4">
        <v>53.46</v>
      </c>
      <c r="E56" s="4">
        <v>52.79</v>
      </c>
    </row>
    <row r="57" spans="1:12" x14ac:dyDescent="0.2">
      <c r="A57" s="4">
        <v>2.75</v>
      </c>
      <c r="B57" s="4">
        <v>56</v>
      </c>
      <c r="C57" s="4">
        <v>55.33</v>
      </c>
      <c r="D57" s="4">
        <v>54.67</v>
      </c>
      <c r="E57" s="4">
        <v>54.01</v>
      </c>
    </row>
    <row r="58" spans="1:12" x14ac:dyDescent="0.2">
      <c r="A58" s="4">
        <v>2.8</v>
      </c>
      <c r="B58" s="4">
        <v>57.22</v>
      </c>
      <c r="C58" s="4">
        <v>56.57</v>
      </c>
      <c r="D58" s="4">
        <v>55.89</v>
      </c>
      <c r="E58" s="4">
        <v>55.23</v>
      </c>
    </row>
    <row r="59" spans="1:12" x14ac:dyDescent="0.2">
      <c r="A59" s="4">
        <v>2.85</v>
      </c>
      <c r="B59" s="4">
        <v>58.44</v>
      </c>
      <c r="C59" s="4">
        <v>57.79</v>
      </c>
      <c r="D59" s="4">
        <v>57.11</v>
      </c>
      <c r="E59" s="4">
        <v>56.45</v>
      </c>
    </row>
    <row r="60" spans="1:12" x14ac:dyDescent="0.2">
      <c r="A60" s="4">
        <v>2.9</v>
      </c>
      <c r="B60" s="4">
        <v>59.66</v>
      </c>
      <c r="C60" s="4">
        <v>59.01</v>
      </c>
      <c r="D60" s="4">
        <v>58.33</v>
      </c>
      <c r="E60" s="4">
        <v>57.67</v>
      </c>
    </row>
    <row r="61" spans="1:12" x14ac:dyDescent="0.2">
      <c r="A61" s="4">
        <v>2.95</v>
      </c>
      <c r="B61" s="4">
        <v>60.88</v>
      </c>
      <c r="C61" s="4">
        <v>60.23</v>
      </c>
      <c r="D61" s="4">
        <v>59.55</v>
      </c>
      <c r="E61" s="4">
        <v>58.89</v>
      </c>
    </row>
    <row r="62" spans="1:12" x14ac:dyDescent="0.2">
      <c r="A62" s="4">
        <v>3</v>
      </c>
      <c r="B62" s="4">
        <v>62.1</v>
      </c>
      <c r="C62" s="4">
        <v>61.45</v>
      </c>
      <c r="D62" s="4">
        <v>60.78</v>
      </c>
      <c r="E62" s="4">
        <v>60.11</v>
      </c>
    </row>
    <row r="63" spans="1:12" x14ac:dyDescent="0.2">
      <c r="A63" s="4">
        <v>3.05</v>
      </c>
      <c r="B63" s="4">
        <v>63.32</v>
      </c>
      <c r="C63" s="4">
        <v>62.66</v>
      </c>
      <c r="D63" s="4">
        <v>62</v>
      </c>
      <c r="E63" s="4">
        <v>61.33</v>
      </c>
    </row>
    <row r="64" spans="1:12" x14ac:dyDescent="0.2">
      <c r="A64" s="4">
        <v>3.1</v>
      </c>
      <c r="B64" s="4">
        <v>64.540000000000006</v>
      </c>
      <c r="C64" s="4">
        <v>63.88</v>
      </c>
      <c r="D64" s="4">
        <v>63.22</v>
      </c>
      <c r="E64" s="4">
        <v>62.55</v>
      </c>
    </row>
    <row r="65" spans="1:5" x14ac:dyDescent="0.2">
      <c r="A65" s="4">
        <v>3.15</v>
      </c>
      <c r="B65" s="4">
        <v>65.760000000000005</v>
      </c>
      <c r="C65" s="4">
        <v>65.099999999999994</v>
      </c>
      <c r="D65" s="4">
        <v>64.44</v>
      </c>
      <c r="E65" s="4">
        <v>63.77</v>
      </c>
    </row>
    <row r="66" spans="1:5" x14ac:dyDescent="0.2">
      <c r="A66" s="4">
        <v>3.2</v>
      </c>
      <c r="B66" s="4">
        <v>66.98</v>
      </c>
      <c r="C66" s="4">
        <v>66.319999999999993</v>
      </c>
      <c r="D66" s="4">
        <v>65.66</v>
      </c>
      <c r="E66" s="4">
        <v>64.989999999999995</v>
      </c>
    </row>
    <row r="67" spans="1:5" x14ac:dyDescent="0.2">
      <c r="A67" s="4">
        <v>3.25</v>
      </c>
      <c r="B67" s="4">
        <v>68.2</v>
      </c>
      <c r="C67" s="4">
        <v>67.540000000000006</v>
      </c>
      <c r="D67" s="4">
        <v>66.88</v>
      </c>
      <c r="E67" s="4">
        <v>66.209999999999994</v>
      </c>
    </row>
    <row r="68" spans="1:5" x14ac:dyDescent="0.2">
      <c r="A68" s="4">
        <v>3.3</v>
      </c>
      <c r="B68" s="4">
        <v>69.42</v>
      </c>
      <c r="C68" s="4">
        <v>68.760000000000005</v>
      </c>
      <c r="D68" s="4">
        <v>68.099999999999994</v>
      </c>
      <c r="E68" s="4">
        <v>67.430000000000007</v>
      </c>
    </row>
    <row r="69" spans="1:5" x14ac:dyDescent="0.2">
      <c r="A69" s="4">
        <v>3.35</v>
      </c>
      <c r="B69" s="4">
        <v>70.64</v>
      </c>
      <c r="C69" s="4">
        <v>69.98</v>
      </c>
      <c r="D69" s="4">
        <v>69.319999999999993</v>
      </c>
      <c r="E69" s="4">
        <v>68.650000000000006</v>
      </c>
    </row>
    <row r="70" spans="1:5" x14ac:dyDescent="0.2">
      <c r="A70" s="4">
        <v>3.4</v>
      </c>
      <c r="B70" s="4">
        <v>71.86</v>
      </c>
      <c r="C70" s="4">
        <v>71.2</v>
      </c>
      <c r="D70" s="4">
        <v>70.540000000000006</v>
      </c>
      <c r="E70" s="4">
        <v>69.87</v>
      </c>
    </row>
    <row r="71" spans="1:5" x14ac:dyDescent="0.2">
      <c r="A71" s="4">
        <v>3.45</v>
      </c>
      <c r="B71" s="4">
        <v>73.08</v>
      </c>
      <c r="C71" s="4">
        <v>72.42</v>
      </c>
      <c r="D71" s="4">
        <v>71.760000000000005</v>
      </c>
      <c r="E71" s="4">
        <v>71.09</v>
      </c>
    </row>
    <row r="72" spans="1:5" x14ac:dyDescent="0.2">
      <c r="A72" s="4">
        <v>3.5</v>
      </c>
      <c r="B72" s="4">
        <v>74.3</v>
      </c>
      <c r="C72" s="4">
        <v>73.64</v>
      </c>
      <c r="D72" s="4">
        <v>72.989999999999995</v>
      </c>
      <c r="E72" s="4">
        <v>72.31</v>
      </c>
    </row>
    <row r="73" spans="1:5" x14ac:dyDescent="0.2">
      <c r="A73" s="4">
        <v>3.55</v>
      </c>
      <c r="B73" s="4">
        <v>75.52</v>
      </c>
      <c r="C73" s="4">
        <v>74.849999999999994</v>
      </c>
      <c r="D73" s="4">
        <v>74.209999999999994</v>
      </c>
      <c r="E73" s="4">
        <v>73.53</v>
      </c>
    </row>
    <row r="74" spans="1:5" x14ac:dyDescent="0.2">
      <c r="A74" s="4">
        <v>3.6</v>
      </c>
      <c r="B74" s="4">
        <v>76.739999999999995</v>
      </c>
      <c r="C74" s="4">
        <v>76.069999999999993</v>
      </c>
      <c r="D74" s="4">
        <v>75.53</v>
      </c>
      <c r="E74" s="4">
        <v>74.75</v>
      </c>
    </row>
    <row r="75" spans="1:5" x14ac:dyDescent="0.2">
      <c r="A75" s="4">
        <v>3.65</v>
      </c>
      <c r="B75" s="4">
        <v>77.959999999999994</v>
      </c>
      <c r="C75" s="4">
        <v>77.290000000000006</v>
      </c>
      <c r="D75" s="4">
        <v>76.650000000000006</v>
      </c>
      <c r="E75" s="4">
        <v>75.97</v>
      </c>
    </row>
    <row r="76" spans="1:5" x14ac:dyDescent="0.2">
      <c r="A76" s="4">
        <v>3.7</v>
      </c>
      <c r="B76" s="4">
        <v>79.180000000000007</v>
      </c>
      <c r="C76" s="4">
        <v>78.510000000000005</v>
      </c>
      <c r="D76" s="4">
        <v>77.87</v>
      </c>
      <c r="E76" s="4">
        <v>77.19</v>
      </c>
    </row>
    <row r="77" spans="1:5" x14ac:dyDescent="0.2">
      <c r="A77" s="4">
        <v>3.75</v>
      </c>
      <c r="B77" s="4">
        <v>80.400000000000006</v>
      </c>
      <c r="C77" s="4">
        <v>79.73</v>
      </c>
      <c r="D77" s="4">
        <v>79.069999999999993</v>
      </c>
      <c r="E77" s="4">
        <v>78.42</v>
      </c>
    </row>
    <row r="78" spans="1:5" x14ac:dyDescent="0.2">
      <c r="A78" s="4">
        <v>3.8</v>
      </c>
      <c r="B78" s="4">
        <v>81.62</v>
      </c>
      <c r="C78" s="4">
        <v>80.97</v>
      </c>
      <c r="D78" s="4">
        <v>80.290000000000006</v>
      </c>
      <c r="E78" s="4">
        <v>79.64</v>
      </c>
    </row>
    <row r="79" spans="1:5" x14ac:dyDescent="0.2">
      <c r="A79" s="4">
        <v>3.85</v>
      </c>
      <c r="B79" s="4">
        <v>82.84</v>
      </c>
      <c r="C79" s="4">
        <v>82.19</v>
      </c>
      <c r="D79" s="4">
        <v>81.510000000000005</v>
      </c>
      <c r="E79" s="4">
        <v>80.86</v>
      </c>
    </row>
    <row r="80" spans="1:5" x14ac:dyDescent="0.2">
      <c r="A80" s="4">
        <v>3.9</v>
      </c>
      <c r="B80" s="4">
        <v>84.06</v>
      </c>
      <c r="C80" s="4">
        <v>83.41</v>
      </c>
      <c r="D80" s="4">
        <v>82.73</v>
      </c>
      <c r="E80" s="4">
        <v>82.08</v>
      </c>
    </row>
    <row r="81" spans="1:5" x14ac:dyDescent="0.2">
      <c r="A81" s="4">
        <v>3.95</v>
      </c>
      <c r="B81" s="4">
        <v>85.28</v>
      </c>
      <c r="C81" s="4">
        <v>84.63</v>
      </c>
      <c r="D81" s="4">
        <v>83.95</v>
      </c>
      <c r="E81" s="4">
        <v>83.3</v>
      </c>
    </row>
    <row r="82" spans="1:5" x14ac:dyDescent="0.2">
      <c r="A82" s="4">
        <v>4</v>
      </c>
      <c r="B82" s="4">
        <v>86.5</v>
      </c>
      <c r="C82" s="4">
        <v>85.85</v>
      </c>
      <c r="D82" s="4">
        <v>85.18</v>
      </c>
      <c r="E82" s="4">
        <v>84.52</v>
      </c>
    </row>
    <row r="83" spans="1:5" x14ac:dyDescent="0.2">
      <c r="A83" s="4">
        <v>4.05</v>
      </c>
      <c r="B83" s="4">
        <v>87.73</v>
      </c>
      <c r="C83" s="4">
        <v>87.06</v>
      </c>
      <c r="D83" s="4">
        <v>86.4</v>
      </c>
      <c r="E83" s="4">
        <v>85.74</v>
      </c>
    </row>
    <row r="84" spans="1:5" x14ac:dyDescent="0.2">
      <c r="A84" s="4">
        <v>4.0999999999999996</v>
      </c>
      <c r="B84" s="4">
        <v>88.95</v>
      </c>
      <c r="C84" s="4">
        <v>88.28</v>
      </c>
      <c r="D84" s="4">
        <v>87.62</v>
      </c>
      <c r="E84" s="4">
        <v>86.96</v>
      </c>
    </row>
    <row r="85" spans="1:5" x14ac:dyDescent="0.2">
      <c r="A85" s="4">
        <v>4.1500000000000004</v>
      </c>
      <c r="B85" s="4">
        <v>90.17</v>
      </c>
      <c r="C85" s="4">
        <v>89.5</v>
      </c>
      <c r="D85" s="4">
        <v>88.84</v>
      </c>
      <c r="E85" s="4">
        <v>88.18</v>
      </c>
    </row>
    <row r="86" spans="1:5" x14ac:dyDescent="0.2">
      <c r="A86" s="4">
        <v>4.2</v>
      </c>
      <c r="B86" s="4">
        <v>91.39</v>
      </c>
      <c r="C86" s="4">
        <v>90.72</v>
      </c>
      <c r="D86" s="4">
        <v>90.06</v>
      </c>
      <c r="E86" s="4">
        <v>89.4</v>
      </c>
    </row>
    <row r="87" spans="1:5" x14ac:dyDescent="0.2">
      <c r="A87" s="4">
        <v>4.25</v>
      </c>
      <c r="B87" s="4">
        <v>92.61</v>
      </c>
      <c r="C87" s="4">
        <v>91.94</v>
      </c>
      <c r="D87" s="4">
        <v>91.28</v>
      </c>
      <c r="E87" s="4">
        <v>90.62</v>
      </c>
    </row>
    <row r="88" spans="1:5" x14ac:dyDescent="0.2">
      <c r="A88" s="4">
        <v>4.3</v>
      </c>
      <c r="B88" s="4">
        <v>93.83</v>
      </c>
      <c r="C88" s="4">
        <v>93.16</v>
      </c>
      <c r="D88" s="4">
        <v>92.5</v>
      </c>
      <c r="E88" s="4">
        <v>91.84</v>
      </c>
    </row>
    <row r="89" spans="1:5" x14ac:dyDescent="0.2">
      <c r="A89" s="4">
        <v>4.3499999999999996</v>
      </c>
      <c r="B89" s="4">
        <v>95.05</v>
      </c>
      <c r="C89" s="4">
        <v>94.38</v>
      </c>
      <c r="D89" s="4">
        <v>93.72</v>
      </c>
      <c r="E89" s="4">
        <v>93.06</v>
      </c>
    </row>
    <row r="90" spans="1:5" x14ac:dyDescent="0.2">
      <c r="A90" s="4">
        <v>4.4000000000000004</v>
      </c>
      <c r="B90" s="4">
        <v>96.27</v>
      </c>
      <c r="C90" s="4">
        <v>95.6</v>
      </c>
      <c r="D90" s="4">
        <v>94.94</v>
      </c>
      <c r="E90" s="4">
        <v>94.28</v>
      </c>
    </row>
    <row r="91" spans="1:5" x14ac:dyDescent="0.2">
      <c r="A91" s="4">
        <v>4.45</v>
      </c>
      <c r="B91" s="4">
        <v>97.49</v>
      </c>
      <c r="C91" s="4">
        <v>96.82</v>
      </c>
      <c r="D91" s="4">
        <v>96.16</v>
      </c>
      <c r="E91" s="4">
        <v>95.5</v>
      </c>
    </row>
    <row r="92" spans="1:5" x14ac:dyDescent="0.2">
      <c r="A92" s="4">
        <v>4.5</v>
      </c>
      <c r="B92" s="4">
        <v>98.71</v>
      </c>
      <c r="C92" s="4">
        <v>98.04</v>
      </c>
      <c r="D92" s="4">
        <v>97.39</v>
      </c>
      <c r="E92" s="4">
        <v>96.71</v>
      </c>
    </row>
    <row r="93" spans="1:5" x14ac:dyDescent="0.2">
      <c r="A93" s="4">
        <v>4.55</v>
      </c>
      <c r="B93" s="4">
        <v>99.93</v>
      </c>
      <c r="C93" s="4">
        <v>99.25</v>
      </c>
      <c r="D93" s="4">
        <v>98.61</v>
      </c>
      <c r="E93" s="4">
        <v>97.93</v>
      </c>
    </row>
    <row r="94" spans="1:5" x14ac:dyDescent="0.2">
      <c r="A94" s="4">
        <v>4.5999999999999996</v>
      </c>
      <c r="B94" s="4">
        <v>101.15</v>
      </c>
      <c r="C94" s="4">
        <v>100.47</v>
      </c>
      <c r="D94" s="4">
        <v>99.83</v>
      </c>
      <c r="E94" s="4">
        <v>99.15</v>
      </c>
    </row>
    <row r="95" spans="1:5" x14ac:dyDescent="0.2">
      <c r="A95" s="4">
        <v>4.6500000000000004</v>
      </c>
      <c r="B95" s="4">
        <v>102.377</v>
      </c>
      <c r="C95" s="4">
        <v>101.69</v>
      </c>
      <c r="D95" s="4">
        <v>101.05</v>
      </c>
      <c r="E95" s="4">
        <v>100.37</v>
      </c>
    </row>
    <row r="96" spans="1:5" x14ac:dyDescent="0.2">
      <c r="A96" s="4">
        <v>4.7</v>
      </c>
      <c r="B96" s="4">
        <v>103.59</v>
      </c>
      <c r="C96" s="4">
        <v>102.91</v>
      </c>
      <c r="D96" s="4">
        <v>102.27</v>
      </c>
      <c r="E96" s="4">
        <v>101.59</v>
      </c>
    </row>
    <row r="97" spans="1:5" x14ac:dyDescent="0.2">
      <c r="A97" s="4">
        <v>4.75</v>
      </c>
      <c r="B97" s="4">
        <v>104.81</v>
      </c>
      <c r="C97" s="4">
        <v>104.13</v>
      </c>
      <c r="D97" s="4">
        <v>103.47</v>
      </c>
      <c r="E97" s="4">
        <v>102.82</v>
      </c>
    </row>
    <row r="98" spans="1:5" x14ac:dyDescent="0.2">
      <c r="A98" s="4">
        <v>4.8</v>
      </c>
      <c r="B98" s="4">
        <v>106.03</v>
      </c>
      <c r="C98" s="4">
        <v>105.38</v>
      </c>
      <c r="D98" s="4">
        <v>104.69</v>
      </c>
      <c r="E98" s="4">
        <v>104.04</v>
      </c>
    </row>
    <row r="99" spans="1:5" x14ac:dyDescent="0.2">
      <c r="A99" s="4">
        <v>4.8499999999999996</v>
      </c>
      <c r="B99" s="4">
        <v>107.25</v>
      </c>
      <c r="C99" s="4">
        <v>106.6</v>
      </c>
      <c r="D99" s="4">
        <v>105.91</v>
      </c>
      <c r="E99" s="4">
        <v>105.26</v>
      </c>
    </row>
    <row r="100" spans="1:5" x14ac:dyDescent="0.2">
      <c r="A100" s="4">
        <v>4.9000000000000004</v>
      </c>
      <c r="B100" s="4">
        <v>108.47</v>
      </c>
      <c r="C100" s="4">
        <v>107.82</v>
      </c>
      <c r="D100" s="4">
        <v>107.13</v>
      </c>
      <c r="E100" s="4">
        <v>106.48</v>
      </c>
    </row>
    <row r="101" spans="1:5" x14ac:dyDescent="0.2">
      <c r="A101" s="4">
        <v>4.95</v>
      </c>
      <c r="B101" s="4">
        <v>109.69</v>
      </c>
      <c r="C101" s="4">
        <v>109.04</v>
      </c>
      <c r="D101" s="4">
        <v>108.35</v>
      </c>
      <c r="E101" s="4">
        <v>107.7</v>
      </c>
    </row>
    <row r="102" spans="1:5" x14ac:dyDescent="0.2">
      <c r="A102" s="4">
        <v>5</v>
      </c>
      <c r="B102" s="4">
        <v>110.91</v>
      </c>
      <c r="C102" s="4">
        <v>110.26</v>
      </c>
      <c r="D102" s="4">
        <v>109.58</v>
      </c>
      <c r="E102" s="4">
        <v>108.92</v>
      </c>
    </row>
    <row r="103" spans="1:5" x14ac:dyDescent="0.2">
      <c r="A103" s="4">
        <v>5.05</v>
      </c>
      <c r="B103" s="4">
        <v>112.13</v>
      </c>
      <c r="C103" s="4">
        <v>111.46</v>
      </c>
      <c r="D103" s="4">
        <v>110.8</v>
      </c>
      <c r="E103" s="4">
        <v>110.14</v>
      </c>
    </row>
    <row r="104" spans="1:5" x14ac:dyDescent="0.2">
      <c r="A104" s="4">
        <v>5.0999999999999996</v>
      </c>
      <c r="B104" s="4">
        <v>113.35</v>
      </c>
      <c r="C104" s="4">
        <v>112.68</v>
      </c>
      <c r="D104" s="4">
        <v>112.02</v>
      </c>
      <c r="E104" s="4">
        <v>111.36</v>
      </c>
    </row>
    <row r="105" spans="1:5" x14ac:dyDescent="0.2">
      <c r="A105" s="4">
        <v>5.15</v>
      </c>
      <c r="B105" s="4">
        <v>114.57</v>
      </c>
      <c r="C105" s="4">
        <v>113.91</v>
      </c>
      <c r="D105" s="4">
        <v>113.24</v>
      </c>
      <c r="E105" s="4">
        <v>112.58</v>
      </c>
    </row>
    <row r="106" spans="1:5" x14ac:dyDescent="0.2">
      <c r="A106" s="4">
        <v>5.2</v>
      </c>
      <c r="B106" s="4">
        <v>115.79</v>
      </c>
      <c r="C106" s="4">
        <v>115.13</v>
      </c>
      <c r="D106" s="4">
        <v>114.46</v>
      </c>
      <c r="E106" s="4">
        <v>113.8</v>
      </c>
    </row>
    <row r="107" spans="1:5" x14ac:dyDescent="0.2">
      <c r="A107" s="4">
        <v>5.25</v>
      </c>
      <c r="B107" s="4">
        <v>117.01</v>
      </c>
      <c r="C107" s="4">
        <v>116.35</v>
      </c>
      <c r="D107" s="4">
        <v>115.68</v>
      </c>
      <c r="E107" s="4">
        <v>115.02</v>
      </c>
    </row>
    <row r="108" spans="1:5" x14ac:dyDescent="0.2">
      <c r="A108" s="4">
        <v>5.3</v>
      </c>
      <c r="B108" s="4">
        <v>118.23</v>
      </c>
      <c r="C108" s="4">
        <v>117.57</v>
      </c>
      <c r="D108" s="4">
        <v>116.9</v>
      </c>
      <c r="E108" s="4">
        <v>116.24</v>
      </c>
    </row>
    <row r="109" spans="1:5" x14ac:dyDescent="0.2">
      <c r="A109" s="4">
        <v>5.35</v>
      </c>
      <c r="B109" s="4">
        <v>119.45</v>
      </c>
      <c r="C109" s="4">
        <v>118.79</v>
      </c>
      <c r="D109" s="4">
        <v>118.12</v>
      </c>
      <c r="E109" s="4">
        <v>117.46</v>
      </c>
    </row>
    <row r="110" spans="1:5" x14ac:dyDescent="0.2">
      <c r="A110" s="4">
        <v>5.4</v>
      </c>
      <c r="B110" s="4">
        <v>120.67</v>
      </c>
      <c r="C110" s="4">
        <v>120.01</v>
      </c>
      <c r="D110" s="4">
        <v>119.34</v>
      </c>
      <c r="E110" s="4">
        <v>118.68</v>
      </c>
    </row>
    <row r="111" spans="1:5" x14ac:dyDescent="0.2">
      <c r="A111" s="4">
        <v>5.45</v>
      </c>
      <c r="B111" s="4">
        <v>121.89</v>
      </c>
      <c r="C111" s="4">
        <v>121.23</v>
      </c>
      <c r="D111" s="4">
        <v>120.56</v>
      </c>
      <c r="E111" s="4">
        <v>119.9</v>
      </c>
    </row>
    <row r="112" spans="1:5" x14ac:dyDescent="0.2">
      <c r="A112" s="4">
        <v>5.5</v>
      </c>
      <c r="B112" s="4">
        <v>123.11</v>
      </c>
      <c r="C112" s="4">
        <v>122.45</v>
      </c>
      <c r="D112" s="4">
        <v>121.8</v>
      </c>
      <c r="E112" s="4">
        <v>121.12</v>
      </c>
    </row>
    <row r="113" spans="1:5" x14ac:dyDescent="0.2">
      <c r="A113" s="4">
        <v>5.55</v>
      </c>
      <c r="B113" s="4">
        <v>124.33</v>
      </c>
      <c r="C113" s="4">
        <v>123.65</v>
      </c>
      <c r="D113" s="4">
        <v>123.02</v>
      </c>
      <c r="E113" s="4">
        <v>122.34</v>
      </c>
    </row>
    <row r="114" spans="1:5" x14ac:dyDescent="0.2">
      <c r="A114" s="4">
        <v>5.6</v>
      </c>
      <c r="B114" s="4">
        <v>125.55</v>
      </c>
      <c r="C114" s="4">
        <v>124.87</v>
      </c>
      <c r="D114" s="4">
        <v>124.24</v>
      </c>
      <c r="E114" s="4">
        <v>123.56</v>
      </c>
    </row>
    <row r="115" spans="1:5" x14ac:dyDescent="0.2">
      <c r="A115" s="4">
        <v>5.65</v>
      </c>
      <c r="B115" s="4">
        <v>126.77</v>
      </c>
      <c r="C115" s="4">
        <v>126.09</v>
      </c>
      <c r="D115" s="4">
        <v>125.46</v>
      </c>
      <c r="E115" s="4">
        <v>124.78</v>
      </c>
    </row>
    <row r="116" spans="1:5" x14ac:dyDescent="0.2">
      <c r="A116" s="4">
        <v>5.7</v>
      </c>
      <c r="B116" s="4">
        <v>127.99</v>
      </c>
      <c r="C116" s="4">
        <v>127.31</v>
      </c>
      <c r="D116" s="4">
        <v>126.68</v>
      </c>
      <c r="E116" s="4">
        <v>126</v>
      </c>
    </row>
    <row r="117" spans="1:5" x14ac:dyDescent="0.2">
      <c r="A117" s="4">
        <v>5.75</v>
      </c>
      <c r="B117" s="4">
        <v>129.21</v>
      </c>
      <c r="C117" s="4">
        <v>128.53</v>
      </c>
      <c r="D117" s="4">
        <v>127.87</v>
      </c>
      <c r="E117" s="4">
        <v>127.23</v>
      </c>
    </row>
    <row r="118" spans="1:5" x14ac:dyDescent="0.2">
      <c r="A118" s="4">
        <v>5.8</v>
      </c>
      <c r="B118" s="4">
        <v>130.43</v>
      </c>
      <c r="C118" s="4">
        <v>129.79</v>
      </c>
      <c r="D118" s="4">
        <v>129.09</v>
      </c>
      <c r="E118" s="4">
        <v>128.44999999999999</v>
      </c>
    </row>
    <row r="119" spans="1:5" x14ac:dyDescent="0.2">
      <c r="A119" s="4">
        <v>5.85</v>
      </c>
      <c r="B119" s="4">
        <v>131.65</v>
      </c>
      <c r="C119" s="4">
        <v>131.01</v>
      </c>
      <c r="D119" s="4">
        <v>130.31</v>
      </c>
      <c r="E119" s="4">
        <v>129.66999999999999</v>
      </c>
    </row>
    <row r="120" spans="1:5" x14ac:dyDescent="0.2">
      <c r="A120" s="4">
        <v>5.9</v>
      </c>
      <c r="B120" s="4">
        <v>132.87</v>
      </c>
      <c r="C120" s="4">
        <v>132.22999999999999</v>
      </c>
      <c r="D120" s="4">
        <v>131.53</v>
      </c>
      <c r="E120" s="4">
        <v>130.88999999999999</v>
      </c>
    </row>
    <row r="121" spans="1:5" x14ac:dyDescent="0.2">
      <c r="A121" s="4">
        <v>5.95</v>
      </c>
      <c r="B121" s="4">
        <v>134.09</v>
      </c>
      <c r="C121" s="4">
        <v>133.44999999999999</v>
      </c>
      <c r="D121" s="4">
        <v>132.75</v>
      </c>
      <c r="E121" s="4">
        <v>132.11000000000001</v>
      </c>
    </row>
    <row r="122" spans="1:5" x14ac:dyDescent="0.2">
      <c r="A122" s="4">
        <v>6</v>
      </c>
      <c r="B122" s="4">
        <v>135.31</v>
      </c>
      <c r="C122" s="4">
        <v>134.66999999999999</v>
      </c>
      <c r="D122" s="4">
        <v>133.99</v>
      </c>
      <c r="E122" s="4">
        <v>133.32</v>
      </c>
    </row>
    <row r="123" spans="1:5" x14ac:dyDescent="0.2">
      <c r="A123" s="4">
        <v>6.05</v>
      </c>
      <c r="B123" s="4">
        <v>136.53</v>
      </c>
      <c r="C123" s="4">
        <v>135.87</v>
      </c>
      <c r="D123" s="4">
        <v>135.21</v>
      </c>
      <c r="E123" s="4">
        <v>134.54</v>
      </c>
    </row>
    <row r="124" spans="1:5" x14ac:dyDescent="0.2">
      <c r="A124" s="4">
        <v>6.1</v>
      </c>
      <c r="B124" s="4">
        <v>137.75</v>
      </c>
      <c r="C124" s="4">
        <v>137.09</v>
      </c>
      <c r="D124" s="4">
        <v>136.43</v>
      </c>
      <c r="E124" s="4">
        <v>134.76</v>
      </c>
    </row>
    <row r="125" spans="1:5" x14ac:dyDescent="0.2">
      <c r="A125" s="4">
        <v>6.15</v>
      </c>
      <c r="B125" s="4">
        <v>138.97</v>
      </c>
      <c r="C125" s="4">
        <v>138.31</v>
      </c>
      <c r="D125" s="4">
        <v>137.65</v>
      </c>
      <c r="E125" s="4">
        <v>136.97999999999999</v>
      </c>
    </row>
    <row r="126" spans="1:5" x14ac:dyDescent="0.2">
      <c r="A126" s="4">
        <v>6.2</v>
      </c>
      <c r="B126" s="4">
        <v>140.19</v>
      </c>
      <c r="C126" s="4">
        <v>139.53</v>
      </c>
      <c r="D126" s="4">
        <v>138.87</v>
      </c>
      <c r="E126" s="4">
        <v>138.19999999999999</v>
      </c>
    </row>
    <row r="127" spans="1:5" x14ac:dyDescent="0.2">
      <c r="A127" s="4">
        <v>6.25</v>
      </c>
      <c r="B127" s="4">
        <v>141.41</v>
      </c>
      <c r="C127" s="4">
        <v>140.75</v>
      </c>
      <c r="D127" s="4">
        <v>140.09</v>
      </c>
      <c r="E127" s="4">
        <v>139.41999999999999</v>
      </c>
    </row>
    <row r="128" spans="1:5" x14ac:dyDescent="0.2">
      <c r="A128" s="4">
        <v>6.3</v>
      </c>
      <c r="B128" s="4">
        <v>142.63</v>
      </c>
      <c r="C128" s="4">
        <v>141.97</v>
      </c>
      <c r="D128" s="4">
        <v>141.31</v>
      </c>
      <c r="E128" s="4">
        <v>140.63999999999999</v>
      </c>
    </row>
    <row r="129" spans="1:5" x14ac:dyDescent="0.2">
      <c r="A129" s="4">
        <v>6.35</v>
      </c>
      <c r="B129" s="4">
        <v>143.85</v>
      </c>
      <c r="C129" s="4">
        <v>143.19</v>
      </c>
      <c r="D129" s="4">
        <v>142.53</v>
      </c>
      <c r="E129" s="4">
        <v>141.86000000000001</v>
      </c>
    </row>
    <row r="130" spans="1:5" x14ac:dyDescent="0.2">
      <c r="A130" s="4">
        <v>6.4</v>
      </c>
      <c r="B130" s="4">
        <v>145.07</v>
      </c>
      <c r="C130" s="4">
        <v>144.41</v>
      </c>
      <c r="D130" s="4">
        <v>143.75</v>
      </c>
      <c r="E130" s="4">
        <v>143.08000000000001</v>
      </c>
    </row>
    <row r="131" spans="1:5" x14ac:dyDescent="0.2">
      <c r="A131" s="4">
        <v>6.45</v>
      </c>
      <c r="B131" s="4">
        <v>146.29</v>
      </c>
      <c r="C131" s="4">
        <v>145.63</v>
      </c>
      <c r="D131" s="4">
        <v>144.97</v>
      </c>
      <c r="E131" s="4">
        <v>144.30000000000001</v>
      </c>
    </row>
    <row r="132" spans="1:5" x14ac:dyDescent="0.2">
      <c r="A132" s="4">
        <v>6.5</v>
      </c>
      <c r="B132" s="4">
        <v>147.51</v>
      </c>
      <c r="C132" s="4">
        <v>146.85</v>
      </c>
      <c r="D132" s="4">
        <v>146.19999999999999</v>
      </c>
      <c r="E132" s="4">
        <v>145.52000000000001</v>
      </c>
    </row>
    <row r="133" spans="1:5" x14ac:dyDescent="0.2">
      <c r="A133" s="4">
        <v>6.55</v>
      </c>
      <c r="B133" s="4">
        <v>148.72999999999999</v>
      </c>
      <c r="C133" s="4">
        <v>148.05000000000001</v>
      </c>
      <c r="D133" s="4">
        <v>147.41999999999999</v>
      </c>
      <c r="E133" s="4">
        <v>146.74</v>
      </c>
    </row>
    <row r="134" spans="1:5" x14ac:dyDescent="0.2">
      <c r="A134" s="4">
        <v>6.6</v>
      </c>
      <c r="B134" s="4">
        <v>149.94999999999999</v>
      </c>
      <c r="C134" s="4">
        <v>149.27000000000001</v>
      </c>
      <c r="D134" s="4">
        <v>148.63999999999999</v>
      </c>
      <c r="E134" s="4">
        <v>147.96</v>
      </c>
    </row>
    <row r="135" spans="1:5" x14ac:dyDescent="0.2">
      <c r="A135" s="4">
        <v>6.65</v>
      </c>
      <c r="B135" s="4">
        <v>151.16999999999999</v>
      </c>
      <c r="C135" s="4">
        <v>150.49</v>
      </c>
      <c r="D135" s="4">
        <v>149.86000000000001</v>
      </c>
      <c r="E135" s="4">
        <v>149.18</v>
      </c>
    </row>
    <row r="136" spans="1:5" x14ac:dyDescent="0.2">
      <c r="A136" s="4">
        <v>6.7</v>
      </c>
      <c r="B136" s="4">
        <v>152.38999999999999</v>
      </c>
      <c r="C136" s="4">
        <v>151.71</v>
      </c>
      <c r="D136" s="4">
        <v>151.08000000000001</v>
      </c>
      <c r="E136" s="4">
        <v>150.4</v>
      </c>
    </row>
    <row r="137" spans="1:5" x14ac:dyDescent="0.2">
      <c r="A137" s="4">
        <v>6.75</v>
      </c>
      <c r="B137" s="4">
        <v>153.62</v>
      </c>
      <c r="C137" s="4">
        <v>152.93</v>
      </c>
      <c r="D137" s="4">
        <v>152.27000000000001</v>
      </c>
      <c r="E137" s="4">
        <v>151.63</v>
      </c>
    </row>
    <row r="138" spans="1:5" x14ac:dyDescent="0.2">
      <c r="A138" s="4">
        <v>6.8</v>
      </c>
      <c r="B138" s="4">
        <v>154.84</v>
      </c>
      <c r="C138" s="4">
        <v>154.19</v>
      </c>
      <c r="D138" s="4">
        <v>153.49</v>
      </c>
      <c r="E138" s="4">
        <v>152.85</v>
      </c>
    </row>
    <row r="139" spans="1:5" x14ac:dyDescent="0.2">
      <c r="A139" s="4">
        <v>6.85</v>
      </c>
      <c r="B139" s="4">
        <v>156.06</v>
      </c>
      <c r="C139" s="4">
        <v>155.41</v>
      </c>
      <c r="D139" s="4">
        <v>154.71</v>
      </c>
      <c r="E139" s="4">
        <v>154.07</v>
      </c>
    </row>
    <row r="140" spans="1:5" x14ac:dyDescent="0.2">
      <c r="A140" s="4">
        <v>6.9</v>
      </c>
      <c r="B140" s="4">
        <v>157.28</v>
      </c>
      <c r="C140" s="4">
        <v>156.63</v>
      </c>
      <c r="D140" s="4">
        <v>155.93</v>
      </c>
      <c r="E140" s="4">
        <v>155.29</v>
      </c>
    </row>
    <row r="141" spans="1:5" x14ac:dyDescent="0.2">
      <c r="A141" s="4">
        <v>6.95</v>
      </c>
      <c r="B141" s="4">
        <v>158.5</v>
      </c>
      <c r="C141" s="4">
        <v>157.85</v>
      </c>
      <c r="D141" s="4">
        <v>157.15</v>
      </c>
      <c r="E141" s="4">
        <v>156.51</v>
      </c>
    </row>
    <row r="142" spans="1:5" x14ac:dyDescent="0.2">
      <c r="A142" s="4">
        <v>7</v>
      </c>
      <c r="B142" s="4">
        <v>159.72</v>
      </c>
      <c r="C142" s="4">
        <v>159.08000000000001</v>
      </c>
      <c r="D142" s="4">
        <v>158.38999999999999</v>
      </c>
      <c r="E142" s="4">
        <v>157.72999999999999</v>
      </c>
    </row>
    <row r="143" spans="1:5" x14ac:dyDescent="0.2">
      <c r="A143" s="4">
        <v>7.05</v>
      </c>
      <c r="B143" s="4">
        <v>160.94</v>
      </c>
      <c r="C143" s="4">
        <v>160.27000000000001</v>
      </c>
      <c r="D143" s="4">
        <v>159.61000000000001</v>
      </c>
      <c r="E143" s="4">
        <v>158.94999999999999</v>
      </c>
    </row>
    <row r="144" spans="1:5" x14ac:dyDescent="0.2">
      <c r="A144" s="4">
        <v>7.1</v>
      </c>
      <c r="B144" s="4">
        <v>162.16</v>
      </c>
      <c r="C144" s="4">
        <v>161.49</v>
      </c>
      <c r="D144" s="4">
        <v>160.83000000000001</v>
      </c>
      <c r="E144" s="4">
        <v>160.16999999999999</v>
      </c>
    </row>
    <row r="145" spans="1:11" x14ac:dyDescent="0.2">
      <c r="A145" s="4">
        <v>7.15</v>
      </c>
      <c r="B145" s="4">
        <v>163.38</v>
      </c>
      <c r="C145" s="4">
        <v>162.71</v>
      </c>
      <c r="D145" s="4">
        <v>162.05000000000001</v>
      </c>
      <c r="E145" s="4">
        <v>161.38999999999999</v>
      </c>
    </row>
    <row r="146" spans="1:11" x14ac:dyDescent="0.2">
      <c r="A146" s="4">
        <v>7.2</v>
      </c>
      <c r="B146" s="4">
        <v>164.6</v>
      </c>
      <c r="C146" s="4">
        <v>163.93</v>
      </c>
      <c r="D146" s="4">
        <v>163.27000000000001</v>
      </c>
      <c r="E146" s="4">
        <v>162.61000000000001</v>
      </c>
    </row>
    <row r="147" spans="1:11" x14ac:dyDescent="0.2">
      <c r="A147" s="4">
        <v>7.25</v>
      </c>
      <c r="B147" s="4">
        <v>165.82</v>
      </c>
      <c r="C147" s="4">
        <v>165.15</v>
      </c>
      <c r="D147" s="4">
        <v>164.49</v>
      </c>
      <c r="E147" s="4">
        <v>163.83000000000001</v>
      </c>
    </row>
    <row r="148" spans="1:11" x14ac:dyDescent="0.2">
      <c r="A148" s="4">
        <v>7.3</v>
      </c>
      <c r="B148" s="4">
        <v>167.04</v>
      </c>
      <c r="C148" s="4">
        <v>166.59</v>
      </c>
      <c r="D148" s="4">
        <v>166.93</v>
      </c>
      <c r="E148" s="4">
        <v>165.05</v>
      </c>
    </row>
    <row r="149" spans="1:11" x14ac:dyDescent="0.2">
      <c r="A149" s="4">
        <v>7.35</v>
      </c>
      <c r="B149" s="4">
        <v>168.26</v>
      </c>
      <c r="C149" s="4">
        <v>167.59</v>
      </c>
      <c r="D149" s="4">
        <v>166.93</v>
      </c>
      <c r="E149" s="4">
        <v>166.27</v>
      </c>
    </row>
    <row r="150" spans="1:11" x14ac:dyDescent="0.2">
      <c r="A150" s="4">
        <v>7.4</v>
      </c>
      <c r="B150" s="4">
        <v>169.48</v>
      </c>
      <c r="C150" s="4">
        <v>168.81</v>
      </c>
      <c r="D150" s="4">
        <v>168.15</v>
      </c>
      <c r="E150" s="4">
        <v>167.49</v>
      </c>
    </row>
    <row r="151" spans="1:11" x14ac:dyDescent="0.2">
      <c r="A151" s="4">
        <v>7.45</v>
      </c>
      <c r="B151" s="4">
        <v>170.7</v>
      </c>
      <c r="C151" s="4">
        <v>170.03</v>
      </c>
      <c r="D151" s="4">
        <v>169.37</v>
      </c>
      <c r="E151" s="4">
        <v>168.71</v>
      </c>
    </row>
    <row r="152" spans="1:11" x14ac:dyDescent="0.2">
      <c r="A152" s="4">
        <v>7.5</v>
      </c>
      <c r="B152" s="4">
        <v>171.92</v>
      </c>
      <c r="C152" s="4">
        <v>171.25</v>
      </c>
      <c r="D152" s="4">
        <v>170.61</v>
      </c>
      <c r="E152" s="4">
        <v>169.92</v>
      </c>
    </row>
    <row r="153" spans="1:11" x14ac:dyDescent="0.2">
      <c r="A153" s="4">
        <v>7.55</v>
      </c>
      <c r="B153" s="4">
        <v>173.14</v>
      </c>
      <c r="C153" s="4">
        <v>172.45</v>
      </c>
      <c r="D153" s="4">
        <v>171.83</v>
      </c>
      <c r="E153" s="4">
        <v>171.14</v>
      </c>
    </row>
    <row r="154" spans="1:11" x14ac:dyDescent="0.2">
      <c r="A154" s="4">
        <v>7.6</v>
      </c>
      <c r="B154" s="4">
        <v>174.36</v>
      </c>
      <c r="C154" s="4">
        <v>173.67</v>
      </c>
      <c r="D154" s="4">
        <v>173.05</v>
      </c>
      <c r="E154" s="4">
        <v>172.36</v>
      </c>
    </row>
    <row r="155" spans="1:11" x14ac:dyDescent="0.2">
      <c r="A155" s="4">
        <v>7.65</v>
      </c>
      <c r="B155" s="4">
        <v>175.58</v>
      </c>
      <c r="C155" s="4">
        <v>174.89</v>
      </c>
      <c r="D155" s="4">
        <v>174.27</v>
      </c>
      <c r="E155" s="4">
        <v>173.58</v>
      </c>
      <c r="K155" s="4"/>
    </row>
    <row r="156" spans="1:11" x14ac:dyDescent="0.2">
      <c r="A156" s="4">
        <v>7.7</v>
      </c>
      <c r="B156" s="4">
        <v>176.8</v>
      </c>
      <c r="C156" s="4">
        <v>176.11</v>
      </c>
      <c r="D156" s="4">
        <v>175.49</v>
      </c>
      <c r="E156" s="4">
        <v>174.8</v>
      </c>
      <c r="K156" s="4"/>
    </row>
    <row r="157" spans="1:11" x14ac:dyDescent="0.2">
      <c r="A157" s="4">
        <v>7.75</v>
      </c>
      <c r="B157" s="4">
        <v>178.02</v>
      </c>
      <c r="C157" s="4">
        <v>177.33</v>
      </c>
      <c r="D157" s="4">
        <v>176.67</v>
      </c>
      <c r="E157" s="4">
        <v>176.04</v>
      </c>
      <c r="K157" s="4"/>
    </row>
    <row r="158" spans="1:11" x14ac:dyDescent="0.2">
      <c r="A158" s="4">
        <v>7.8</v>
      </c>
      <c r="B158" s="4">
        <v>179.24</v>
      </c>
      <c r="C158" s="4">
        <v>178.6</v>
      </c>
      <c r="D158" s="4">
        <v>177.89</v>
      </c>
      <c r="E158" s="4">
        <v>177.26</v>
      </c>
    </row>
    <row r="159" spans="1:11" x14ac:dyDescent="0.2">
      <c r="A159" s="4">
        <v>7.85</v>
      </c>
      <c r="B159" s="4">
        <v>180.46</v>
      </c>
      <c r="C159" s="4">
        <v>179.82</v>
      </c>
      <c r="D159" s="4">
        <v>179.11</v>
      </c>
      <c r="E159" s="4">
        <v>178.48</v>
      </c>
    </row>
    <row r="160" spans="1:11" x14ac:dyDescent="0.2">
      <c r="A160" s="4">
        <v>7.9</v>
      </c>
      <c r="B160" s="4">
        <v>181.68</v>
      </c>
      <c r="C160" s="4">
        <v>181.04</v>
      </c>
      <c r="D160" s="4">
        <v>180.33</v>
      </c>
      <c r="E160" s="4">
        <v>179.7</v>
      </c>
    </row>
    <row r="161" spans="1:11" x14ac:dyDescent="0.2">
      <c r="A161" s="4">
        <v>7.95</v>
      </c>
      <c r="B161" s="4">
        <v>182.9</v>
      </c>
      <c r="C161" s="4">
        <v>182.26</v>
      </c>
      <c r="D161" s="4">
        <v>181.55</v>
      </c>
      <c r="E161" s="4">
        <v>180.92</v>
      </c>
      <c r="K161" s="4"/>
    </row>
    <row r="162" spans="1:11" x14ac:dyDescent="0.2">
      <c r="A162" s="4">
        <v>8</v>
      </c>
      <c r="B162" s="4">
        <v>184.12</v>
      </c>
      <c r="C162" s="4">
        <v>183.48</v>
      </c>
      <c r="D162" s="4">
        <v>182.79</v>
      </c>
      <c r="E162" s="4">
        <v>182.13</v>
      </c>
      <c r="K162" s="4"/>
    </row>
    <row r="163" spans="1:11" x14ac:dyDescent="0.2">
      <c r="A163" s="4">
        <v>8.0500000000000007</v>
      </c>
      <c r="B163" s="4">
        <v>185.34</v>
      </c>
      <c r="C163" s="4">
        <v>184.68</v>
      </c>
      <c r="D163" s="4">
        <v>184.01</v>
      </c>
      <c r="E163" s="4">
        <v>183.35</v>
      </c>
      <c r="K163" s="4"/>
    </row>
    <row r="164" spans="1:11" x14ac:dyDescent="0.2">
      <c r="A164" s="4">
        <v>8.1</v>
      </c>
      <c r="B164" s="4">
        <v>186.56</v>
      </c>
      <c r="C164" s="4">
        <v>185.9</v>
      </c>
      <c r="D164" s="4">
        <v>185.23</v>
      </c>
      <c r="E164" s="4">
        <v>184.57</v>
      </c>
    </row>
    <row r="165" spans="1:11" x14ac:dyDescent="0.2">
      <c r="A165" s="4">
        <v>8.15</v>
      </c>
      <c r="B165" s="4">
        <v>187.78</v>
      </c>
      <c r="C165" s="4">
        <v>187.12</v>
      </c>
      <c r="D165" s="4">
        <v>186.45</v>
      </c>
      <c r="E165" s="4">
        <v>185.79</v>
      </c>
    </row>
    <row r="166" spans="1:11" x14ac:dyDescent="0.2">
      <c r="A166" s="4">
        <v>8.1999999999999993</v>
      </c>
      <c r="B166" s="4">
        <v>189</v>
      </c>
      <c r="C166" s="4">
        <v>188.34</v>
      </c>
      <c r="D166" s="4">
        <v>187.68</v>
      </c>
      <c r="E166" s="4">
        <v>187.01</v>
      </c>
    </row>
    <row r="167" spans="1:11" x14ac:dyDescent="0.2">
      <c r="A167" s="4">
        <v>8.25</v>
      </c>
      <c r="B167" s="4">
        <v>190.22</v>
      </c>
      <c r="C167" s="4">
        <v>189.56</v>
      </c>
      <c r="D167" s="4">
        <v>188.9</v>
      </c>
      <c r="E167" s="4">
        <v>188.23</v>
      </c>
    </row>
    <row r="168" spans="1:11" x14ac:dyDescent="0.2">
      <c r="A168" s="4">
        <v>8.3000000000000007</v>
      </c>
      <c r="B168" s="4">
        <v>191.44</v>
      </c>
      <c r="C168" s="4">
        <v>190.78</v>
      </c>
      <c r="D168" s="4">
        <v>190.12</v>
      </c>
      <c r="E168" s="4">
        <v>189.45</v>
      </c>
    </row>
    <row r="169" spans="1:11" x14ac:dyDescent="0.2">
      <c r="A169" s="4">
        <v>8.35</v>
      </c>
      <c r="B169" s="4">
        <v>192.66</v>
      </c>
      <c r="C169" s="4">
        <v>192</v>
      </c>
      <c r="D169" s="4">
        <v>191.34</v>
      </c>
      <c r="E169" s="4">
        <v>190.67</v>
      </c>
    </row>
    <row r="170" spans="1:11" x14ac:dyDescent="0.2">
      <c r="A170" s="4">
        <v>8.4</v>
      </c>
      <c r="B170" s="4">
        <v>193.88</v>
      </c>
      <c r="C170" s="4">
        <v>193.22</v>
      </c>
      <c r="D170" s="4">
        <v>192.56</v>
      </c>
      <c r="E170" s="4">
        <v>191.89</v>
      </c>
    </row>
    <row r="171" spans="1:11" x14ac:dyDescent="0.2">
      <c r="A171" s="4">
        <v>8.4499999999999993</v>
      </c>
      <c r="B171" s="4">
        <v>195.1</v>
      </c>
      <c r="C171" s="4">
        <v>194.44</v>
      </c>
      <c r="D171" s="4">
        <v>193.78</v>
      </c>
      <c r="E171" s="4">
        <v>193.11</v>
      </c>
    </row>
    <row r="172" spans="1:11" x14ac:dyDescent="0.2">
      <c r="A172" s="4">
        <v>8.5</v>
      </c>
      <c r="B172" s="4">
        <v>196.32</v>
      </c>
      <c r="C172" s="4">
        <v>195.66</v>
      </c>
      <c r="D172" s="4">
        <v>195.02</v>
      </c>
      <c r="E172" s="4">
        <v>194.32</v>
      </c>
    </row>
    <row r="173" spans="1:11" x14ac:dyDescent="0.2">
      <c r="A173" s="4">
        <v>8.5500000000000007</v>
      </c>
      <c r="B173" s="4">
        <v>197.54</v>
      </c>
      <c r="C173" s="4">
        <v>196.85</v>
      </c>
      <c r="D173" s="4">
        <v>196.24</v>
      </c>
      <c r="E173" s="4">
        <v>195.54</v>
      </c>
    </row>
    <row r="174" spans="1:11" x14ac:dyDescent="0.2">
      <c r="A174" s="4">
        <v>8.6</v>
      </c>
      <c r="B174" s="4">
        <v>198.76</v>
      </c>
      <c r="C174" s="4">
        <v>198.07</v>
      </c>
      <c r="D174" s="4">
        <v>197.46</v>
      </c>
      <c r="E174" s="4">
        <v>196.77</v>
      </c>
    </row>
    <row r="175" spans="1:11" x14ac:dyDescent="0.2">
      <c r="A175" s="4">
        <v>8.65</v>
      </c>
      <c r="B175" s="4">
        <v>199.98</v>
      </c>
      <c r="C175" s="4">
        <v>199.29</v>
      </c>
      <c r="D175" s="4">
        <v>198.68</v>
      </c>
      <c r="E175" s="4">
        <v>197.99</v>
      </c>
    </row>
    <row r="176" spans="1:11" x14ac:dyDescent="0.2">
      <c r="A176" s="4">
        <v>8.6999999999999993</v>
      </c>
      <c r="B176" s="4">
        <v>201.2</v>
      </c>
      <c r="C176" s="4">
        <v>200.51</v>
      </c>
      <c r="D176" s="4">
        <v>199.9</v>
      </c>
      <c r="E176" s="4">
        <v>199.21</v>
      </c>
    </row>
    <row r="177" spans="1:5" x14ac:dyDescent="0.2">
      <c r="A177" s="4">
        <v>8.75</v>
      </c>
      <c r="B177" s="4">
        <v>202.42</v>
      </c>
      <c r="C177" s="4">
        <v>201.73</v>
      </c>
      <c r="D177" s="4">
        <v>201.07</v>
      </c>
      <c r="E177" s="4">
        <v>200.44</v>
      </c>
    </row>
    <row r="178" spans="1:5" x14ac:dyDescent="0.2">
      <c r="A178" s="4">
        <v>8.8000000000000007</v>
      </c>
      <c r="B178" s="4">
        <v>203.64</v>
      </c>
      <c r="C178" s="5">
        <v>203.01</v>
      </c>
      <c r="D178" s="4">
        <v>202.29</v>
      </c>
      <c r="E178" s="4">
        <v>201.66</v>
      </c>
    </row>
    <row r="179" spans="1:5" x14ac:dyDescent="0.2">
      <c r="A179" s="4">
        <v>8.85</v>
      </c>
      <c r="B179" s="4">
        <v>204.86</v>
      </c>
      <c r="C179" s="4">
        <v>204.23</v>
      </c>
      <c r="D179" s="4">
        <v>203.52</v>
      </c>
      <c r="E179" s="4">
        <v>202.88</v>
      </c>
    </row>
    <row r="180" spans="1:5" x14ac:dyDescent="0.2">
      <c r="A180" s="4">
        <v>8.9</v>
      </c>
      <c r="B180" s="4">
        <v>206.08</v>
      </c>
      <c r="C180" s="4">
        <v>205.45</v>
      </c>
      <c r="D180" s="4">
        <v>204.74</v>
      </c>
      <c r="E180" s="4">
        <v>204.1</v>
      </c>
    </row>
    <row r="181" spans="1:5" x14ac:dyDescent="0.2">
      <c r="A181" s="4">
        <v>8.9499999999999993</v>
      </c>
      <c r="B181" s="4">
        <v>207.3</v>
      </c>
      <c r="C181" s="4">
        <v>206.67</v>
      </c>
      <c r="D181" s="4">
        <v>205.96</v>
      </c>
      <c r="E181" s="4">
        <v>205.32</v>
      </c>
    </row>
    <row r="182" spans="1:5" x14ac:dyDescent="0.2">
      <c r="A182" s="4">
        <v>9</v>
      </c>
      <c r="B182" s="4">
        <v>208.52</v>
      </c>
      <c r="C182" s="4">
        <v>207.89</v>
      </c>
      <c r="D182" s="4">
        <v>207.2</v>
      </c>
      <c r="E182" s="4">
        <v>206.53</v>
      </c>
    </row>
    <row r="183" spans="1:5" x14ac:dyDescent="0.2">
      <c r="A183" s="4">
        <v>9.0500000000000007</v>
      </c>
      <c r="B183" s="4">
        <v>209.74</v>
      </c>
      <c r="C183" s="4">
        <v>209.08</v>
      </c>
      <c r="D183" s="4">
        <v>208.42</v>
      </c>
      <c r="E183" s="4">
        <v>207.75</v>
      </c>
    </row>
    <row r="184" spans="1:5" x14ac:dyDescent="0.2">
      <c r="A184" s="4">
        <v>9.1</v>
      </c>
      <c r="B184" s="4">
        <v>210.96</v>
      </c>
      <c r="C184" s="4">
        <v>210.3</v>
      </c>
      <c r="D184" s="4">
        <v>209.64</v>
      </c>
      <c r="E184" s="4">
        <v>208.97</v>
      </c>
    </row>
    <row r="185" spans="1:5" x14ac:dyDescent="0.2">
      <c r="A185" s="4">
        <v>9.15</v>
      </c>
      <c r="B185" s="4">
        <v>212.18</v>
      </c>
      <c r="C185" s="4">
        <v>211.52</v>
      </c>
      <c r="D185" s="4">
        <v>210.86</v>
      </c>
      <c r="E185" s="4">
        <v>210.2</v>
      </c>
    </row>
    <row r="186" spans="1:5" x14ac:dyDescent="0.2">
      <c r="A186" s="4">
        <v>9.1999999999999993</v>
      </c>
      <c r="B186" s="4">
        <v>213.4</v>
      </c>
      <c r="C186" s="4">
        <v>212.74</v>
      </c>
      <c r="D186" s="4">
        <v>212.08</v>
      </c>
      <c r="E186" s="4">
        <v>211.42</v>
      </c>
    </row>
    <row r="187" spans="1:5" x14ac:dyDescent="0.2">
      <c r="A187" s="4">
        <v>9.25</v>
      </c>
      <c r="B187" s="4">
        <v>214.62</v>
      </c>
      <c r="C187" s="4">
        <v>213.96</v>
      </c>
      <c r="D187" s="4">
        <v>213.3</v>
      </c>
      <c r="E187" s="4">
        <v>212.64</v>
      </c>
    </row>
    <row r="188" spans="1:5" x14ac:dyDescent="0.2">
      <c r="A188" s="4">
        <v>9.3000000000000007</v>
      </c>
      <c r="B188" s="4">
        <v>215.85</v>
      </c>
      <c r="C188" s="4">
        <v>215.18</v>
      </c>
      <c r="D188" s="4">
        <v>214.52</v>
      </c>
      <c r="E188" s="4">
        <v>213.86</v>
      </c>
    </row>
    <row r="189" spans="1:5" x14ac:dyDescent="0.2">
      <c r="A189" s="4">
        <v>9.35</v>
      </c>
      <c r="B189" s="4">
        <v>217.07</v>
      </c>
      <c r="C189" s="4">
        <v>216.4</v>
      </c>
      <c r="D189" s="4">
        <v>215.74</v>
      </c>
      <c r="E189" s="4">
        <v>215.08</v>
      </c>
    </row>
    <row r="190" spans="1:5" x14ac:dyDescent="0.2">
      <c r="A190" s="4">
        <v>9.4</v>
      </c>
      <c r="B190" s="4">
        <v>218.29</v>
      </c>
      <c r="C190" s="4">
        <v>217.62</v>
      </c>
      <c r="D190" s="4">
        <v>216.96</v>
      </c>
      <c r="E190" s="4">
        <v>216.3</v>
      </c>
    </row>
    <row r="191" spans="1:5" x14ac:dyDescent="0.2">
      <c r="A191" s="4">
        <v>9.4499999999999993</v>
      </c>
      <c r="B191" s="4">
        <v>219.51</v>
      </c>
      <c r="C191" s="4">
        <v>218.84</v>
      </c>
      <c r="D191" s="4">
        <v>218.18</v>
      </c>
      <c r="E191" s="4">
        <v>217.52</v>
      </c>
    </row>
    <row r="192" spans="1:5" x14ac:dyDescent="0.2">
      <c r="A192" s="4">
        <v>9.5</v>
      </c>
      <c r="B192" s="4">
        <v>220.73</v>
      </c>
      <c r="C192" s="4">
        <v>220.06</v>
      </c>
      <c r="D192" s="4">
        <v>219.42</v>
      </c>
      <c r="E192" s="4">
        <v>218.73</v>
      </c>
    </row>
    <row r="193" spans="1:5" x14ac:dyDescent="0.2">
      <c r="A193" s="4">
        <v>9.5500000000000007</v>
      </c>
      <c r="B193" s="4">
        <v>221.95</v>
      </c>
      <c r="C193" s="4">
        <v>221.25</v>
      </c>
      <c r="D193" s="4">
        <v>220.64</v>
      </c>
      <c r="E193" s="4">
        <v>219.95</v>
      </c>
    </row>
    <row r="194" spans="1:5" x14ac:dyDescent="0.2">
      <c r="A194" s="4">
        <v>9.6</v>
      </c>
      <c r="B194" s="4">
        <v>223.17</v>
      </c>
      <c r="C194" s="4">
        <v>222.47</v>
      </c>
      <c r="D194" s="4">
        <v>221.86</v>
      </c>
      <c r="E194" s="4">
        <v>221.17</v>
      </c>
    </row>
    <row r="195" spans="1:5" x14ac:dyDescent="0.2">
      <c r="A195" s="4">
        <v>9.65</v>
      </c>
      <c r="B195" s="4">
        <v>224.39</v>
      </c>
      <c r="C195" s="4">
        <v>223.69</v>
      </c>
      <c r="D195" s="4">
        <v>223.08</v>
      </c>
      <c r="E195" s="4">
        <v>222.39</v>
      </c>
    </row>
    <row r="196" spans="1:5" x14ac:dyDescent="0.2">
      <c r="A196" s="4">
        <v>9.6999999999999993</v>
      </c>
      <c r="B196" s="4">
        <v>225.61</v>
      </c>
      <c r="C196" s="4">
        <v>224.91</v>
      </c>
      <c r="D196" s="4">
        <v>224.3</v>
      </c>
      <c r="E196" s="4">
        <v>223.61</v>
      </c>
    </row>
    <row r="197" spans="1:5" x14ac:dyDescent="0.2">
      <c r="A197" s="4">
        <v>9.75</v>
      </c>
      <c r="B197" s="4">
        <v>226.83</v>
      </c>
      <c r="C197" s="4">
        <v>226.13</v>
      </c>
      <c r="D197" s="4">
        <v>225.44</v>
      </c>
      <c r="E197" s="4">
        <v>224.86</v>
      </c>
    </row>
    <row r="198" spans="1:5" x14ac:dyDescent="0.2">
      <c r="A198" s="4">
        <v>9.8000000000000007</v>
      </c>
      <c r="B198" s="4">
        <v>228.05</v>
      </c>
      <c r="C198" s="4">
        <v>227.47</v>
      </c>
      <c r="D198" s="4">
        <v>226.66</v>
      </c>
      <c r="E198" s="4">
        <v>226.08</v>
      </c>
    </row>
    <row r="199" spans="1:5" x14ac:dyDescent="0.2">
      <c r="A199" s="4">
        <v>9.85</v>
      </c>
      <c r="B199" s="4">
        <v>229.27</v>
      </c>
      <c r="C199" s="4">
        <v>228.69</v>
      </c>
      <c r="D199" s="4">
        <v>227.99</v>
      </c>
      <c r="E199" s="4">
        <v>227.17</v>
      </c>
    </row>
    <row r="200" spans="1:5" x14ac:dyDescent="0.2">
      <c r="A200" s="4">
        <v>9.9</v>
      </c>
      <c r="B200" s="4">
        <v>230.21</v>
      </c>
      <c r="C200" s="4">
        <v>229.58</v>
      </c>
      <c r="D200" s="4">
        <v>229.11</v>
      </c>
      <c r="E200" s="4">
        <v>228.28</v>
      </c>
    </row>
    <row r="201" spans="1:5" x14ac:dyDescent="0.2">
      <c r="A201" s="4">
        <v>9.9499999999999993</v>
      </c>
      <c r="B201" s="4">
        <v>230.82</v>
      </c>
      <c r="C201" s="4">
        <v>230.45</v>
      </c>
      <c r="D201" s="4">
        <v>229.88</v>
      </c>
      <c r="E201" s="4">
        <v>229.3</v>
      </c>
    </row>
    <row r="202" spans="1:5" x14ac:dyDescent="0.2">
      <c r="A202" s="4">
        <v>10</v>
      </c>
      <c r="B202" s="4">
        <v>230.84</v>
      </c>
      <c r="C202" s="4">
        <v>230.77</v>
      </c>
      <c r="D202" s="4">
        <v>230.52</v>
      </c>
      <c r="E202" s="4">
        <v>229.96</v>
      </c>
    </row>
    <row r="203" spans="1:5" x14ac:dyDescent="0.2">
      <c r="A203" s="4">
        <v>10.050000000000001</v>
      </c>
      <c r="B203" s="4">
        <v>230.84</v>
      </c>
      <c r="C203" s="4">
        <v>230.84</v>
      </c>
      <c r="D203" s="4">
        <v>230.73</v>
      </c>
      <c r="E203" s="4">
        <v>230.45</v>
      </c>
    </row>
    <row r="204" spans="1:5" x14ac:dyDescent="0.2">
      <c r="A204" s="4">
        <v>10.1</v>
      </c>
      <c r="B204" s="4">
        <v>230.84</v>
      </c>
      <c r="C204" s="4">
        <v>230.84</v>
      </c>
      <c r="D204" s="4">
        <v>2230.8200000000002</v>
      </c>
      <c r="E204" s="4">
        <v>230.65</v>
      </c>
    </row>
    <row r="205" spans="1:5" x14ac:dyDescent="0.2">
      <c r="A205" s="4">
        <v>10.15</v>
      </c>
      <c r="B205" s="4">
        <v>230.84</v>
      </c>
      <c r="C205" s="4">
        <v>230.84</v>
      </c>
      <c r="D205" s="4">
        <v>230.84</v>
      </c>
      <c r="E205" s="4">
        <v>230.78</v>
      </c>
    </row>
    <row r="206" spans="1:5" x14ac:dyDescent="0.2">
      <c r="A206" s="4">
        <v>10.199999999999999</v>
      </c>
      <c r="B206" s="4">
        <v>230.84</v>
      </c>
      <c r="C206" s="4">
        <v>230.84</v>
      </c>
      <c r="D206" s="4">
        <v>230.84</v>
      </c>
      <c r="E206" s="4">
        <v>230.84</v>
      </c>
    </row>
    <row r="207" spans="1:5" x14ac:dyDescent="0.2">
      <c r="A207" s="4">
        <v>10.25</v>
      </c>
      <c r="B207" s="4">
        <v>230.84</v>
      </c>
      <c r="C207" s="4">
        <v>230.84</v>
      </c>
      <c r="D207" s="4">
        <v>230.84</v>
      </c>
      <c r="E207" s="4">
        <v>230.84</v>
      </c>
    </row>
    <row r="208" spans="1:5" x14ac:dyDescent="0.2">
      <c r="A208" s="4">
        <v>10.3</v>
      </c>
      <c r="B208" s="4">
        <v>230.84</v>
      </c>
      <c r="C208" s="4">
        <v>230.84</v>
      </c>
      <c r="D208" s="4">
        <v>230.84</v>
      </c>
      <c r="E208" s="4">
        <v>230.84</v>
      </c>
    </row>
  </sheetData>
  <sheetProtection sheet="1" objects="1" scenarios="1"/>
  <conditionalFormatting sqref="A1:A65536">
    <cfRule type="expression" dxfId="11" priority="3" stopIfTrue="1">
      <formula>IF(OR($A1=$L$4,$A1=$L$6),TRUE,FALSE)</formula>
    </cfRule>
  </conditionalFormatting>
  <conditionalFormatting sqref="B1:E1">
    <cfRule type="expression" dxfId="10" priority="2" stopIfTrue="1">
      <formula>IF(OR(B$1=$M$3,B$1=$O$3),TRUE,FALSE)</formula>
    </cfRule>
  </conditionalFormatting>
  <conditionalFormatting sqref="B2:F208">
    <cfRule type="expression" dxfId="9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H5" sqref="H5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9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4">
        <v>0.24</v>
      </c>
      <c r="C2" s="4">
        <v>0.1</v>
      </c>
      <c r="D2" s="4">
        <v>0.18</v>
      </c>
      <c r="E2" s="4">
        <v>0.25</v>
      </c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4">
        <v>0.56000000000000005</v>
      </c>
      <c r="C3" s="4">
        <v>0.49</v>
      </c>
      <c r="D3" s="4">
        <v>0.5</v>
      </c>
      <c r="E3" s="4">
        <v>0.48</v>
      </c>
      <c r="J3" s="8">
        <v>10.298</v>
      </c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4">
        <v>1.04</v>
      </c>
      <c r="C4" s="4">
        <v>0.89</v>
      </c>
      <c r="D4" s="4">
        <v>0.81</v>
      </c>
      <c r="E4" s="4">
        <v>0.71</v>
      </c>
      <c r="K4" s="4"/>
      <c r="L4" s="4">
        <f>IF(O8=0.05,L5,L5-O8)</f>
        <v>8.2999999999999989</v>
      </c>
      <c r="M4" s="4">
        <f>VLOOKUP(ROUNDDOWN(L4,2),A:F,MATCH(M3,B1:F1,0)+1,FALSE)</f>
        <v>190.19</v>
      </c>
      <c r="N4" s="4">
        <f>IF(($O$3-$M$3)&gt;0,M4+(($N$3-$M$3)*(O4-M4)/($O$3-$M$3)),M4)</f>
        <v>189.85500000000002</v>
      </c>
      <c r="O4" s="4">
        <f>VLOOKUP(ROUNDDOWN($L$4,2),A:F,MATCH(O$3,B1:F1,0)+1,FALSE)</f>
        <v>189.52</v>
      </c>
    </row>
    <row r="5" spans="1:15" x14ac:dyDescent="0.2">
      <c r="A5" s="4">
        <v>0.15</v>
      </c>
      <c r="B5" s="4">
        <v>1.51</v>
      </c>
      <c r="C5" s="4">
        <v>1.3</v>
      </c>
      <c r="D5" s="4">
        <v>1.1200000000000001</v>
      </c>
      <c r="E5" s="4">
        <v>0.94</v>
      </c>
      <c r="K5" s="4"/>
      <c r="L5" s="8">
        <f>ROUND(J3-'Tank Sounding'!C16,3)</f>
        <v>8.3179999999999996</v>
      </c>
      <c r="M5" s="3" t="s">
        <v>1</v>
      </c>
      <c r="N5" s="4">
        <f>IF(($L$6-$L$4)&gt;0,N4+(($L$5-$L$4)*(N6-N4)/0.05),N4)</f>
        <v>190.29420000000002</v>
      </c>
      <c r="O5" s="3" t="s">
        <v>2</v>
      </c>
    </row>
    <row r="6" spans="1:15" x14ac:dyDescent="0.2">
      <c r="A6" s="4">
        <v>0.2</v>
      </c>
      <c r="B6" s="4">
        <v>1.99</v>
      </c>
      <c r="C6" s="4">
        <v>1.7</v>
      </c>
      <c r="D6" s="4">
        <v>1.43</v>
      </c>
      <c r="E6" s="4">
        <v>1.1599999999999999</v>
      </c>
      <c r="K6" s="4"/>
      <c r="L6" s="4">
        <f>IF(OR(O8=0.05,O8=0),L5,L5+(0.05-O8))</f>
        <v>8.35</v>
      </c>
      <c r="M6" s="4">
        <f>VLOOKUP(ROUND($L6,2),A:F,MATCH($M$3,B1:F1,0)+1,FALSE)</f>
        <v>191.41</v>
      </c>
      <c r="N6" s="4">
        <f>IF(($O$3-$M$3)&gt;0,M6+(($N$3-$M$3)*(O6-M6)/($O$3-$M$3)),M6)</f>
        <v>191.07499999999999</v>
      </c>
      <c r="O6" s="4">
        <f>VLOOKUP(ROUNDDOWN($L$6,2),A:F,MATCH($O$3,B1:F1,0)+1,FALSE)</f>
        <v>190.74</v>
      </c>
    </row>
    <row r="7" spans="1:15" x14ac:dyDescent="0.2">
      <c r="A7" s="4">
        <v>0.25</v>
      </c>
      <c r="B7" s="4">
        <v>2.4700000000000002</v>
      </c>
      <c r="C7" s="4">
        <v>2.1</v>
      </c>
      <c r="D7" s="4">
        <v>1.87</v>
      </c>
      <c r="E7" s="4">
        <v>1.7</v>
      </c>
      <c r="K7" s="4"/>
      <c r="L7" s="4"/>
      <c r="M7" s="4"/>
      <c r="N7" s="4"/>
    </row>
    <row r="8" spans="1:15" x14ac:dyDescent="0.2">
      <c r="A8" s="4">
        <v>0.3</v>
      </c>
      <c r="B8" s="4">
        <v>3.07</v>
      </c>
      <c r="C8" s="4">
        <v>2.77</v>
      </c>
      <c r="D8" s="4">
        <v>2.5099999999999998</v>
      </c>
      <c r="E8" s="4">
        <v>2.2799999999999998</v>
      </c>
      <c r="K8" s="4"/>
      <c r="L8" s="4"/>
      <c r="M8" s="8">
        <f>(L5-INT(L5))*10</f>
        <v>3.1799999999999962</v>
      </c>
      <c r="N8" s="8">
        <f>ROUND((M8-INT(M8))*10,5)</f>
        <v>1.8</v>
      </c>
      <c r="O8" s="8">
        <f>IF(N8&gt;5,(N8-5)/100,N8/100)</f>
        <v>1.8000000000000002E-2</v>
      </c>
    </row>
    <row r="9" spans="1:15" x14ac:dyDescent="0.2">
      <c r="A9" s="4">
        <v>0.35</v>
      </c>
      <c r="B9" s="4">
        <v>3.78</v>
      </c>
      <c r="C9" s="4">
        <v>3.45</v>
      </c>
      <c r="D9" s="4">
        <v>3.14</v>
      </c>
      <c r="E9" s="4">
        <v>2.85</v>
      </c>
      <c r="I9" s="5"/>
      <c r="K9" s="4"/>
      <c r="L9" s="4"/>
    </row>
    <row r="10" spans="1:15" x14ac:dyDescent="0.2">
      <c r="A10" s="4">
        <v>0.4</v>
      </c>
      <c r="B10" s="4">
        <v>4.5</v>
      </c>
      <c r="C10" s="4">
        <v>4.12</v>
      </c>
      <c r="D10" s="4">
        <v>3.77</v>
      </c>
      <c r="E10" s="4">
        <v>3.43</v>
      </c>
      <c r="K10" s="4"/>
      <c r="L10" s="4"/>
      <c r="N10" s="4"/>
    </row>
    <row r="11" spans="1:15" x14ac:dyDescent="0.2">
      <c r="A11" s="4">
        <v>0.45</v>
      </c>
      <c r="B11" s="4">
        <v>5.22</v>
      </c>
      <c r="C11" s="4">
        <v>4.8</v>
      </c>
      <c r="D11" s="4">
        <v>4.4000000000000004</v>
      </c>
      <c r="E11" s="4">
        <v>4.01</v>
      </c>
      <c r="K11" s="4"/>
      <c r="L11" s="4"/>
      <c r="M11" s="4"/>
      <c r="N11" s="4"/>
      <c r="O11" s="4"/>
    </row>
    <row r="12" spans="1:15" x14ac:dyDescent="0.2">
      <c r="A12" s="4">
        <v>0.5</v>
      </c>
      <c r="B12" s="4">
        <v>5.93</v>
      </c>
      <c r="C12" s="4">
        <v>5.48</v>
      </c>
      <c r="D12" s="4">
        <v>5.1100000000000003</v>
      </c>
      <c r="E12" s="4">
        <v>4.7699999999999996</v>
      </c>
      <c r="K12" s="4"/>
      <c r="L12" s="4"/>
      <c r="M12" s="4"/>
      <c r="N12" s="4"/>
    </row>
    <row r="13" spans="1:15" x14ac:dyDescent="0.2">
      <c r="A13" s="4">
        <v>0.55000000000000004</v>
      </c>
      <c r="B13" s="4">
        <v>6.73</v>
      </c>
      <c r="C13" s="4">
        <v>6.32</v>
      </c>
      <c r="D13" s="4">
        <v>5.93</v>
      </c>
      <c r="E13" s="4">
        <v>5.55</v>
      </c>
      <c r="K13" s="4"/>
      <c r="L13" s="4"/>
      <c r="M13" s="4"/>
      <c r="N13" s="4"/>
    </row>
    <row r="14" spans="1:15" x14ac:dyDescent="0.2">
      <c r="A14" s="4">
        <v>0.6</v>
      </c>
      <c r="B14" s="4">
        <v>7.6</v>
      </c>
      <c r="C14" s="4">
        <v>7.16</v>
      </c>
      <c r="D14" s="4">
        <v>6.74</v>
      </c>
      <c r="E14" s="4">
        <v>6.33</v>
      </c>
      <c r="K14" s="4"/>
      <c r="L14" s="4"/>
      <c r="M14" s="4"/>
      <c r="N14" s="4"/>
    </row>
    <row r="15" spans="1:15" x14ac:dyDescent="0.2">
      <c r="A15" s="4">
        <v>0.65</v>
      </c>
      <c r="B15" s="4">
        <v>8.4700000000000006</v>
      </c>
      <c r="C15" s="4">
        <v>8</v>
      </c>
      <c r="D15" s="4">
        <v>7.55</v>
      </c>
      <c r="E15" s="4">
        <v>7.11</v>
      </c>
      <c r="H15" s="10"/>
    </row>
    <row r="16" spans="1:15" x14ac:dyDescent="0.2">
      <c r="A16" s="4">
        <v>0.7</v>
      </c>
      <c r="B16" s="4">
        <v>9.34</v>
      </c>
      <c r="C16" s="4">
        <v>8.85</v>
      </c>
      <c r="D16" s="4">
        <v>8.3699999999999992</v>
      </c>
      <c r="E16" s="4">
        <v>7.89</v>
      </c>
    </row>
    <row r="17" spans="1:12" x14ac:dyDescent="0.2">
      <c r="A17" s="4">
        <v>0.75</v>
      </c>
      <c r="B17" s="4">
        <v>10.220000000000001</v>
      </c>
      <c r="C17" s="4">
        <v>9.69</v>
      </c>
      <c r="D17" s="4">
        <v>9.24</v>
      </c>
      <c r="E17" s="4">
        <v>8.8000000000000007</v>
      </c>
    </row>
    <row r="18" spans="1:12" x14ac:dyDescent="0.2">
      <c r="A18" s="4">
        <v>0.8</v>
      </c>
      <c r="B18" s="4">
        <v>11.14</v>
      </c>
      <c r="C18" s="4">
        <v>10.65</v>
      </c>
      <c r="D18" s="4">
        <v>10.18</v>
      </c>
      <c r="E18" s="4">
        <v>9.7100000000000009</v>
      </c>
    </row>
    <row r="19" spans="1:12" x14ac:dyDescent="0.2">
      <c r="A19" s="4">
        <v>0.85</v>
      </c>
      <c r="B19" s="4">
        <v>12.12</v>
      </c>
      <c r="C19" s="4">
        <v>11.62</v>
      </c>
      <c r="D19" s="4">
        <v>11.12</v>
      </c>
      <c r="E19" s="4">
        <v>10.63</v>
      </c>
    </row>
    <row r="20" spans="1:12" x14ac:dyDescent="0.2">
      <c r="A20" s="4">
        <v>0.9</v>
      </c>
      <c r="B20" s="4">
        <v>13.1</v>
      </c>
      <c r="C20" s="4">
        <v>12.58</v>
      </c>
      <c r="D20" s="4">
        <v>12.06</v>
      </c>
      <c r="E20" s="4">
        <v>11.55</v>
      </c>
    </row>
    <row r="21" spans="1:12" x14ac:dyDescent="0.2">
      <c r="A21" s="4">
        <v>0.95</v>
      </c>
      <c r="B21" s="4">
        <v>14.08</v>
      </c>
      <c r="C21" s="4">
        <v>13.54</v>
      </c>
      <c r="D21" s="4">
        <v>13</v>
      </c>
      <c r="E21" s="4">
        <v>12.47</v>
      </c>
    </row>
    <row r="22" spans="1:12" x14ac:dyDescent="0.2">
      <c r="A22" s="4">
        <v>1</v>
      </c>
      <c r="B22" s="4">
        <v>15.06</v>
      </c>
      <c r="C22" s="4">
        <v>14.5</v>
      </c>
      <c r="D22" s="4">
        <v>13.98</v>
      </c>
      <c r="E22" s="4">
        <v>13.47</v>
      </c>
    </row>
    <row r="23" spans="1:12" x14ac:dyDescent="0.2">
      <c r="A23" s="4">
        <v>1.05</v>
      </c>
      <c r="B23" s="4">
        <v>16.09</v>
      </c>
      <c r="C23" s="4">
        <v>15.54</v>
      </c>
      <c r="D23" s="4">
        <v>15.01</v>
      </c>
      <c r="E23" s="4">
        <v>14.48</v>
      </c>
    </row>
    <row r="24" spans="1:12" x14ac:dyDescent="0.2">
      <c r="A24" s="4">
        <v>1.1000000000000001</v>
      </c>
      <c r="B24" s="4">
        <v>17.149999999999999</v>
      </c>
      <c r="C24" s="4">
        <v>16.59</v>
      </c>
      <c r="D24" s="4">
        <v>16.04</v>
      </c>
      <c r="E24" s="4">
        <v>15.5</v>
      </c>
    </row>
    <row r="25" spans="1:12" x14ac:dyDescent="0.2">
      <c r="A25" s="4">
        <v>1.1499999999999999</v>
      </c>
      <c r="B25" s="4">
        <v>18.22</v>
      </c>
      <c r="C25" s="4">
        <v>17.64</v>
      </c>
      <c r="D25" s="4">
        <v>17.07</v>
      </c>
      <c r="E25" s="4">
        <v>16.510000000000002</v>
      </c>
    </row>
    <row r="26" spans="1:12" x14ac:dyDescent="0.2">
      <c r="A26" s="4">
        <v>1.2</v>
      </c>
      <c r="B26" s="4">
        <v>19.28</v>
      </c>
      <c r="C26" s="4">
        <v>18.690000000000001</v>
      </c>
      <c r="D26" s="4">
        <v>18.100000000000001</v>
      </c>
      <c r="E26" s="4">
        <v>17.52</v>
      </c>
    </row>
    <row r="27" spans="1:12" x14ac:dyDescent="0.2">
      <c r="A27" s="4">
        <v>1.25</v>
      </c>
      <c r="B27" s="4">
        <v>20.34</v>
      </c>
      <c r="C27" s="4">
        <v>19.73</v>
      </c>
      <c r="D27" s="4">
        <v>19.170000000000002</v>
      </c>
      <c r="E27" s="4">
        <v>18.61</v>
      </c>
    </row>
    <row r="28" spans="1:12" x14ac:dyDescent="0.2">
      <c r="A28" s="4">
        <v>1.3</v>
      </c>
      <c r="B28" s="4">
        <v>21.44</v>
      </c>
      <c r="C28" s="4">
        <v>20.85</v>
      </c>
      <c r="D28" s="4">
        <v>20.27</v>
      </c>
      <c r="E28" s="4">
        <v>19.7</v>
      </c>
    </row>
    <row r="29" spans="1:12" x14ac:dyDescent="0.2">
      <c r="A29" s="4">
        <v>1.35</v>
      </c>
      <c r="B29" s="4">
        <v>22.57</v>
      </c>
      <c r="C29" s="4">
        <v>21.97</v>
      </c>
      <c r="D29" s="4">
        <v>21.38</v>
      </c>
      <c r="E29" s="4">
        <v>20.79</v>
      </c>
    </row>
    <row r="30" spans="1:12" x14ac:dyDescent="0.2">
      <c r="A30" s="4">
        <v>1.4</v>
      </c>
      <c r="B30" s="4">
        <v>23.7</v>
      </c>
      <c r="C30" s="4">
        <v>23.09</v>
      </c>
      <c r="D30" s="4">
        <v>22.49</v>
      </c>
      <c r="E30" s="4">
        <v>21.89</v>
      </c>
    </row>
    <row r="31" spans="1:12" x14ac:dyDescent="0.2">
      <c r="A31" s="4">
        <v>1.45</v>
      </c>
      <c r="B31" s="4">
        <v>24.83</v>
      </c>
      <c r="C31" s="4">
        <v>24.21</v>
      </c>
      <c r="D31" s="4">
        <v>23.6</v>
      </c>
      <c r="E31" s="4">
        <v>22.98</v>
      </c>
    </row>
    <row r="32" spans="1:12" x14ac:dyDescent="0.2">
      <c r="A32" s="4">
        <v>1.5</v>
      </c>
      <c r="B32" s="4">
        <v>25.96</v>
      </c>
      <c r="C32" s="4">
        <v>25.33</v>
      </c>
      <c r="D32" s="4">
        <v>24.73</v>
      </c>
      <c r="E32" s="4">
        <v>24.12</v>
      </c>
      <c r="K32" s="4"/>
      <c r="L32" s="4"/>
    </row>
    <row r="33" spans="1:12" x14ac:dyDescent="0.2">
      <c r="A33" s="4">
        <v>1.55</v>
      </c>
      <c r="B33" s="4">
        <v>27.12</v>
      </c>
      <c r="C33" s="4">
        <v>26.49</v>
      </c>
      <c r="D33" s="4">
        <v>25.88</v>
      </c>
      <c r="E33" s="4">
        <v>25.27</v>
      </c>
      <c r="K33" s="4"/>
      <c r="L33" s="4"/>
    </row>
    <row r="34" spans="1:12" x14ac:dyDescent="0.2">
      <c r="A34" s="4">
        <v>1.6</v>
      </c>
      <c r="B34" s="4">
        <v>28.29</v>
      </c>
      <c r="C34" s="4">
        <v>27.66</v>
      </c>
      <c r="D34" s="4">
        <v>27.04</v>
      </c>
      <c r="E34" s="4">
        <v>26.42</v>
      </c>
      <c r="K34" s="4"/>
      <c r="L34" s="4"/>
    </row>
    <row r="35" spans="1:12" x14ac:dyDescent="0.2">
      <c r="A35" s="4">
        <v>1.65</v>
      </c>
      <c r="B35" s="4">
        <v>29.46</v>
      </c>
      <c r="C35" s="4">
        <v>28.82</v>
      </c>
      <c r="D35" s="4">
        <v>28.2</v>
      </c>
      <c r="E35" s="4">
        <v>27.56</v>
      </c>
      <c r="K35" s="4"/>
      <c r="L35" s="4"/>
    </row>
    <row r="36" spans="1:12" x14ac:dyDescent="0.2">
      <c r="A36" s="4">
        <v>1.7</v>
      </c>
      <c r="B36" s="4">
        <v>30.64</v>
      </c>
      <c r="C36" s="4">
        <v>29.99</v>
      </c>
      <c r="D36" s="4">
        <v>29.35</v>
      </c>
      <c r="E36" s="4">
        <v>28.71</v>
      </c>
      <c r="K36" s="4"/>
      <c r="L36" s="4"/>
    </row>
    <row r="37" spans="1:12" x14ac:dyDescent="0.2">
      <c r="A37" s="4">
        <v>1.75</v>
      </c>
      <c r="B37" s="4">
        <v>31.81</v>
      </c>
      <c r="C37" s="4">
        <v>31.15</v>
      </c>
      <c r="D37" s="4">
        <v>30.52</v>
      </c>
      <c r="E37" s="4">
        <v>29.9</v>
      </c>
      <c r="K37" s="4"/>
      <c r="L37" s="4"/>
    </row>
    <row r="38" spans="1:12" x14ac:dyDescent="0.2">
      <c r="A38" s="4">
        <v>1.8</v>
      </c>
      <c r="B38" s="4">
        <v>33</v>
      </c>
      <c r="C38" s="4">
        <v>32.36</v>
      </c>
      <c r="D38" s="4">
        <v>31.71</v>
      </c>
      <c r="E38" s="4">
        <v>31.08</v>
      </c>
      <c r="K38" s="4"/>
      <c r="L38" s="4"/>
    </row>
    <row r="39" spans="1:12" x14ac:dyDescent="0.2">
      <c r="A39" s="4">
        <v>1.85</v>
      </c>
      <c r="B39" s="4">
        <v>34.200000000000003</v>
      </c>
      <c r="C39" s="4">
        <v>33.56</v>
      </c>
      <c r="D39" s="4">
        <v>32.909999999999997</v>
      </c>
      <c r="E39" s="4">
        <v>32.270000000000003</v>
      </c>
      <c r="K39" s="4"/>
      <c r="L39" s="4"/>
    </row>
    <row r="40" spans="1:12" x14ac:dyDescent="0.2">
      <c r="A40" s="4">
        <v>1.9</v>
      </c>
      <c r="B40" s="4">
        <v>35.409999999999997</v>
      </c>
      <c r="C40" s="4">
        <v>34.76</v>
      </c>
      <c r="D40" s="4">
        <v>34.1</v>
      </c>
      <c r="E40" s="4">
        <v>33.46</v>
      </c>
      <c r="K40" s="4"/>
      <c r="L40" s="4"/>
    </row>
    <row r="41" spans="1:12" x14ac:dyDescent="0.2">
      <c r="A41" s="4">
        <v>1.95</v>
      </c>
      <c r="B41" s="4">
        <v>36.61</v>
      </c>
      <c r="C41" s="4">
        <v>35.96</v>
      </c>
      <c r="D41" s="4">
        <v>35.299999999999997</v>
      </c>
      <c r="E41" s="4">
        <v>34.65</v>
      </c>
      <c r="K41" s="4"/>
      <c r="L41" s="4"/>
    </row>
    <row r="42" spans="1:12" x14ac:dyDescent="0.2">
      <c r="A42" s="4">
        <v>2</v>
      </c>
      <c r="B42" s="4">
        <v>37.81</v>
      </c>
      <c r="C42" s="4">
        <v>37.159999999999997</v>
      </c>
      <c r="D42" s="4">
        <v>36.5</v>
      </c>
      <c r="E42" s="4">
        <v>35.85</v>
      </c>
      <c r="K42" s="4"/>
      <c r="L42" s="4"/>
    </row>
    <row r="43" spans="1:12" x14ac:dyDescent="0.2">
      <c r="A43" s="4">
        <v>2.0499999999999998</v>
      </c>
      <c r="B43" s="4">
        <v>39.020000000000003</v>
      </c>
      <c r="C43" s="4">
        <v>38.36</v>
      </c>
      <c r="D43" s="4">
        <v>37.71</v>
      </c>
      <c r="E43" s="4">
        <v>37.06</v>
      </c>
      <c r="K43" s="4"/>
      <c r="L43" s="4"/>
    </row>
    <row r="44" spans="1:12" x14ac:dyDescent="0.2">
      <c r="A44" s="4">
        <v>2.1</v>
      </c>
      <c r="B44" s="4">
        <v>40.229999999999997</v>
      </c>
      <c r="C44" s="4">
        <v>39.57</v>
      </c>
      <c r="D44" s="4">
        <v>38.92</v>
      </c>
      <c r="E44" s="4">
        <v>38.26</v>
      </c>
      <c r="K44" s="4"/>
      <c r="L44" s="4"/>
    </row>
    <row r="45" spans="1:12" x14ac:dyDescent="0.2">
      <c r="A45" s="4">
        <v>2.15</v>
      </c>
      <c r="B45" s="4">
        <v>41.45</v>
      </c>
      <c r="C45" s="4">
        <v>40.79</v>
      </c>
      <c r="D45" s="4">
        <v>40.130000000000003</v>
      </c>
      <c r="E45" s="4">
        <v>39.47</v>
      </c>
      <c r="K45" s="4"/>
      <c r="L45" s="4"/>
    </row>
    <row r="46" spans="1:12" x14ac:dyDescent="0.2">
      <c r="A46" s="4">
        <v>2.2000000000000002</v>
      </c>
      <c r="B46" s="4">
        <v>42.66</v>
      </c>
      <c r="C46" s="4">
        <v>42</v>
      </c>
      <c r="D46" s="4">
        <v>41.34</v>
      </c>
      <c r="E46" s="4">
        <v>40.68</v>
      </c>
      <c r="K46" s="4"/>
      <c r="L46" s="4"/>
    </row>
    <row r="47" spans="1:12" x14ac:dyDescent="0.2">
      <c r="A47" s="4">
        <v>2.25</v>
      </c>
      <c r="B47" s="4">
        <v>43.88</v>
      </c>
      <c r="C47" s="4">
        <v>43.21</v>
      </c>
      <c r="D47" s="4">
        <v>42.55</v>
      </c>
      <c r="E47" s="4">
        <v>41.89</v>
      </c>
      <c r="K47" s="4"/>
      <c r="L47" s="4"/>
    </row>
    <row r="48" spans="1:12" x14ac:dyDescent="0.2">
      <c r="A48" s="4">
        <v>2.2999999999999998</v>
      </c>
      <c r="B48" s="4">
        <v>45.09</v>
      </c>
      <c r="C48" s="4">
        <v>44.43</v>
      </c>
      <c r="D48" s="4">
        <v>43.77</v>
      </c>
      <c r="E48" s="4">
        <v>43.11</v>
      </c>
      <c r="K48" s="4"/>
      <c r="L48" s="4"/>
    </row>
    <row r="49" spans="1:12" x14ac:dyDescent="0.2">
      <c r="A49" s="4">
        <v>2.35</v>
      </c>
      <c r="B49" s="4">
        <v>46.31</v>
      </c>
      <c r="C49" s="4">
        <v>45.65</v>
      </c>
      <c r="D49" s="4">
        <v>44.99</v>
      </c>
      <c r="E49" s="4">
        <v>44.33</v>
      </c>
      <c r="K49" s="4"/>
      <c r="L49" s="4"/>
    </row>
    <row r="50" spans="1:12" x14ac:dyDescent="0.2">
      <c r="A50" s="4">
        <v>2.4</v>
      </c>
      <c r="B50" s="4">
        <v>47.53</v>
      </c>
      <c r="C50" s="4">
        <v>46.87</v>
      </c>
      <c r="D50" s="4">
        <v>46.21</v>
      </c>
      <c r="E50" s="4">
        <v>45.55</v>
      </c>
      <c r="K50" s="4"/>
      <c r="L50" s="4"/>
    </row>
    <row r="51" spans="1:12" x14ac:dyDescent="0.2">
      <c r="A51" s="4">
        <v>2.4500000000000002</v>
      </c>
      <c r="B51" s="4">
        <v>48.75</v>
      </c>
      <c r="C51" s="4">
        <v>48.09</v>
      </c>
      <c r="D51" s="4">
        <v>47.43</v>
      </c>
      <c r="E51" s="4">
        <v>46.76</v>
      </c>
    </row>
    <row r="52" spans="1:12" x14ac:dyDescent="0.2">
      <c r="A52" s="4">
        <v>2.5</v>
      </c>
      <c r="B52" s="4">
        <v>49.97</v>
      </c>
      <c r="C52" s="4">
        <v>49.31</v>
      </c>
      <c r="D52" s="4">
        <v>48.65</v>
      </c>
      <c r="E52" s="4">
        <v>47.98</v>
      </c>
    </row>
    <row r="53" spans="1:12" x14ac:dyDescent="0.2">
      <c r="A53" s="4">
        <v>2.5499999999999998</v>
      </c>
      <c r="B53" s="4">
        <v>51.19</v>
      </c>
      <c r="C53" s="4">
        <v>50.52</v>
      </c>
      <c r="D53" s="4">
        <v>49.87</v>
      </c>
      <c r="E53" s="4">
        <v>49.2</v>
      </c>
    </row>
    <row r="54" spans="1:12" x14ac:dyDescent="0.2">
      <c r="A54" s="4">
        <v>2.6</v>
      </c>
      <c r="B54" s="4">
        <v>52.41</v>
      </c>
      <c r="C54" s="4">
        <v>51.74</v>
      </c>
      <c r="D54" s="4">
        <v>51.09</v>
      </c>
      <c r="E54" s="4">
        <v>50.42</v>
      </c>
    </row>
    <row r="55" spans="1:12" x14ac:dyDescent="0.2">
      <c r="A55" s="4">
        <v>2.65</v>
      </c>
      <c r="B55" s="4">
        <v>53.63</v>
      </c>
      <c r="C55" s="4">
        <v>52.96</v>
      </c>
      <c r="D55" s="4">
        <v>52.31</v>
      </c>
      <c r="E55" s="4">
        <v>51.64</v>
      </c>
    </row>
    <row r="56" spans="1:12" x14ac:dyDescent="0.2">
      <c r="A56" s="4">
        <v>2.7</v>
      </c>
      <c r="B56" s="4">
        <v>54.85</v>
      </c>
      <c r="C56" s="4">
        <v>54.18</v>
      </c>
      <c r="D56" s="4">
        <v>53.53</v>
      </c>
      <c r="E56" s="4">
        <v>52.86</v>
      </c>
    </row>
    <row r="57" spans="1:12" x14ac:dyDescent="0.2">
      <c r="A57" s="4">
        <v>2.75</v>
      </c>
      <c r="B57" s="4">
        <v>56.07</v>
      </c>
      <c r="C57" s="4">
        <v>55.4</v>
      </c>
      <c r="D57" s="4">
        <v>54.74</v>
      </c>
      <c r="E57" s="4">
        <v>54.09</v>
      </c>
    </row>
    <row r="58" spans="1:12" x14ac:dyDescent="0.2">
      <c r="A58" s="4">
        <v>2.8</v>
      </c>
      <c r="B58" s="4">
        <v>57.29</v>
      </c>
      <c r="C58" s="4">
        <v>56.64</v>
      </c>
      <c r="D58" s="4">
        <v>55.96</v>
      </c>
      <c r="E58" s="4">
        <v>55.31</v>
      </c>
    </row>
    <row r="59" spans="1:12" x14ac:dyDescent="0.2">
      <c r="A59" s="4">
        <v>2.85</v>
      </c>
      <c r="B59" s="4">
        <v>58.51</v>
      </c>
      <c r="C59" s="4">
        <v>57.86</v>
      </c>
      <c r="D59" s="4">
        <v>57.18</v>
      </c>
      <c r="E59" s="4">
        <v>56.53</v>
      </c>
    </row>
    <row r="60" spans="1:12" x14ac:dyDescent="0.2">
      <c r="A60" s="4">
        <v>2.9</v>
      </c>
      <c r="B60" s="4">
        <v>59.73</v>
      </c>
      <c r="C60" s="4">
        <v>59.08</v>
      </c>
      <c r="D60" s="4">
        <v>58.4</v>
      </c>
      <c r="E60" s="4">
        <v>57.75</v>
      </c>
    </row>
    <row r="61" spans="1:12" x14ac:dyDescent="0.2">
      <c r="A61" s="4">
        <v>2.95</v>
      </c>
      <c r="B61" s="4">
        <v>60.95</v>
      </c>
      <c r="C61" s="4">
        <v>60.3</v>
      </c>
      <c r="D61" s="4">
        <v>59.62</v>
      </c>
      <c r="E61" s="4">
        <v>58.97</v>
      </c>
    </row>
    <row r="62" spans="1:12" x14ac:dyDescent="0.2">
      <c r="A62" s="4">
        <v>3</v>
      </c>
      <c r="B62" s="4">
        <v>62.17</v>
      </c>
      <c r="C62" s="4">
        <v>61.52</v>
      </c>
      <c r="D62" s="4">
        <v>60.85</v>
      </c>
      <c r="E62" s="4">
        <v>60.18</v>
      </c>
    </row>
    <row r="63" spans="1:12" x14ac:dyDescent="0.2">
      <c r="A63" s="4">
        <v>3.05</v>
      </c>
      <c r="B63" s="4">
        <v>63.39</v>
      </c>
      <c r="C63" s="4">
        <v>62.73</v>
      </c>
      <c r="D63" s="4">
        <v>62.07</v>
      </c>
      <c r="E63" s="4">
        <v>61.41</v>
      </c>
    </row>
    <row r="64" spans="1:12" x14ac:dyDescent="0.2">
      <c r="A64" s="4">
        <v>3.1</v>
      </c>
      <c r="B64" s="4">
        <v>64.62</v>
      </c>
      <c r="C64" s="4">
        <v>63.95</v>
      </c>
      <c r="D64" s="4">
        <v>63.29</v>
      </c>
      <c r="E64" s="4">
        <v>62.63</v>
      </c>
    </row>
    <row r="65" spans="1:5" x14ac:dyDescent="0.2">
      <c r="A65" s="4">
        <v>3.15</v>
      </c>
      <c r="B65" s="4">
        <v>64.84</v>
      </c>
      <c r="C65" s="4">
        <v>65.17</v>
      </c>
      <c r="D65" s="4">
        <v>64.510000000000005</v>
      </c>
      <c r="E65" s="4">
        <v>63.85</v>
      </c>
    </row>
    <row r="66" spans="1:5" x14ac:dyDescent="0.2">
      <c r="A66" s="4">
        <v>3.2</v>
      </c>
      <c r="B66" s="4">
        <v>67.06</v>
      </c>
      <c r="C66" s="4">
        <v>66.39</v>
      </c>
      <c r="D66" s="4">
        <v>65.73</v>
      </c>
      <c r="E66" s="4">
        <v>65.069999999999993</v>
      </c>
    </row>
    <row r="67" spans="1:5" x14ac:dyDescent="0.2">
      <c r="A67" s="4">
        <v>3.25</v>
      </c>
      <c r="B67" s="4">
        <v>68.28</v>
      </c>
      <c r="C67" s="4">
        <v>67.61</v>
      </c>
      <c r="D67" s="4">
        <v>66.95</v>
      </c>
      <c r="E67" s="4">
        <v>66.290000000000006</v>
      </c>
    </row>
    <row r="68" spans="1:5" x14ac:dyDescent="0.2">
      <c r="A68" s="4">
        <v>3.3</v>
      </c>
      <c r="B68" s="4">
        <v>69.5</v>
      </c>
      <c r="C68" s="4">
        <v>68.83</v>
      </c>
      <c r="D68" s="4">
        <v>68.17</v>
      </c>
      <c r="E68" s="4">
        <v>67.510000000000005</v>
      </c>
    </row>
    <row r="69" spans="1:5" x14ac:dyDescent="0.2">
      <c r="A69" s="4">
        <v>3.35</v>
      </c>
      <c r="B69" s="4">
        <v>70.72</v>
      </c>
      <c r="C69" s="4">
        <v>70.05</v>
      </c>
      <c r="D69" s="4">
        <v>69.39</v>
      </c>
      <c r="E69" s="4">
        <v>68.73</v>
      </c>
    </row>
    <row r="70" spans="1:5" x14ac:dyDescent="0.2">
      <c r="A70" s="4">
        <v>3.4</v>
      </c>
      <c r="B70" s="4">
        <v>71.94</v>
      </c>
      <c r="C70" s="4">
        <v>71.27</v>
      </c>
      <c r="D70" s="4">
        <v>70.61</v>
      </c>
      <c r="E70" s="4">
        <v>69.95</v>
      </c>
    </row>
    <row r="71" spans="1:5" x14ac:dyDescent="0.2">
      <c r="A71" s="4">
        <v>3.45</v>
      </c>
      <c r="B71" s="4">
        <v>73.16</v>
      </c>
      <c r="C71" s="4">
        <v>72.489999999999995</v>
      </c>
      <c r="D71" s="4">
        <v>71.83</v>
      </c>
      <c r="E71" s="4">
        <v>71.17</v>
      </c>
    </row>
    <row r="72" spans="1:5" x14ac:dyDescent="0.2">
      <c r="A72" s="4">
        <v>3.5</v>
      </c>
      <c r="B72" s="4">
        <v>74.38</v>
      </c>
      <c r="C72" s="4">
        <v>73.709999999999994</v>
      </c>
      <c r="D72" s="4">
        <v>73.06</v>
      </c>
      <c r="E72" s="4">
        <v>72.38</v>
      </c>
    </row>
    <row r="73" spans="1:5" x14ac:dyDescent="0.2">
      <c r="A73" s="4">
        <v>3.55</v>
      </c>
      <c r="B73" s="4">
        <v>75.599999999999994</v>
      </c>
      <c r="C73" s="4">
        <v>74.92</v>
      </c>
      <c r="D73" s="4">
        <v>74.28</v>
      </c>
      <c r="E73" s="4">
        <v>73.599999999999994</v>
      </c>
    </row>
    <row r="74" spans="1:5" x14ac:dyDescent="0.2">
      <c r="A74" s="4">
        <v>3.6</v>
      </c>
      <c r="B74" s="4">
        <v>76.819999999999993</v>
      </c>
      <c r="C74" s="4">
        <v>76.14</v>
      </c>
      <c r="D74" s="4">
        <v>75.5</v>
      </c>
      <c r="E74" s="4">
        <v>74.819999999999993</v>
      </c>
    </row>
    <row r="75" spans="1:5" x14ac:dyDescent="0.2">
      <c r="A75" s="4">
        <v>3.65</v>
      </c>
      <c r="B75" s="4">
        <v>78.040000000000006</v>
      </c>
      <c r="C75" s="4">
        <v>77.36</v>
      </c>
      <c r="D75" s="4">
        <v>76.72</v>
      </c>
      <c r="E75" s="4">
        <v>76.040000000000006</v>
      </c>
    </row>
    <row r="76" spans="1:5" x14ac:dyDescent="0.2">
      <c r="A76" s="4">
        <v>3.7</v>
      </c>
      <c r="B76" s="4">
        <v>79.260000000000005</v>
      </c>
      <c r="C76" s="4">
        <v>78.58</v>
      </c>
      <c r="D76" s="4">
        <v>77.94</v>
      </c>
      <c r="E76" s="4">
        <v>77.260000000000005</v>
      </c>
    </row>
    <row r="77" spans="1:5" x14ac:dyDescent="0.2">
      <c r="A77" s="4">
        <v>3.75</v>
      </c>
      <c r="B77" s="4">
        <v>80.48</v>
      </c>
      <c r="C77" s="4">
        <v>79.8</v>
      </c>
      <c r="D77" s="4">
        <v>79.14</v>
      </c>
      <c r="E77" s="4">
        <v>78.489999999999995</v>
      </c>
    </row>
    <row r="78" spans="1:5" x14ac:dyDescent="0.2">
      <c r="A78" s="4">
        <v>3.8</v>
      </c>
      <c r="B78" s="4">
        <v>81.7</v>
      </c>
      <c r="C78" s="4">
        <v>81.05</v>
      </c>
      <c r="D78" s="4">
        <v>80.36</v>
      </c>
      <c r="E78" s="4">
        <v>79.709999999999994</v>
      </c>
    </row>
    <row r="79" spans="1:5" x14ac:dyDescent="0.2">
      <c r="A79" s="4">
        <v>3.85</v>
      </c>
      <c r="B79" s="4">
        <v>82.92</v>
      </c>
      <c r="C79" s="4">
        <v>82.27</v>
      </c>
      <c r="D79" s="4">
        <v>81.58</v>
      </c>
      <c r="E79" s="4">
        <v>80.930000000000007</v>
      </c>
    </row>
    <row r="80" spans="1:5" x14ac:dyDescent="0.2">
      <c r="A80" s="4">
        <v>3.9</v>
      </c>
      <c r="B80" s="4">
        <v>84.14</v>
      </c>
      <c r="C80" s="4">
        <v>83.49</v>
      </c>
      <c r="D80" s="4">
        <v>82.8</v>
      </c>
      <c r="E80" s="4">
        <v>82.15</v>
      </c>
    </row>
    <row r="81" spans="1:5" x14ac:dyDescent="0.2">
      <c r="A81" s="4">
        <v>3.95</v>
      </c>
      <c r="B81" s="4">
        <v>85.36</v>
      </c>
      <c r="C81" s="4">
        <v>84.71</v>
      </c>
      <c r="D81" s="4">
        <v>84.02</v>
      </c>
      <c r="E81" s="4">
        <v>83.37</v>
      </c>
    </row>
    <row r="82" spans="1:5" x14ac:dyDescent="0.2">
      <c r="A82" s="4">
        <v>4</v>
      </c>
      <c r="B82" s="4">
        <v>86.58</v>
      </c>
      <c r="C82" s="4">
        <v>85.93</v>
      </c>
      <c r="D82" s="4">
        <v>85.25</v>
      </c>
      <c r="E82" s="4">
        <v>84.59</v>
      </c>
    </row>
    <row r="83" spans="1:5" x14ac:dyDescent="0.2">
      <c r="A83" s="4">
        <v>4.05</v>
      </c>
      <c r="B83" s="4">
        <v>87.8</v>
      </c>
      <c r="C83" s="4">
        <v>87.13</v>
      </c>
      <c r="D83" s="4">
        <v>86.47</v>
      </c>
      <c r="E83" s="4">
        <v>85.81</v>
      </c>
    </row>
    <row r="84" spans="1:5" x14ac:dyDescent="0.2">
      <c r="A84" s="4">
        <v>4.0999999999999996</v>
      </c>
      <c r="B84" s="4">
        <v>89.02</v>
      </c>
      <c r="C84" s="4">
        <v>88.35</v>
      </c>
      <c r="D84" s="4">
        <v>87.69</v>
      </c>
      <c r="E84" s="4">
        <v>87.03</v>
      </c>
    </row>
    <row r="85" spans="1:5" x14ac:dyDescent="0.2">
      <c r="A85" s="4">
        <v>4.1500000000000004</v>
      </c>
      <c r="B85" s="4">
        <v>90.24</v>
      </c>
      <c r="C85" s="4">
        <v>89.57</v>
      </c>
      <c r="D85" s="4">
        <v>88.91</v>
      </c>
      <c r="E85" s="4">
        <v>88.25</v>
      </c>
    </row>
    <row r="86" spans="1:5" x14ac:dyDescent="0.2">
      <c r="A86" s="4">
        <v>4.2</v>
      </c>
      <c r="B86" s="4">
        <v>91.46</v>
      </c>
      <c r="C86" s="4">
        <v>90.8</v>
      </c>
      <c r="D86" s="4">
        <v>90.13</v>
      </c>
      <c r="E86" s="4">
        <v>89.47</v>
      </c>
    </row>
    <row r="87" spans="1:5" x14ac:dyDescent="0.2">
      <c r="A87" s="4">
        <v>4.25</v>
      </c>
      <c r="B87" s="4">
        <v>92.68</v>
      </c>
      <c r="C87" s="4">
        <v>92.02</v>
      </c>
      <c r="D87" s="4">
        <v>91.35</v>
      </c>
      <c r="E87" s="4">
        <v>90.69</v>
      </c>
    </row>
    <row r="88" spans="1:5" x14ac:dyDescent="0.2">
      <c r="A88" s="4">
        <v>4.3</v>
      </c>
      <c r="B88" s="4">
        <v>93.9</v>
      </c>
      <c r="C88" s="4">
        <v>93.24</v>
      </c>
      <c r="D88" s="4">
        <v>92.57</v>
      </c>
      <c r="E88" s="4">
        <v>91.91</v>
      </c>
    </row>
    <row r="89" spans="1:5" x14ac:dyDescent="0.2">
      <c r="A89" s="4">
        <v>4.3499999999999996</v>
      </c>
      <c r="B89" s="4">
        <v>95.12</v>
      </c>
      <c r="C89" s="4">
        <v>94.46</v>
      </c>
      <c r="D89" s="4">
        <v>93.79</v>
      </c>
      <c r="E89" s="4">
        <v>93.13</v>
      </c>
    </row>
    <row r="90" spans="1:5" x14ac:dyDescent="0.2">
      <c r="A90" s="4">
        <v>4.4000000000000004</v>
      </c>
      <c r="B90" s="4">
        <v>96.34</v>
      </c>
      <c r="C90" s="4">
        <v>95.68</v>
      </c>
      <c r="D90" s="4">
        <v>95.01</v>
      </c>
      <c r="E90" s="4">
        <v>94.35</v>
      </c>
    </row>
    <row r="91" spans="1:5" x14ac:dyDescent="0.2">
      <c r="A91" s="4">
        <v>4.45</v>
      </c>
      <c r="B91" s="4">
        <v>97.56</v>
      </c>
      <c r="C91" s="4">
        <v>96.9</v>
      </c>
      <c r="D91" s="4">
        <v>96.23</v>
      </c>
      <c r="E91" s="4">
        <v>95.57</v>
      </c>
    </row>
    <row r="92" spans="1:5" x14ac:dyDescent="0.2">
      <c r="A92" s="4">
        <v>4.5</v>
      </c>
      <c r="B92" s="4">
        <v>98.78</v>
      </c>
      <c r="C92" s="4">
        <v>98.12</v>
      </c>
      <c r="D92" s="4">
        <v>97.46</v>
      </c>
      <c r="E92" s="4">
        <v>96.79</v>
      </c>
    </row>
    <row r="93" spans="1:5" x14ac:dyDescent="0.2">
      <c r="A93" s="4">
        <v>4.55</v>
      </c>
      <c r="B93" s="4">
        <v>100</v>
      </c>
      <c r="C93" s="4">
        <v>99.32</v>
      </c>
      <c r="D93" s="4">
        <v>98.68</v>
      </c>
      <c r="E93" s="4">
        <v>98.01</v>
      </c>
    </row>
    <row r="94" spans="1:5" x14ac:dyDescent="0.2">
      <c r="A94" s="4">
        <v>4.5999999999999996</v>
      </c>
      <c r="B94" s="4">
        <v>101.22</v>
      </c>
      <c r="C94" s="4">
        <v>100.54</v>
      </c>
      <c r="D94" s="4">
        <v>99.91</v>
      </c>
      <c r="E94" s="4">
        <v>99.23</v>
      </c>
    </row>
    <row r="95" spans="1:5" x14ac:dyDescent="0.2">
      <c r="A95" s="4">
        <v>4.6500000000000004</v>
      </c>
      <c r="B95" s="4">
        <v>102.44</v>
      </c>
      <c r="C95" s="4">
        <v>101.76</v>
      </c>
      <c r="D95" s="4">
        <v>101.13</v>
      </c>
      <c r="E95" s="4">
        <v>100.45</v>
      </c>
    </row>
    <row r="96" spans="1:5" x14ac:dyDescent="0.2">
      <c r="A96" s="4">
        <v>4.7</v>
      </c>
      <c r="B96" s="4">
        <v>103.66</v>
      </c>
      <c r="C96" s="4">
        <v>102.98</v>
      </c>
      <c r="D96" s="4">
        <v>102.35</v>
      </c>
      <c r="E96" s="4">
        <v>101.67</v>
      </c>
    </row>
    <row r="97" spans="1:5" x14ac:dyDescent="0.2">
      <c r="A97" s="4">
        <v>4.75</v>
      </c>
      <c r="B97" s="4">
        <v>140.88</v>
      </c>
      <c r="C97" s="4">
        <v>104.2</v>
      </c>
      <c r="D97" s="4">
        <v>103.54</v>
      </c>
      <c r="E97" s="4">
        <v>102.9</v>
      </c>
    </row>
    <row r="98" spans="1:5" x14ac:dyDescent="0.2">
      <c r="A98" s="4">
        <v>4.8</v>
      </c>
      <c r="B98" s="4">
        <v>106.1</v>
      </c>
      <c r="C98" s="4">
        <v>105.45</v>
      </c>
      <c r="D98" s="4">
        <v>104.76</v>
      </c>
      <c r="E98" s="4">
        <v>104.12</v>
      </c>
    </row>
    <row r="99" spans="1:5" x14ac:dyDescent="0.2">
      <c r="A99" s="4">
        <v>4.8499999999999996</v>
      </c>
      <c r="B99" s="4">
        <v>107.32</v>
      </c>
      <c r="C99" s="4">
        <v>106.67</v>
      </c>
      <c r="D99" s="4">
        <v>105.98</v>
      </c>
      <c r="E99" s="4">
        <v>105.34</v>
      </c>
    </row>
    <row r="100" spans="1:5" x14ac:dyDescent="0.2">
      <c r="A100" s="4">
        <v>4.9000000000000004</v>
      </c>
      <c r="B100" s="4">
        <v>108.54</v>
      </c>
      <c r="C100" s="4">
        <v>107.89</v>
      </c>
      <c r="D100" s="4">
        <v>107.2</v>
      </c>
      <c r="E100" s="4">
        <v>106.56</v>
      </c>
    </row>
    <row r="101" spans="1:5" x14ac:dyDescent="0.2">
      <c r="A101" s="4">
        <v>4.95</v>
      </c>
      <c r="B101" s="4">
        <v>109.76</v>
      </c>
      <c r="C101" s="4">
        <v>109.11</v>
      </c>
      <c r="D101" s="4">
        <v>108.42</v>
      </c>
      <c r="E101" s="4">
        <v>107.78</v>
      </c>
    </row>
    <row r="102" spans="1:5" x14ac:dyDescent="0.2">
      <c r="A102" s="4">
        <v>5</v>
      </c>
      <c r="B102" s="4">
        <v>110.98</v>
      </c>
      <c r="C102" s="4">
        <v>110.33</v>
      </c>
      <c r="D102" s="4">
        <v>109.66</v>
      </c>
      <c r="E102" s="4">
        <v>108.99</v>
      </c>
    </row>
    <row r="103" spans="1:5" x14ac:dyDescent="0.2">
      <c r="A103" s="4">
        <v>5.05</v>
      </c>
      <c r="B103" s="4">
        <v>112.2</v>
      </c>
      <c r="C103" s="4">
        <v>111.54</v>
      </c>
      <c r="D103" s="4">
        <v>110.88</v>
      </c>
      <c r="E103" s="4">
        <v>110.21</v>
      </c>
    </row>
    <row r="104" spans="1:5" x14ac:dyDescent="0.2">
      <c r="A104" s="4">
        <v>5.0999999999999996</v>
      </c>
      <c r="B104" s="4">
        <v>113.42</v>
      </c>
      <c r="C104" s="4">
        <v>112.76</v>
      </c>
      <c r="D104" s="4">
        <v>112.1</v>
      </c>
      <c r="E104" s="4">
        <v>111.43</v>
      </c>
    </row>
    <row r="105" spans="1:5" x14ac:dyDescent="0.2">
      <c r="A105" s="4">
        <v>5.15</v>
      </c>
      <c r="B105" s="4">
        <v>114.64</v>
      </c>
      <c r="C105" s="4">
        <v>113.98</v>
      </c>
      <c r="D105" s="4">
        <v>113.32</v>
      </c>
      <c r="E105" s="4">
        <v>112.65</v>
      </c>
    </row>
    <row r="106" spans="1:5" x14ac:dyDescent="0.2">
      <c r="A106" s="4">
        <v>5.2</v>
      </c>
      <c r="B106" s="4">
        <v>115.86</v>
      </c>
      <c r="C106" s="4">
        <v>115.2</v>
      </c>
      <c r="D106" s="4">
        <v>114.54</v>
      </c>
      <c r="E106" s="4">
        <v>113.87</v>
      </c>
    </row>
    <row r="107" spans="1:5" x14ac:dyDescent="0.2">
      <c r="A107" s="4">
        <v>5.25</v>
      </c>
      <c r="B107" s="4">
        <v>117.08</v>
      </c>
      <c r="C107" s="4">
        <v>116.42</v>
      </c>
      <c r="D107" s="4">
        <v>115.76</v>
      </c>
      <c r="E107" s="4">
        <v>115.09</v>
      </c>
    </row>
    <row r="108" spans="1:5" x14ac:dyDescent="0.2">
      <c r="A108" s="4">
        <v>5.3</v>
      </c>
      <c r="B108" s="4">
        <v>118.3</v>
      </c>
      <c r="C108" s="4">
        <v>117.64</v>
      </c>
      <c r="D108" s="4">
        <v>116.98</v>
      </c>
      <c r="E108" s="4">
        <v>116.31</v>
      </c>
    </row>
    <row r="109" spans="1:5" x14ac:dyDescent="0.2">
      <c r="A109" s="4">
        <v>5.35</v>
      </c>
      <c r="B109" s="4">
        <v>119.52</v>
      </c>
      <c r="C109" s="4">
        <v>118.86</v>
      </c>
      <c r="D109" s="4">
        <v>118.2</v>
      </c>
      <c r="E109" s="4">
        <v>117.53</v>
      </c>
    </row>
    <row r="110" spans="1:5" x14ac:dyDescent="0.2">
      <c r="A110" s="4">
        <v>5.4</v>
      </c>
      <c r="B110" s="4">
        <v>120.74</v>
      </c>
      <c r="C110" s="4">
        <v>120.08</v>
      </c>
      <c r="D110" s="4">
        <v>119.42</v>
      </c>
      <c r="E110" s="4">
        <v>118.75</v>
      </c>
    </row>
    <row r="111" spans="1:5" x14ac:dyDescent="0.2">
      <c r="A111" s="4">
        <v>5.45</v>
      </c>
      <c r="B111" s="4">
        <v>121.96</v>
      </c>
      <c r="C111" s="4">
        <v>121.3</v>
      </c>
      <c r="D111" s="4">
        <v>120.64</v>
      </c>
      <c r="E111" s="4">
        <v>119.97</v>
      </c>
    </row>
    <row r="112" spans="1:5" x14ac:dyDescent="0.2">
      <c r="A112" s="4">
        <v>5.5</v>
      </c>
      <c r="B112" s="4">
        <v>123.18</v>
      </c>
      <c r="C112" s="4">
        <v>122.52</v>
      </c>
      <c r="D112" s="4">
        <v>121.87</v>
      </c>
      <c r="E112" s="4">
        <v>121.19</v>
      </c>
    </row>
    <row r="113" spans="1:5" x14ac:dyDescent="0.2">
      <c r="A113" s="4">
        <v>5.55</v>
      </c>
      <c r="B113" s="4">
        <v>124.4</v>
      </c>
      <c r="C113" s="4">
        <v>123.72</v>
      </c>
      <c r="D113" s="4">
        <v>123.09</v>
      </c>
      <c r="E113" s="4">
        <v>122.41</v>
      </c>
    </row>
    <row r="114" spans="1:5" x14ac:dyDescent="0.2">
      <c r="A114" s="4">
        <v>5.6</v>
      </c>
      <c r="B114" s="4">
        <v>125.62</v>
      </c>
      <c r="C114" s="4">
        <v>124.94</v>
      </c>
      <c r="D114" s="4">
        <v>124.31</v>
      </c>
      <c r="E114" s="4">
        <v>123.63</v>
      </c>
    </row>
    <row r="115" spans="1:5" x14ac:dyDescent="0.2">
      <c r="A115" s="4">
        <v>5.65</v>
      </c>
      <c r="B115" s="4">
        <v>126.84</v>
      </c>
      <c r="C115" s="4">
        <v>126.16</v>
      </c>
      <c r="D115" s="4">
        <v>125.53</v>
      </c>
      <c r="E115" s="4">
        <v>124.85</v>
      </c>
    </row>
    <row r="116" spans="1:5" x14ac:dyDescent="0.2">
      <c r="A116" s="4">
        <v>5.7</v>
      </c>
      <c r="B116" s="4">
        <v>128.06</v>
      </c>
      <c r="C116" s="4">
        <v>127.38</v>
      </c>
      <c r="D116" s="4">
        <v>126.75</v>
      </c>
      <c r="E116" s="4">
        <v>126.07</v>
      </c>
    </row>
    <row r="117" spans="1:5" x14ac:dyDescent="0.2">
      <c r="A117" s="4">
        <v>5.75</v>
      </c>
      <c r="B117" s="4">
        <v>129.28</v>
      </c>
      <c r="C117" s="4">
        <v>128.6</v>
      </c>
      <c r="D117" s="4">
        <v>127.94</v>
      </c>
      <c r="E117" s="4">
        <v>127.3</v>
      </c>
    </row>
    <row r="118" spans="1:5" x14ac:dyDescent="0.2">
      <c r="A118" s="4">
        <v>5.8</v>
      </c>
      <c r="B118" s="4">
        <v>130.5</v>
      </c>
      <c r="C118" s="4">
        <v>129.86000000000001</v>
      </c>
      <c r="D118" s="4">
        <v>129.16</v>
      </c>
      <c r="E118" s="4">
        <v>128.52000000000001</v>
      </c>
    </row>
    <row r="119" spans="1:5" x14ac:dyDescent="0.2">
      <c r="A119" s="4">
        <v>5.85</v>
      </c>
      <c r="B119" s="4">
        <v>131.72</v>
      </c>
      <c r="C119" s="4">
        <v>131.08000000000001</v>
      </c>
      <c r="D119" s="4">
        <v>130.38</v>
      </c>
      <c r="E119" s="4">
        <v>129.74</v>
      </c>
    </row>
    <row r="120" spans="1:5" x14ac:dyDescent="0.2">
      <c r="A120" s="4">
        <v>5.9</v>
      </c>
      <c r="B120" s="4">
        <v>132.94999999999999</v>
      </c>
      <c r="C120" s="4">
        <v>132.30000000000001</v>
      </c>
      <c r="D120" s="4">
        <v>131.6</v>
      </c>
      <c r="E120" s="4">
        <v>130.96</v>
      </c>
    </row>
    <row r="121" spans="1:5" x14ac:dyDescent="0.2">
      <c r="A121" s="4">
        <v>5.95</v>
      </c>
      <c r="B121" s="4">
        <v>134.16999999999999</v>
      </c>
      <c r="C121" s="4">
        <v>133.52000000000001</v>
      </c>
      <c r="D121" s="4">
        <v>132.83000000000001</v>
      </c>
      <c r="E121" s="4">
        <v>132.18</v>
      </c>
    </row>
    <row r="122" spans="1:5" x14ac:dyDescent="0.2">
      <c r="A122" s="4">
        <v>6</v>
      </c>
      <c r="B122" s="4">
        <v>135.38999999999999</v>
      </c>
      <c r="C122" s="4">
        <v>134.74</v>
      </c>
      <c r="D122" s="4">
        <v>134.06</v>
      </c>
      <c r="E122" s="4">
        <v>133.4</v>
      </c>
    </row>
    <row r="123" spans="1:5" x14ac:dyDescent="0.2">
      <c r="A123" s="4">
        <v>6.05</v>
      </c>
      <c r="B123" s="4">
        <v>136.61000000000001</v>
      </c>
      <c r="C123" s="4">
        <v>135.94</v>
      </c>
      <c r="D123" s="4">
        <v>135.28</v>
      </c>
      <c r="E123" s="4">
        <v>134.62</v>
      </c>
    </row>
    <row r="124" spans="1:5" x14ac:dyDescent="0.2">
      <c r="A124" s="4">
        <v>6.1</v>
      </c>
      <c r="B124" s="4">
        <v>137.83000000000001</v>
      </c>
      <c r="C124" s="4">
        <v>137.16</v>
      </c>
      <c r="D124" s="4">
        <v>136.5</v>
      </c>
      <c r="E124" s="4">
        <v>135.84</v>
      </c>
    </row>
    <row r="125" spans="1:5" x14ac:dyDescent="0.2">
      <c r="A125" s="4">
        <v>6.15</v>
      </c>
      <c r="B125" s="4">
        <v>139.05000000000001</v>
      </c>
      <c r="C125" s="4">
        <v>138.38</v>
      </c>
      <c r="D125" s="4">
        <v>137.72</v>
      </c>
      <c r="E125" s="4">
        <v>137.06</v>
      </c>
    </row>
    <row r="126" spans="1:5" x14ac:dyDescent="0.2">
      <c r="A126" s="4">
        <v>6.2</v>
      </c>
      <c r="B126" s="4">
        <v>140.27000000000001</v>
      </c>
      <c r="C126" s="4">
        <v>139.6</v>
      </c>
      <c r="D126" s="4">
        <v>138.94</v>
      </c>
      <c r="E126" s="4">
        <v>138.28</v>
      </c>
    </row>
    <row r="127" spans="1:5" x14ac:dyDescent="0.2">
      <c r="A127" s="4">
        <v>6.25</v>
      </c>
      <c r="B127" s="4">
        <v>141.49</v>
      </c>
      <c r="C127" s="4">
        <v>140.82</v>
      </c>
      <c r="D127" s="4">
        <v>140.16</v>
      </c>
      <c r="E127" s="4">
        <v>139.5</v>
      </c>
    </row>
    <row r="128" spans="1:5" x14ac:dyDescent="0.2">
      <c r="A128" s="4">
        <v>6.3</v>
      </c>
      <c r="B128" s="4">
        <v>142.71</v>
      </c>
      <c r="C128" s="4">
        <v>142.04</v>
      </c>
      <c r="D128" s="4">
        <v>141.38</v>
      </c>
      <c r="E128" s="4">
        <v>140.72</v>
      </c>
    </row>
    <row r="129" spans="1:5" x14ac:dyDescent="0.2">
      <c r="A129" s="4">
        <v>6.35</v>
      </c>
      <c r="B129" s="4">
        <v>143.93</v>
      </c>
      <c r="C129" s="4">
        <v>143.26</v>
      </c>
      <c r="D129" s="4">
        <v>143.82</v>
      </c>
      <c r="E129" s="4">
        <v>141.94</v>
      </c>
    </row>
    <row r="130" spans="1:5" x14ac:dyDescent="0.2">
      <c r="A130" s="4">
        <v>6.4</v>
      </c>
      <c r="B130" s="4">
        <v>145.15</v>
      </c>
      <c r="C130" s="4">
        <v>144.47999999999999</v>
      </c>
      <c r="D130" s="4">
        <v>143.82</v>
      </c>
      <c r="E130" s="4">
        <v>143.16</v>
      </c>
    </row>
    <row r="131" spans="1:5" x14ac:dyDescent="0.2">
      <c r="A131" s="4">
        <v>6.45</v>
      </c>
      <c r="B131" s="4">
        <v>146.37</v>
      </c>
      <c r="C131" s="4">
        <v>145.69999999999999</v>
      </c>
      <c r="D131" s="4">
        <v>145.04</v>
      </c>
      <c r="E131" s="4">
        <v>144.38</v>
      </c>
    </row>
    <row r="132" spans="1:5" x14ac:dyDescent="0.2">
      <c r="A132" s="4">
        <v>6.5</v>
      </c>
      <c r="B132" s="4">
        <v>147.59</v>
      </c>
      <c r="C132" s="4">
        <v>146.91999999999999</v>
      </c>
      <c r="D132" s="4">
        <v>146.28</v>
      </c>
      <c r="E132" s="4">
        <v>145.59</v>
      </c>
    </row>
    <row r="133" spans="1:5" x14ac:dyDescent="0.2">
      <c r="A133" s="4">
        <v>6.55</v>
      </c>
      <c r="B133" s="4">
        <v>148.81</v>
      </c>
      <c r="C133" s="4">
        <v>148.12</v>
      </c>
      <c r="D133" s="4">
        <v>147.5</v>
      </c>
      <c r="E133" s="4">
        <v>146.81</v>
      </c>
    </row>
    <row r="134" spans="1:5" x14ac:dyDescent="0.2">
      <c r="A134" s="4">
        <v>6.6</v>
      </c>
      <c r="B134" s="4">
        <v>150.03</v>
      </c>
      <c r="C134" s="4">
        <v>149.34</v>
      </c>
      <c r="D134" s="4">
        <v>148.72</v>
      </c>
      <c r="E134" s="4">
        <v>148.03</v>
      </c>
    </row>
    <row r="135" spans="1:5" x14ac:dyDescent="0.2">
      <c r="A135" s="4">
        <v>6.65</v>
      </c>
      <c r="B135" s="4">
        <v>151.25</v>
      </c>
      <c r="C135" s="4">
        <v>150.56</v>
      </c>
      <c r="D135" s="4">
        <v>149.94</v>
      </c>
      <c r="E135" s="4">
        <v>149.25</v>
      </c>
    </row>
    <row r="136" spans="1:5" x14ac:dyDescent="0.2">
      <c r="A136" s="4">
        <v>6.7</v>
      </c>
      <c r="B136" s="4">
        <v>152.47</v>
      </c>
      <c r="C136" s="4">
        <v>151.78</v>
      </c>
      <c r="D136" s="4">
        <v>151.16</v>
      </c>
      <c r="E136" s="4">
        <v>150.47</v>
      </c>
    </row>
    <row r="137" spans="1:5" x14ac:dyDescent="0.2">
      <c r="A137" s="4">
        <v>6.75</v>
      </c>
      <c r="B137" s="4">
        <v>153.69</v>
      </c>
      <c r="C137" s="4">
        <v>153</v>
      </c>
      <c r="D137" s="4">
        <v>152.35</v>
      </c>
      <c r="E137" s="4">
        <v>151.69999999999999</v>
      </c>
    </row>
    <row r="138" spans="1:5" x14ac:dyDescent="0.2">
      <c r="A138" s="4">
        <v>6.8</v>
      </c>
      <c r="B138" s="4">
        <v>154.91</v>
      </c>
      <c r="C138" s="4">
        <v>154.27000000000001</v>
      </c>
      <c r="D138" s="4">
        <v>153.57</v>
      </c>
      <c r="E138" s="4">
        <v>152.91999999999999</v>
      </c>
    </row>
    <row r="139" spans="1:5" x14ac:dyDescent="0.2">
      <c r="A139" s="4">
        <v>6.85</v>
      </c>
      <c r="B139" s="4">
        <v>156.13</v>
      </c>
      <c r="C139" s="4">
        <v>155.49</v>
      </c>
      <c r="D139" s="4">
        <v>154.79</v>
      </c>
      <c r="E139" s="4">
        <v>154.13999999999999</v>
      </c>
    </row>
    <row r="140" spans="1:5" x14ac:dyDescent="0.2">
      <c r="A140" s="4">
        <v>6.9</v>
      </c>
      <c r="B140" s="4">
        <v>157.35</v>
      </c>
      <c r="C140" s="4">
        <v>156.71</v>
      </c>
      <c r="D140" s="4">
        <v>156.01</v>
      </c>
      <c r="E140" s="4">
        <v>155.36000000000001</v>
      </c>
    </row>
    <row r="141" spans="1:5" x14ac:dyDescent="0.2">
      <c r="A141" s="4">
        <v>6.95</v>
      </c>
      <c r="B141" s="4">
        <v>158.57</v>
      </c>
      <c r="C141" s="4">
        <v>157.93</v>
      </c>
      <c r="D141" s="4">
        <v>157.22999999999999</v>
      </c>
      <c r="E141" s="4">
        <v>156.59</v>
      </c>
    </row>
    <row r="142" spans="1:5" x14ac:dyDescent="0.2">
      <c r="A142" s="4">
        <v>7</v>
      </c>
      <c r="B142" s="4">
        <v>159.79</v>
      </c>
      <c r="C142" s="4">
        <v>159.15</v>
      </c>
      <c r="D142" s="4">
        <v>158.46</v>
      </c>
      <c r="E142" s="4">
        <v>157.80000000000001</v>
      </c>
    </row>
    <row r="143" spans="1:5" x14ac:dyDescent="0.2">
      <c r="A143" s="4">
        <v>7.05</v>
      </c>
      <c r="B143" s="4">
        <v>161.01</v>
      </c>
      <c r="C143" s="4">
        <v>160.35</v>
      </c>
      <c r="D143" s="4">
        <v>159.68</v>
      </c>
      <c r="E143" s="4">
        <v>159.02000000000001</v>
      </c>
    </row>
    <row r="144" spans="1:5" x14ac:dyDescent="0.2">
      <c r="A144" s="4">
        <v>7.1</v>
      </c>
      <c r="B144" s="4">
        <v>162.22999999999999</v>
      </c>
      <c r="C144" s="4">
        <v>161.57</v>
      </c>
      <c r="D144" s="4">
        <v>160.9</v>
      </c>
      <c r="E144" s="4">
        <v>160.24</v>
      </c>
    </row>
    <row r="145" spans="1:11" x14ac:dyDescent="0.2">
      <c r="A145" s="4">
        <v>7.15</v>
      </c>
      <c r="B145" s="4">
        <v>163.44999999999999</v>
      </c>
      <c r="C145" s="4">
        <v>162.79</v>
      </c>
      <c r="D145" s="4">
        <v>162.12</v>
      </c>
      <c r="E145" s="4">
        <v>161.46</v>
      </c>
    </row>
    <row r="146" spans="1:11" x14ac:dyDescent="0.2">
      <c r="A146" s="4">
        <v>7.2</v>
      </c>
      <c r="B146" s="4">
        <v>164.67</v>
      </c>
      <c r="C146" s="4">
        <v>164.01</v>
      </c>
      <c r="D146" s="4">
        <v>163.34</v>
      </c>
      <c r="E146" s="4">
        <v>162.68</v>
      </c>
    </row>
    <row r="147" spans="1:11" x14ac:dyDescent="0.2">
      <c r="A147" s="4">
        <v>7.25</v>
      </c>
      <c r="B147" s="4">
        <v>165.89</v>
      </c>
      <c r="C147" s="4">
        <v>165.23</v>
      </c>
      <c r="D147" s="4">
        <v>164.56</v>
      </c>
      <c r="E147" s="4">
        <v>163.9</v>
      </c>
    </row>
    <row r="148" spans="1:11" x14ac:dyDescent="0.2">
      <c r="A148" s="4">
        <v>7.3</v>
      </c>
      <c r="B148" s="4">
        <v>167.11</v>
      </c>
      <c r="C148" s="4">
        <v>166.45</v>
      </c>
      <c r="D148" s="4">
        <v>165.78</v>
      </c>
      <c r="E148" s="4">
        <v>165.12</v>
      </c>
    </row>
    <row r="149" spans="1:11" x14ac:dyDescent="0.2">
      <c r="A149" s="4">
        <v>7.35</v>
      </c>
      <c r="B149" s="4">
        <v>168.33</v>
      </c>
      <c r="C149" s="4">
        <v>167.67</v>
      </c>
      <c r="D149" s="4">
        <v>167</v>
      </c>
      <c r="E149" s="4">
        <v>166.34</v>
      </c>
    </row>
    <row r="150" spans="1:11" x14ac:dyDescent="0.2">
      <c r="A150" s="4">
        <v>7.4</v>
      </c>
      <c r="B150" s="4">
        <v>169.55</v>
      </c>
      <c r="C150" s="4">
        <v>168.89</v>
      </c>
      <c r="D150" s="4">
        <v>168.23</v>
      </c>
      <c r="E150" s="4">
        <v>167.56</v>
      </c>
    </row>
    <row r="151" spans="1:11" x14ac:dyDescent="0.2">
      <c r="A151" s="4">
        <v>7.45</v>
      </c>
      <c r="B151" s="4">
        <v>170.77</v>
      </c>
      <c r="C151" s="4">
        <v>170.11</v>
      </c>
      <c r="D151" s="4">
        <v>169.45</v>
      </c>
      <c r="E151" s="4">
        <v>168.78</v>
      </c>
    </row>
    <row r="152" spans="1:11" x14ac:dyDescent="0.2">
      <c r="A152" s="4">
        <v>7.5</v>
      </c>
      <c r="B152" s="4">
        <v>171.99</v>
      </c>
      <c r="C152" s="4">
        <v>171.33</v>
      </c>
      <c r="D152" s="4">
        <v>170.68</v>
      </c>
      <c r="E152" s="4">
        <v>169.99</v>
      </c>
    </row>
    <row r="153" spans="1:11" x14ac:dyDescent="0.2">
      <c r="A153" s="4">
        <v>7.55</v>
      </c>
      <c r="B153" s="4">
        <v>173.21</v>
      </c>
      <c r="C153" s="4">
        <v>172.52</v>
      </c>
      <c r="D153" s="4">
        <v>171.9</v>
      </c>
      <c r="E153" s="4">
        <v>171.22</v>
      </c>
    </row>
    <row r="154" spans="1:11" x14ac:dyDescent="0.2">
      <c r="A154" s="4">
        <v>7.6</v>
      </c>
      <c r="B154" s="4">
        <v>174.43</v>
      </c>
      <c r="C154" s="4">
        <v>173.74</v>
      </c>
      <c r="D154" s="4">
        <v>173.12</v>
      </c>
      <c r="E154" s="4">
        <v>172.44</v>
      </c>
    </row>
    <row r="155" spans="1:11" x14ac:dyDescent="0.2">
      <c r="A155" s="4">
        <v>7.65</v>
      </c>
      <c r="B155" s="4">
        <v>175.65</v>
      </c>
      <c r="C155" s="4">
        <v>174.96</v>
      </c>
      <c r="D155" s="4">
        <v>174.34</v>
      </c>
      <c r="E155" s="4">
        <v>173.66</v>
      </c>
      <c r="K155" s="4"/>
    </row>
    <row r="156" spans="1:11" x14ac:dyDescent="0.2">
      <c r="A156" s="4">
        <v>7.7</v>
      </c>
      <c r="B156" s="4">
        <v>176.87</v>
      </c>
      <c r="C156" s="4">
        <v>176.18</v>
      </c>
      <c r="D156" s="4">
        <v>175.56</v>
      </c>
      <c r="E156" s="4">
        <v>174.88</v>
      </c>
      <c r="K156" s="4"/>
    </row>
    <row r="157" spans="1:11" x14ac:dyDescent="0.2">
      <c r="A157" s="4">
        <v>7.75</v>
      </c>
      <c r="B157" s="4">
        <v>178.09</v>
      </c>
      <c r="C157" s="4">
        <v>177.4</v>
      </c>
      <c r="D157" s="4">
        <v>176.75</v>
      </c>
      <c r="E157" s="4">
        <v>176.11</v>
      </c>
      <c r="K157" s="4"/>
    </row>
    <row r="158" spans="1:11" x14ac:dyDescent="0.2">
      <c r="A158" s="4">
        <v>7.8</v>
      </c>
      <c r="B158" s="4">
        <v>179.31</v>
      </c>
      <c r="C158" s="4">
        <v>178.68</v>
      </c>
      <c r="D158" s="4">
        <v>177.97</v>
      </c>
      <c r="E158" s="4">
        <v>177.33</v>
      </c>
    </row>
    <row r="159" spans="1:11" x14ac:dyDescent="0.2">
      <c r="A159" s="4">
        <v>7.85</v>
      </c>
      <c r="B159" s="4">
        <v>180.53</v>
      </c>
      <c r="C159" s="4">
        <v>179.9</v>
      </c>
      <c r="D159" s="4">
        <v>179.19</v>
      </c>
      <c r="E159" s="4">
        <v>178.55</v>
      </c>
    </row>
    <row r="160" spans="1:11" x14ac:dyDescent="0.2">
      <c r="A160" s="4">
        <v>7.9</v>
      </c>
      <c r="B160" s="4">
        <v>181.75</v>
      </c>
      <c r="C160" s="4">
        <v>181.12</v>
      </c>
      <c r="D160" s="4">
        <v>180.41</v>
      </c>
      <c r="E160" s="4">
        <v>179.77</v>
      </c>
    </row>
    <row r="161" spans="1:11" x14ac:dyDescent="0.2">
      <c r="A161" s="4">
        <v>7.95</v>
      </c>
      <c r="B161" s="4">
        <v>182.97</v>
      </c>
      <c r="C161" s="4">
        <v>182.34</v>
      </c>
      <c r="D161" s="4">
        <v>181.63</v>
      </c>
      <c r="E161" s="4">
        <v>180.99</v>
      </c>
      <c r="K161" s="4"/>
    </row>
    <row r="162" spans="1:11" x14ac:dyDescent="0.2">
      <c r="A162" s="4">
        <v>8</v>
      </c>
      <c r="B162" s="4">
        <v>184.19</v>
      </c>
      <c r="C162" s="4">
        <v>183.56</v>
      </c>
      <c r="D162" s="4">
        <v>182.87</v>
      </c>
      <c r="E162" s="4">
        <v>182.2</v>
      </c>
      <c r="K162" s="4"/>
    </row>
    <row r="163" spans="1:11" x14ac:dyDescent="0.2">
      <c r="A163" s="4">
        <v>8.0500000000000007</v>
      </c>
      <c r="B163" s="4">
        <v>185.41</v>
      </c>
      <c r="C163" s="4">
        <v>184.75</v>
      </c>
      <c r="D163" s="4">
        <v>184.09</v>
      </c>
      <c r="E163" s="4">
        <v>183.42</v>
      </c>
      <c r="K163" s="4"/>
    </row>
    <row r="164" spans="1:11" x14ac:dyDescent="0.2">
      <c r="A164" s="4">
        <v>8.1</v>
      </c>
      <c r="B164" s="4">
        <v>186.63</v>
      </c>
      <c r="C164" s="4">
        <v>185.97</v>
      </c>
      <c r="D164" s="4">
        <v>185.31</v>
      </c>
      <c r="E164" s="4">
        <v>184.64</v>
      </c>
    </row>
    <row r="165" spans="1:11" x14ac:dyDescent="0.2">
      <c r="A165" s="4">
        <v>8.15</v>
      </c>
      <c r="B165" s="4">
        <v>187.85</v>
      </c>
      <c r="C165" s="4">
        <v>187.19</v>
      </c>
      <c r="D165" s="4">
        <v>186.53</v>
      </c>
      <c r="E165" s="4">
        <v>185.86</v>
      </c>
    </row>
    <row r="166" spans="1:11" x14ac:dyDescent="0.2">
      <c r="A166" s="4">
        <v>8.1999999999999993</v>
      </c>
      <c r="B166" s="4">
        <v>189.07</v>
      </c>
      <c r="C166" s="4">
        <v>188.41</v>
      </c>
      <c r="D166" s="4">
        <v>187.75</v>
      </c>
      <c r="E166" s="4">
        <v>187.08</v>
      </c>
    </row>
    <row r="167" spans="1:11" x14ac:dyDescent="0.2">
      <c r="A167" s="4">
        <v>8.25</v>
      </c>
      <c r="B167" s="4">
        <v>190.29</v>
      </c>
      <c r="C167" s="4">
        <v>189.63</v>
      </c>
      <c r="D167" s="4">
        <v>188.97</v>
      </c>
      <c r="E167" s="4">
        <v>188.3</v>
      </c>
    </row>
    <row r="168" spans="1:11" x14ac:dyDescent="0.2">
      <c r="A168" s="4">
        <v>8.3000000000000007</v>
      </c>
      <c r="B168" s="4">
        <v>191.51</v>
      </c>
      <c r="C168" s="4">
        <v>190.85</v>
      </c>
      <c r="D168" s="4">
        <v>190.19</v>
      </c>
      <c r="E168" s="4">
        <v>189.52</v>
      </c>
    </row>
    <row r="169" spans="1:11" x14ac:dyDescent="0.2">
      <c r="A169" s="4">
        <v>8.35</v>
      </c>
      <c r="B169" s="4">
        <v>192.73</v>
      </c>
      <c r="C169" s="4">
        <v>192.07</v>
      </c>
      <c r="D169" s="4">
        <v>191.41</v>
      </c>
      <c r="E169" s="4">
        <v>190.74</v>
      </c>
    </row>
    <row r="170" spans="1:11" x14ac:dyDescent="0.2">
      <c r="A170" s="4">
        <v>8.4</v>
      </c>
      <c r="B170" s="4">
        <v>193.95</v>
      </c>
      <c r="C170" s="4">
        <v>193.29</v>
      </c>
      <c r="D170" s="4">
        <v>192.63</v>
      </c>
      <c r="E170" s="4">
        <v>191.96</v>
      </c>
    </row>
    <row r="171" spans="1:11" x14ac:dyDescent="0.2">
      <c r="A171" s="4">
        <v>8.4499999999999993</v>
      </c>
      <c r="B171" s="4">
        <v>195.17</v>
      </c>
      <c r="C171" s="4">
        <v>194.51</v>
      </c>
      <c r="D171" s="4">
        <v>193.85</v>
      </c>
      <c r="E171" s="4">
        <v>193.19</v>
      </c>
    </row>
    <row r="172" spans="1:11" x14ac:dyDescent="0.2">
      <c r="A172" s="4">
        <v>8.5</v>
      </c>
      <c r="B172" s="4">
        <v>196.4</v>
      </c>
      <c r="C172" s="4">
        <v>195.73</v>
      </c>
      <c r="D172" s="4">
        <v>195.09</v>
      </c>
      <c r="E172" s="4">
        <v>194.4</v>
      </c>
    </row>
    <row r="173" spans="1:11" x14ac:dyDescent="0.2">
      <c r="A173" s="4">
        <v>8.5500000000000007</v>
      </c>
      <c r="B173" s="4">
        <v>197.62</v>
      </c>
      <c r="C173" s="4">
        <v>196.92</v>
      </c>
      <c r="D173" s="4">
        <v>196.31</v>
      </c>
      <c r="E173" s="4">
        <v>195.62</v>
      </c>
    </row>
    <row r="174" spans="1:11" x14ac:dyDescent="0.2">
      <c r="A174" s="4">
        <v>8.6</v>
      </c>
      <c r="B174" s="4">
        <v>198.84</v>
      </c>
      <c r="C174" s="4">
        <v>198.14</v>
      </c>
      <c r="D174" s="4">
        <v>197.53</v>
      </c>
      <c r="E174" s="4">
        <v>196.84</v>
      </c>
    </row>
    <row r="175" spans="1:11" x14ac:dyDescent="0.2">
      <c r="A175" s="4">
        <v>8.65</v>
      </c>
      <c r="B175" s="4">
        <v>200.06</v>
      </c>
      <c r="C175" s="4">
        <v>199.36</v>
      </c>
      <c r="D175" s="4">
        <v>198.75</v>
      </c>
      <c r="E175" s="4">
        <v>198.06</v>
      </c>
    </row>
    <row r="176" spans="1:11" x14ac:dyDescent="0.2">
      <c r="A176" s="4">
        <v>8.6999999999999993</v>
      </c>
      <c r="B176" s="4">
        <v>201.28</v>
      </c>
      <c r="C176" s="4">
        <v>200.58</v>
      </c>
      <c r="D176" s="4">
        <v>199.97</v>
      </c>
      <c r="E176" s="4">
        <v>199.28</v>
      </c>
    </row>
    <row r="177" spans="1:5" x14ac:dyDescent="0.2">
      <c r="A177" s="4">
        <v>8.75</v>
      </c>
      <c r="B177" s="4">
        <v>202.5</v>
      </c>
      <c r="C177" s="4">
        <v>201.8</v>
      </c>
      <c r="D177" s="4">
        <v>201.15</v>
      </c>
      <c r="E177" s="4">
        <v>200.51</v>
      </c>
    </row>
    <row r="178" spans="1:5" x14ac:dyDescent="0.2">
      <c r="A178" s="4">
        <v>8.8000000000000007</v>
      </c>
      <c r="B178" s="4">
        <v>203.72</v>
      </c>
      <c r="C178" s="5">
        <v>203.08</v>
      </c>
      <c r="D178" s="4">
        <v>202.37</v>
      </c>
      <c r="E178" s="4">
        <v>201.73</v>
      </c>
    </row>
    <row r="179" spans="1:5" x14ac:dyDescent="0.2">
      <c r="A179" s="4">
        <v>8.85</v>
      </c>
      <c r="B179" s="4">
        <v>204.94</v>
      </c>
      <c r="C179" s="4">
        <v>204.3</v>
      </c>
      <c r="D179" s="4">
        <v>203.59</v>
      </c>
      <c r="E179" s="4">
        <v>202.95</v>
      </c>
    </row>
    <row r="180" spans="1:5" x14ac:dyDescent="0.2">
      <c r="A180" s="4">
        <v>8.9</v>
      </c>
      <c r="B180" s="4">
        <v>206.16</v>
      </c>
      <c r="C180" s="4">
        <v>205.52</v>
      </c>
      <c r="D180" s="4">
        <v>204.81</v>
      </c>
      <c r="E180" s="4">
        <v>204.17</v>
      </c>
    </row>
    <row r="181" spans="1:5" x14ac:dyDescent="0.2">
      <c r="A181" s="4">
        <v>8.9499999999999993</v>
      </c>
      <c r="B181" s="4">
        <v>207.38</v>
      </c>
      <c r="C181" s="4">
        <v>206.74</v>
      </c>
      <c r="D181" s="4">
        <v>206.03</v>
      </c>
      <c r="E181" s="4">
        <v>205.39</v>
      </c>
    </row>
    <row r="182" spans="1:5" x14ac:dyDescent="0.2">
      <c r="A182" s="4">
        <v>9</v>
      </c>
      <c r="B182" s="4">
        <v>208.6</v>
      </c>
      <c r="C182" s="4">
        <v>207.96</v>
      </c>
      <c r="D182" s="4">
        <v>207.27</v>
      </c>
      <c r="E182" s="4">
        <v>206.61</v>
      </c>
    </row>
    <row r="183" spans="1:5" x14ac:dyDescent="0.2">
      <c r="A183" s="4">
        <v>9.0500000000000007</v>
      </c>
      <c r="B183" s="4">
        <v>209.82</v>
      </c>
      <c r="C183" s="4">
        <v>209.15</v>
      </c>
      <c r="D183" s="4">
        <v>208.49</v>
      </c>
      <c r="E183" s="4">
        <v>207.83</v>
      </c>
    </row>
    <row r="184" spans="1:5" x14ac:dyDescent="0.2">
      <c r="A184" s="4">
        <v>9.1</v>
      </c>
      <c r="B184" s="4">
        <v>211.04</v>
      </c>
      <c r="C184" s="4">
        <v>210.37</v>
      </c>
      <c r="D184" s="4">
        <v>209.71</v>
      </c>
      <c r="E184" s="4">
        <v>209.05</v>
      </c>
    </row>
    <row r="185" spans="1:5" x14ac:dyDescent="0.2">
      <c r="A185" s="4">
        <v>9.15</v>
      </c>
      <c r="B185" s="4">
        <v>212.26</v>
      </c>
      <c r="C185" s="4">
        <v>211.59</v>
      </c>
      <c r="D185" s="4">
        <v>210.93</v>
      </c>
      <c r="E185" s="4">
        <v>210.27</v>
      </c>
    </row>
    <row r="186" spans="1:5" x14ac:dyDescent="0.2">
      <c r="A186" s="4">
        <v>9.1999999999999993</v>
      </c>
      <c r="B186" s="4">
        <v>213.48</v>
      </c>
      <c r="C186" s="4">
        <v>212.81</v>
      </c>
      <c r="D186" s="4">
        <v>212.15</v>
      </c>
      <c r="E186" s="4">
        <v>211.49</v>
      </c>
    </row>
    <row r="187" spans="1:5" x14ac:dyDescent="0.2">
      <c r="A187" s="4">
        <v>9.25</v>
      </c>
      <c r="B187" s="4">
        <v>214.7</v>
      </c>
      <c r="C187" s="4">
        <v>214.03</v>
      </c>
      <c r="D187" s="4">
        <v>213.37</v>
      </c>
      <c r="E187" s="4">
        <v>212.71</v>
      </c>
    </row>
    <row r="188" spans="1:5" x14ac:dyDescent="0.2">
      <c r="A188" s="4">
        <v>9.3000000000000007</v>
      </c>
      <c r="B188" s="4">
        <v>215.92</v>
      </c>
      <c r="C188" s="4">
        <v>215.25</v>
      </c>
      <c r="D188" s="4">
        <v>214.59</v>
      </c>
      <c r="E188" s="4">
        <v>213.93</v>
      </c>
    </row>
    <row r="189" spans="1:5" x14ac:dyDescent="0.2">
      <c r="A189" s="4">
        <v>9.35</v>
      </c>
      <c r="B189" s="4">
        <v>217.14</v>
      </c>
      <c r="C189" s="4">
        <v>216.47</v>
      </c>
      <c r="D189" s="4">
        <v>215.81</v>
      </c>
      <c r="E189" s="4">
        <v>215.15</v>
      </c>
    </row>
    <row r="190" spans="1:5" x14ac:dyDescent="0.2">
      <c r="A190" s="4">
        <v>9.4</v>
      </c>
      <c r="B190" s="4">
        <v>218.36</v>
      </c>
      <c r="C190" s="4">
        <v>217.69</v>
      </c>
      <c r="D190" s="4">
        <v>217.03</v>
      </c>
      <c r="E190" s="4">
        <v>216.37</v>
      </c>
    </row>
    <row r="191" spans="1:5" x14ac:dyDescent="0.2">
      <c r="A191" s="4">
        <v>9.4499999999999993</v>
      </c>
      <c r="B191" s="4">
        <v>219.58</v>
      </c>
      <c r="C191" s="4">
        <v>218.91</v>
      </c>
      <c r="D191" s="4">
        <v>218.25</v>
      </c>
      <c r="E191" s="4">
        <v>217.59</v>
      </c>
    </row>
    <row r="192" spans="1:5" x14ac:dyDescent="0.2">
      <c r="A192" s="4">
        <v>9.5</v>
      </c>
      <c r="B192" s="4">
        <v>220.8</v>
      </c>
      <c r="C192" s="4">
        <v>220.14</v>
      </c>
      <c r="D192" s="4">
        <v>219.5</v>
      </c>
      <c r="E192" s="4">
        <v>218.8</v>
      </c>
    </row>
    <row r="193" spans="1:5" x14ac:dyDescent="0.2">
      <c r="A193" s="4">
        <v>9.5500000000000007</v>
      </c>
      <c r="B193" s="4">
        <v>222.02</v>
      </c>
      <c r="C193" s="4">
        <v>221.32</v>
      </c>
      <c r="D193" s="4">
        <v>220.72</v>
      </c>
      <c r="E193" s="4">
        <v>220.02</v>
      </c>
    </row>
    <row r="194" spans="1:5" x14ac:dyDescent="0.2">
      <c r="A194" s="4">
        <v>9.6</v>
      </c>
      <c r="B194" s="4">
        <v>223.24</v>
      </c>
      <c r="C194" s="4">
        <v>222.54</v>
      </c>
      <c r="D194" s="4">
        <v>221.94</v>
      </c>
      <c r="E194" s="4">
        <v>221.24</v>
      </c>
    </row>
    <row r="195" spans="1:5" x14ac:dyDescent="0.2">
      <c r="A195" s="4">
        <v>9.65</v>
      </c>
      <c r="B195" s="4">
        <v>224.46</v>
      </c>
      <c r="C195" s="4">
        <v>223.76</v>
      </c>
      <c r="D195" s="4">
        <v>223.16</v>
      </c>
      <c r="E195" s="4">
        <v>222.46</v>
      </c>
    </row>
    <row r="196" spans="1:5" x14ac:dyDescent="0.2">
      <c r="A196" s="4">
        <v>9.6999999999999993</v>
      </c>
      <c r="B196" s="4">
        <v>225.68</v>
      </c>
      <c r="C196" s="4">
        <v>224.98</v>
      </c>
      <c r="D196" s="4">
        <v>224.38</v>
      </c>
      <c r="E196" s="4">
        <v>223.68</v>
      </c>
    </row>
    <row r="197" spans="1:5" x14ac:dyDescent="0.2">
      <c r="A197" s="4">
        <v>9.75</v>
      </c>
      <c r="B197" s="4">
        <v>226.9</v>
      </c>
      <c r="C197" s="4">
        <v>226.2</v>
      </c>
      <c r="D197" s="4">
        <v>225.57</v>
      </c>
      <c r="E197" s="4">
        <v>224.91</v>
      </c>
    </row>
    <row r="198" spans="1:5" x14ac:dyDescent="0.2">
      <c r="A198" s="4">
        <v>9.8000000000000007</v>
      </c>
      <c r="B198" s="4">
        <v>228.12</v>
      </c>
      <c r="C198" s="4">
        <v>227.46</v>
      </c>
      <c r="D198" s="4">
        <v>226.79</v>
      </c>
      <c r="E198" s="4">
        <v>226.13</v>
      </c>
    </row>
    <row r="199" spans="1:5" x14ac:dyDescent="0.2">
      <c r="A199" s="4">
        <v>9.85</v>
      </c>
      <c r="B199" s="4">
        <v>229.34</v>
      </c>
      <c r="C199" s="4">
        <v>228.68</v>
      </c>
      <c r="D199" s="4">
        <v>227.97</v>
      </c>
      <c r="E199" s="4">
        <v>227.26</v>
      </c>
    </row>
    <row r="200" spans="1:5" x14ac:dyDescent="0.2">
      <c r="A200" s="4">
        <v>9.9</v>
      </c>
      <c r="B200" s="4">
        <v>230.24</v>
      </c>
      <c r="C200" s="4">
        <v>229.75</v>
      </c>
      <c r="D200" s="4">
        <v>229.09</v>
      </c>
      <c r="E200" s="4">
        <v>228.34</v>
      </c>
    </row>
    <row r="201" spans="1:5" x14ac:dyDescent="0.2">
      <c r="A201" s="4">
        <v>9.9499999999999993</v>
      </c>
      <c r="B201" s="4">
        <v>230.84</v>
      </c>
      <c r="C201" s="4">
        <v>230.47</v>
      </c>
      <c r="D201" s="4">
        <v>229.92</v>
      </c>
      <c r="E201" s="4">
        <v>229.36</v>
      </c>
    </row>
    <row r="202" spans="1:5" x14ac:dyDescent="0.2">
      <c r="A202" s="4">
        <v>10</v>
      </c>
      <c r="B202" s="4">
        <v>230.84</v>
      </c>
      <c r="C202" s="4">
        <v>230.79</v>
      </c>
      <c r="D202" s="4">
        <v>230.53</v>
      </c>
      <c r="E202" s="4">
        <v>230</v>
      </c>
    </row>
    <row r="203" spans="1:5" x14ac:dyDescent="0.2">
      <c r="A203" s="4">
        <v>10.050000000000001</v>
      </c>
      <c r="B203" s="4">
        <v>230.84</v>
      </c>
      <c r="C203" s="4">
        <v>230.84</v>
      </c>
      <c r="D203" s="4">
        <v>230.74</v>
      </c>
      <c r="E203" s="4">
        <v>230.47</v>
      </c>
    </row>
    <row r="204" spans="1:5" x14ac:dyDescent="0.2">
      <c r="A204" s="4">
        <v>10.1</v>
      </c>
      <c r="B204" s="4">
        <v>230.84</v>
      </c>
      <c r="C204" s="4">
        <v>230.84</v>
      </c>
      <c r="D204" s="4">
        <v>230.82</v>
      </c>
      <c r="E204" s="4">
        <v>230.67</v>
      </c>
    </row>
    <row r="205" spans="1:5" x14ac:dyDescent="0.2">
      <c r="A205" s="4">
        <v>10.15</v>
      </c>
      <c r="B205" s="4">
        <v>230.84</v>
      </c>
      <c r="C205" s="4">
        <v>230.84</v>
      </c>
      <c r="D205" s="4">
        <v>230.84</v>
      </c>
      <c r="E205" s="4">
        <v>230.78</v>
      </c>
    </row>
    <row r="206" spans="1:5" x14ac:dyDescent="0.2">
      <c r="A206" s="4">
        <v>10.199999999999999</v>
      </c>
      <c r="B206" s="4">
        <v>230.84</v>
      </c>
      <c r="C206" s="4">
        <v>230.84</v>
      </c>
      <c r="D206" s="4">
        <v>230.84</v>
      </c>
      <c r="E206" s="4">
        <v>230.84</v>
      </c>
    </row>
    <row r="207" spans="1:5" x14ac:dyDescent="0.2">
      <c r="A207" s="4">
        <v>10.25</v>
      </c>
      <c r="B207" s="4">
        <v>230.84</v>
      </c>
      <c r="C207" s="4">
        <v>230.84</v>
      </c>
      <c r="D207" s="4">
        <v>230.84</v>
      </c>
      <c r="E207" s="4">
        <v>230.84</v>
      </c>
    </row>
    <row r="208" spans="1:5" x14ac:dyDescent="0.2">
      <c r="A208" s="4">
        <v>10.3</v>
      </c>
      <c r="B208" s="4">
        <v>230.84</v>
      </c>
      <c r="C208" s="4">
        <v>230.84</v>
      </c>
      <c r="D208" s="4">
        <v>230.84</v>
      </c>
      <c r="E208" s="4">
        <v>230.84</v>
      </c>
    </row>
  </sheetData>
  <sheetProtection sheet="1" objects="1" scenarios="1"/>
  <conditionalFormatting sqref="A1:A65536">
    <cfRule type="expression" dxfId="8" priority="3" stopIfTrue="1">
      <formula>IF(OR($A1=$L$4,$A1=$L$6),TRUE,FALSE)</formula>
    </cfRule>
  </conditionalFormatting>
  <conditionalFormatting sqref="B1:E1">
    <cfRule type="expression" dxfId="7" priority="2" stopIfTrue="1">
      <formula>IF(OR(B$1=$M$3,B$1=$O$3),TRUE,FALSE)</formula>
    </cfRule>
  </conditionalFormatting>
  <conditionalFormatting sqref="B2:F208">
    <cfRule type="expression" dxfId="6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H1" sqref="H1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3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7">
        <v>0.15</v>
      </c>
      <c r="C2" s="7">
        <v>0.15</v>
      </c>
      <c r="D2" s="7">
        <v>0.15</v>
      </c>
      <c r="E2" s="7">
        <v>0.15</v>
      </c>
      <c r="F2" s="7"/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7">
        <v>0.17</v>
      </c>
      <c r="C3" s="7">
        <v>0.17</v>
      </c>
      <c r="D3" s="7">
        <v>0.17</v>
      </c>
      <c r="E3" s="7">
        <v>0.18</v>
      </c>
      <c r="F3" s="7"/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7">
        <v>0.19</v>
      </c>
      <c r="C4" s="7">
        <v>0.2</v>
      </c>
      <c r="D4" s="7">
        <v>0.21</v>
      </c>
      <c r="E4" s="7">
        <v>0.21</v>
      </c>
      <c r="F4" s="7"/>
      <c r="K4" s="4"/>
      <c r="L4" s="4">
        <f>IF(O8=0.05,L5,L5-O8)</f>
        <v>5.45</v>
      </c>
      <c r="M4" s="4">
        <f>VLOOKUP(ROUNDDOWN(L4,2),A:F,MATCH(M3,B1:F1,0)+1,FALSE)</f>
        <v>39.33</v>
      </c>
      <c r="N4" s="4">
        <f>IF(($O$3-$M$3)&gt;0,M4+(($N$3-$M$3)*(O4-M4)/($O$3-$M$3)),M4)</f>
        <v>39.414999999999999</v>
      </c>
      <c r="O4" s="4">
        <f>VLOOKUP(ROUNDDOWN($L$4,2),A:F,MATCH(O$3,B1:F1,0)+1,FALSE)</f>
        <v>39.5</v>
      </c>
    </row>
    <row r="5" spans="1:15" x14ac:dyDescent="0.2">
      <c r="A5" s="4">
        <v>0.15</v>
      </c>
      <c r="B5" s="7">
        <v>0.23</v>
      </c>
      <c r="C5" s="7">
        <v>0.24</v>
      </c>
      <c r="D5" s="7">
        <v>0.25</v>
      </c>
      <c r="E5" s="7">
        <v>0.25</v>
      </c>
      <c r="F5" s="7"/>
      <c r="K5" s="7"/>
      <c r="L5" s="4">
        <f>'Tank Sounding'!C26</f>
        <v>5.48</v>
      </c>
      <c r="M5" s="3" t="s">
        <v>1</v>
      </c>
      <c r="N5" s="4">
        <f>IF(($L$6-$L$4)&gt;0,N4+(($L$5-$L$4)*(N6-N4)/0.05),N4)</f>
        <v>39.709000000000003</v>
      </c>
      <c r="O5" s="3" t="s">
        <v>2</v>
      </c>
    </row>
    <row r="6" spans="1:15" x14ac:dyDescent="0.2">
      <c r="A6" s="4">
        <v>0.2</v>
      </c>
      <c r="B6" s="7">
        <v>0.28000000000000003</v>
      </c>
      <c r="C6" s="7">
        <v>0.28000000000000003</v>
      </c>
      <c r="D6" s="7">
        <v>0.28000000000000003</v>
      </c>
      <c r="E6" s="7">
        <v>0.28000000000000003</v>
      </c>
      <c r="F6" s="7"/>
      <c r="K6" s="4"/>
      <c r="L6" s="4">
        <f>IF(OR(O8=0.05,O8=0),L5,L5+(0.05-O8))</f>
        <v>5.5</v>
      </c>
      <c r="M6" s="4">
        <f>VLOOKUP(ROUND($L6,2),A:F,MATCH($M$3,B1:F1,0)+1,FALSE)</f>
        <v>39.82</v>
      </c>
      <c r="N6" s="4">
        <f>IF(($O$3-$M$3)&gt;0,M6+(($N$3-$M$3)*(O6-M6)/($O$3-$M$3)),M6)</f>
        <v>39.905000000000001</v>
      </c>
      <c r="O6" s="4">
        <f>VLOOKUP(ROUNDDOWN($L$6,2),A:F,MATCH($O$3,B1:F1,0)+1,FALSE)</f>
        <v>39.99</v>
      </c>
    </row>
    <row r="7" spans="1:15" x14ac:dyDescent="0.2">
      <c r="A7" s="4">
        <v>0.25</v>
      </c>
      <c r="B7" s="7">
        <v>0.32</v>
      </c>
      <c r="C7" s="7">
        <v>0.32</v>
      </c>
      <c r="D7" s="7">
        <v>0.32</v>
      </c>
      <c r="E7" s="7">
        <v>0.32</v>
      </c>
      <c r="F7" s="7"/>
      <c r="K7" s="4"/>
      <c r="L7" s="4"/>
      <c r="M7" s="4"/>
      <c r="N7" s="4"/>
      <c r="O7" s="4"/>
    </row>
    <row r="8" spans="1:15" x14ac:dyDescent="0.2">
      <c r="A8" s="4">
        <v>0.3</v>
      </c>
      <c r="B8" s="7">
        <v>0.36</v>
      </c>
      <c r="C8" s="7">
        <v>0.36</v>
      </c>
      <c r="D8" s="7">
        <v>0.36</v>
      </c>
      <c r="E8" s="7">
        <v>0.38</v>
      </c>
      <c r="F8" s="7"/>
      <c r="K8" s="4"/>
      <c r="L8" s="4"/>
      <c r="M8" s="4">
        <f>(L5-INT(L5))*10</f>
        <v>4.8000000000000043</v>
      </c>
      <c r="N8" s="4">
        <f>ROUND((M8-INT(M8))*10,5)</f>
        <v>8</v>
      </c>
      <c r="O8" s="4">
        <f>IF(N8&gt;5,(N8-5)/100,N8/100)</f>
        <v>0.03</v>
      </c>
    </row>
    <row r="9" spans="1:15" x14ac:dyDescent="0.2">
      <c r="A9" s="4">
        <v>0.35</v>
      </c>
      <c r="B9" s="7">
        <v>0.41</v>
      </c>
      <c r="C9" s="7">
        <v>0.41</v>
      </c>
      <c r="D9" s="7">
        <v>0.44</v>
      </c>
      <c r="E9" s="7">
        <v>0.45</v>
      </c>
      <c r="F9" s="7"/>
      <c r="K9" s="4"/>
      <c r="L9" s="4"/>
    </row>
    <row r="10" spans="1:15" x14ac:dyDescent="0.2">
      <c r="A10" s="4">
        <v>0.4</v>
      </c>
      <c r="B10" s="7">
        <v>0.47</v>
      </c>
      <c r="C10" s="7">
        <v>0.49</v>
      </c>
      <c r="D10" s="7">
        <v>0.51</v>
      </c>
      <c r="E10" s="7">
        <v>0.53</v>
      </c>
      <c r="F10" s="7"/>
      <c r="K10" s="4"/>
      <c r="L10" s="4"/>
      <c r="M10" s="4"/>
      <c r="N10" s="4"/>
    </row>
    <row r="11" spans="1:15" x14ac:dyDescent="0.2">
      <c r="A11" s="4">
        <v>0.45</v>
      </c>
      <c r="B11" s="7">
        <v>0.55000000000000004</v>
      </c>
      <c r="C11" s="7">
        <v>0.56999999999999995</v>
      </c>
      <c r="D11" s="7">
        <v>0.59</v>
      </c>
      <c r="E11" s="7">
        <v>0.6</v>
      </c>
      <c r="F11" s="7"/>
      <c r="K11" s="4"/>
      <c r="L11" s="4"/>
      <c r="M11" s="4"/>
      <c r="N11" s="4"/>
      <c r="O11" s="4"/>
    </row>
    <row r="12" spans="1:15" x14ac:dyDescent="0.2">
      <c r="A12" s="4">
        <v>0.5</v>
      </c>
      <c r="B12" s="7">
        <v>0.64</v>
      </c>
      <c r="C12" s="7">
        <v>0.65</v>
      </c>
      <c r="D12" s="7">
        <v>0.66</v>
      </c>
      <c r="E12" s="7">
        <v>0.67</v>
      </c>
      <c r="F12" s="7"/>
      <c r="K12" s="4"/>
      <c r="L12" s="4"/>
      <c r="M12" s="4"/>
      <c r="N12" s="4"/>
    </row>
    <row r="13" spans="1:15" x14ac:dyDescent="0.2">
      <c r="A13" s="4">
        <v>0.55000000000000004</v>
      </c>
      <c r="B13" s="7">
        <v>0.72</v>
      </c>
      <c r="C13" s="7">
        <v>0.73</v>
      </c>
      <c r="D13" s="7">
        <v>0.74</v>
      </c>
      <c r="E13" s="7">
        <v>0.76</v>
      </c>
      <c r="F13" s="7"/>
      <c r="K13" s="4"/>
      <c r="L13" s="4"/>
      <c r="M13" s="4"/>
      <c r="N13" s="4"/>
    </row>
    <row r="14" spans="1:15" x14ac:dyDescent="0.2">
      <c r="A14" s="4">
        <v>0.6</v>
      </c>
      <c r="B14" s="7">
        <v>0.8</v>
      </c>
      <c r="C14" s="7">
        <v>0.81</v>
      </c>
      <c r="D14" s="7">
        <v>0.84</v>
      </c>
      <c r="E14" s="7">
        <v>0.87</v>
      </c>
      <c r="F14" s="7"/>
      <c r="K14" s="4"/>
      <c r="L14" s="4"/>
      <c r="M14" s="4"/>
      <c r="N14" s="4"/>
    </row>
    <row r="15" spans="1:15" x14ac:dyDescent="0.2">
      <c r="A15" s="4">
        <v>0.65</v>
      </c>
      <c r="B15" s="7">
        <v>0.89</v>
      </c>
      <c r="C15" s="7">
        <v>0.92</v>
      </c>
      <c r="D15" s="7">
        <v>0.95</v>
      </c>
      <c r="E15" s="7">
        <v>0.98</v>
      </c>
      <c r="F15" s="7"/>
    </row>
    <row r="16" spans="1:15" x14ac:dyDescent="0.2">
      <c r="A16" s="4">
        <v>0.7</v>
      </c>
      <c r="B16" s="7">
        <v>1.01</v>
      </c>
      <c r="C16" s="7">
        <v>1.04</v>
      </c>
      <c r="D16" s="7">
        <v>1.07</v>
      </c>
      <c r="E16" s="7">
        <v>1.0900000000000001</v>
      </c>
      <c r="F16" s="7"/>
    </row>
    <row r="17" spans="1:12" x14ac:dyDescent="0.2">
      <c r="A17" s="4">
        <v>0.75</v>
      </c>
      <c r="B17" s="7">
        <v>1.1299999999999999</v>
      </c>
      <c r="C17" s="7">
        <v>1.1599999999999999</v>
      </c>
      <c r="D17" s="7">
        <v>1.18</v>
      </c>
      <c r="E17" s="7">
        <v>1.2</v>
      </c>
      <c r="F17" s="7"/>
    </row>
    <row r="18" spans="1:12" x14ac:dyDescent="0.2">
      <c r="A18" s="4">
        <v>0.8</v>
      </c>
      <c r="B18" s="7">
        <v>1.25</v>
      </c>
      <c r="C18" s="7">
        <v>1.28</v>
      </c>
      <c r="D18" s="7">
        <v>1.3</v>
      </c>
      <c r="E18" s="7">
        <v>1.32</v>
      </c>
      <c r="F18" s="7"/>
    </row>
    <row r="19" spans="1:12" x14ac:dyDescent="0.2">
      <c r="A19" s="4">
        <v>0.85</v>
      </c>
      <c r="B19" s="7">
        <v>1.37</v>
      </c>
      <c r="C19" s="7">
        <v>1.39</v>
      </c>
      <c r="D19" s="7">
        <v>1.42</v>
      </c>
      <c r="E19" s="7">
        <v>1.47</v>
      </c>
      <c r="F19" s="7"/>
    </row>
    <row r="20" spans="1:12" x14ac:dyDescent="0.2">
      <c r="A20" s="4">
        <v>0.9</v>
      </c>
      <c r="B20" s="7">
        <v>1.49</v>
      </c>
      <c r="C20" s="7">
        <v>1.53</v>
      </c>
      <c r="D20" s="7">
        <v>1.58</v>
      </c>
      <c r="E20" s="7">
        <v>1.62</v>
      </c>
      <c r="F20" s="7"/>
    </row>
    <row r="21" spans="1:12" x14ac:dyDescent="0.2">
      <c r="A21" s="4">
        <v>0.95</v>
      </c>
      <c r="B21" s="7">
        <v>1.64</v>
      </c>
      <c r="C21" s="7">
        <v>1.69</v>
      </c>
      <c r="D21" s="7">
        <v>1.74</v>
      </c>
      <c r="E21" s="7">
        <v>1.78</v>
      </c>
      <c r="F21" s="7"/>
    </row>
    <row r="22" spans="1:12" x14ac:dyDescent="0.2">
      <c r="A22" s="4">
        <v>1</v>
      </c>
      <c r="B22" s="7">
        <v>1.81</v>
      </c>
      <c r="C22" s="7">
        <v>1.85</v>
      </c>
      <c r="D22" s="7">
        <v>1.9</v>
      </c>
      <c r="E22" s="7">
        <v>1.93</v>
      </c>
      <c r="F22" s="7"/>
    </row>
    <row r="23" spans="1:12" x14ac:dyDescent="0.2">
      <c r="A23" s="4">
        <v>1.05</v>
      </c>
      <c r="B23" s="7">
        <v>1.97</v>
      </c>
      <c r="C23" s="7">
        <v>2.02</v>
      </c>
      <c r="D23" s="7">
        <v>2.06</v>
      </c>
      <c r="E23" s="7">
        <v>2.09</v>
      </c>
      <c r="F23" s="7"/>
    </row>
    <row r="24" spans="1:12" x14ac:dyDescent="0.2">
      <c r="A24" s="4">
        <v>1.1000000000000001</v>
      </c>
      <c r="B24" s="7">
        <v>2.14</v>
      </c>
      <c r="C24" s="7">
        <v>2.1800000000000002</v>
      </c>
      <c r="D24" s="7">
        <v>2.2200000000000002</v>
      </c>
      <c r="E24" s="7">
        <v>2.2799999999999998</v>
      </c>
      <c r="F24" s="7"/>
    </row>
    <row r="25" spans="1:12" x14ac:dyDescent="0.2">
      <c r="A25" s="4">
        <v>1.1499999999999999</v>
      </c>
      <c r="B25" s="7">
        <v>2.31</v>
      </c>
      <c r="C25" s="7">
        <v>2.35</v>
      </c>
      <c r="D25" s="7">
        <v>2.42</v>
      </c>
      <c r="E25" s="7">
        <v>2.48</v>
      </c>
      <c r="F25" s="7"/>
    </row>
    <row r="26" spans="1:12" x14ac:dyDescent="0.2">
      <c r="A26" s="4">
        <v>1.2</v>
      </c>
      <c r="B26" s="7">
        <v>2.4900000000000002</v>
      </c>
      <c r="C26" s="7">
        <v>2.56</v>
      </c>
      <c r="D26" s="7">
        <v>2.62</v>
      </c>
      <c r="E26" s="7">
        <v>2.68</v>
      </c>
      <c r="F26" s="7"/>
    </row>
    <row r="27" spans="1:12" x14ac:dyDescent="0.2">
      <c r="A27" s="4">
        <v>1.25</v>
      </c>
      <c r="B27" s="7">
        <v>2.7</v>
      </c>
      <c r="C27" s="7">
        <v>2.77</v>
      </c>
      <c r="D27" s="7">
        <v>2.83</v>
      </c>
      <c r="E27" s="7">
        <v>2.88</v>
      </c>
      <c r="F27" s="7"/>
    </row>
    <row r="28" spans="1:12" x14ac:dyDescent="0.2">
      <c r="A28" s="4">
        <v>1.3</v>
      </c>
      <c r="B28" s="7">
        <v>2.91</v>
      </c>
      <c r="C28" s="7">
        <v>2.97</v>
      </c>
      <c r="D28" s="7">
        <v>3.03</v>
      </c>
      <c r="E28" s="7">
        <v>3.09</v>
      </c>
      <c r="F28" s="7"/>
    </row>
    <row r="29" spans="1:12" x14ac:dyDescent="0.2">
      <c r="A29" s="4">
        <v>1.35</v>
      </c>
      <c r="B29" s="7">
        <v>3.13</v>
      </c>
      <c r="C29" s="7">
        <v>3.18</v>
      </c>
      <c r="D29" s="7">
        <v>3.24</v>
      </c>
      <c r="E29" s="7">
        <v>3.32</v>
      </c>
      <c r="F29" s="7"/>
    </row>
    <row r="30" spans="1:12" x14ac:dyDescent="0.2">
      <c r="A30" s="4">
        <v>1.4</v>
      </c>
      <c r="B30" s="7">
        <v>3.34</v>
      </c>
      <c r="C30" s="7">
        <v>3.4</v>
      </c>
      <c r="D30" s="7">
        <v>3.48</v>
      </c>
      <c r="E30" s="7">
        <v>3.57</v>
      </c>
      <c r="F30" s="7"/>
    </row>
    <row r="31" spans="1:12" x14ac:dyDescent="0.2">
      <c r="A31" s="4">
        <v>1.45</v>
      </c>
      <c r="B31" s="7">
        <v>3.57</v>
      </c>
      <c r="C31" s="7">
        <v>3.66</v>
      </c>
      <c r="D31" s="7">
        <v>3.74</v>
      </c>
      <c r="E31" s="7">
        <v>3.82</v>
      </c>
      <c r="F31" s="7"/>
    </row>
    <row r="32" spans="1:12" x14ac:dyDescent="0.2">
      <c r="A32" s="4">
        <v>1.5</v>
      </c>
      <c r="B32" s="7">
        <v>3.85</v>
      </c>
      <c r="C32" s="7">
        <v>3.93</v>
      </c>
      <c r="D32" s="7">
        <v>4.01</v>
      </c>
      <c r="E32" s="7">
        <v>4.08</v>
      </c>
      <c r="F32" s="7"/>
      <c r="K32" s="4"/>
      <c r="L32" s="4"/>
    </row>
    <row r="33" spans="1:12" x14ac:dyDescent="0.2">
      <c r="A33" s="4">
        <v>1.55</v>
      </c>
      <c r="B33" s="7">
        <v>4.12</v>
      </c>
      <c r="C33" s="7">
        <v>4.2</v>
      </c>
      <c r="D33" s="7">
        <v>4.2699999999999996</v>
      </c>
      <c r="E33" s="7">
        <v>4.3499999999999996</v>
      </c>
      <c r="F33" s="7"/>
      <c r="K33" s="4"/>
      <c r="L33" s="4"/>
    </row>
    <row r="34" spans="1:12" x14ac:dyDescent="0.2">
      <c r="A34" s="4">
        <v>1.6</v>
      </c>
      <c r="B34" s="7">
        <v>4.3899999999999997</v>
      </c>
      <c r="C34" s="7">
        <v>4.47</v>
      </c>
      <c r="D34" s="7">
        <v>4.54</v>
      </c>
      <c r="E34" s="7">
        <v>4.63</v>
      </c>
      <c r="F34" s="7"/>
      <c r="K34" s="4"/>
      <c r="L34" s="4"/>
    </row>
    <row r="35" spans="1:12" x14ac:dyDescent="0.2">
      <c r="A35" s="4">
        <v>1.65</v>
      </c>
      <c r="B35" s="7">
        <v>4.66</v>
      </c>
      <c r="C35" s="7">
        <v>4.74</v>
      </c>
      <c r="D35" s="7">
        <v>4.84</v>
      </c>
      <c r="E35" s="7">
        <v>4.9400000000000004</v>
      </c>
      <c r="F35" s="7"/>
      <c r="K35" s="4"/>
      <c r="L35" s="4"/>
    </row>
    <row r="36" spans="1:12" x14ac:dyDescent="0.2">
      <c r="A36" s="4">
        <v>1.7</v>
      </c>
      <c r="B36" s="7">
        <v>4.95</v>
      </c>
      <c r="C36" s="7">
        <v>5.05</v>
      </c>
      <c r="D36" s="7">
        <v>5.16</v>
      </c>
      <c r="E36" s="7">
        <v>5.25</v>
      </c>
      <c r="F36" s="7"/>
      <c r="K36" s="4"/>
      <c r="L36" s="4"/>
    </row>
    <row r="37" spans="1:12" x14ac:dyDescent="0.2">
      <c r="A37" s="4">
        <v>1.75</v>
      </c>
      <c r="B37" s="7">
        <v>5.27</v>
      </c>
      <c r="C37" s="7">
        <v>5.37</v>
      </c>
      <c r="D37" s="7">
        <v>5.47</v>
      </c>
      <c r="E37" s="7">
        <v>5.56</v>
      </c>
      <c r="F37" s="7"/>
      <c r="K37" s="4"/>
      <c r="L37" s="4"/>
    </row>
    <row r="38" spans="1:12" x14ac:dyDescent="0.2">
      <c r="A38" s="4">
        <v>1.8</v>
      </c>
      <c r="B38" s="7">
        <v>5.59</v>
      </c>
      <c r="C38" s="7">
        <v>5.68</v>
      </c>
      <c r="D38" s="7">
        <v>5.78</v>
      </c>
      <c r="E38" s="7">
        <v>5.87</v>
      </c>
      <c r="F38" s="7"/>
      <c r="K38" s="4"/>
      <c r="L38" s="4"/>
    </row>
    <row r="39" spans="1:12" x14ac:dyDescent="0.2">
      <c r="A39" s="4">
        <v>1.85</v>
      </c>
      <c r="B39" s="7">
        <v>5.91</v>
      </c>
      <c r="C39" s="7">
        <v>6</v>
      </c>
      <c r="D39" s="7">
        <v>6.09</v>
      </c>
      <c r="E39" s="7">
        <v>6.21</v>
      </c>
      <c r="F39" s="7"/>
      <c r="K39" s="4"/>
      <c r="L39" s="4"/>
    </row>
    <row r="40" spans="1:12" x14ac:dyDescent="0.2">
      <c r="A40" s="4">
        <v>1.9</v>
      </c>
      <c r="B40" s="7">
        <v>6.23</v>
      </c>
      <c r="C40" s="7">
        <v>6.32</v>
      </c>
      <c r="D40" s="7">
        <v>6.44</v>
      </c>
      <c r="E40" s="7">
        <v>6.56</v>
      </c>
      <c r="F40" s="7"/>
      <c r="K40" s="4"/>
      <c r="L40" s="4"/>
    </row>
    <row r="41" spans="1:12" x14ac:dyDescent="0.2">
      <c r="A41" s="4">
        <v>1.95</v>
      </c>
      <c r="B41" s="7">
        <v>6.56</v>
      </c>
      <c r="C41" s="7">
        <v>6.68</v>
      </c>
      <c r="D41" s="7">
        <v>6.8</v>
      </c>
      <c r="E41" s="7">
        <v>6.91</v>
      </c>
      <c r="F41" s="7"/>
      <c r="K41" s="4"/>
      <c r="L41" s="4"/>
    </row>
    <row r="42" spans="1:12" x14ac:dyDescent="0.2">
      <c r="A42" s="4">
        <v>2</v>
      </c>
      <c r="B42" s="7">
        <v>6.92</v>
      </c>
      <c r="C42" s="7">
        <v>7.04</v>
      </c>
      <c r="D42" s="7">
        <v>7.15</v>
      </c>
      <c r="E42" s="7">
        <v>7.27</v>
      </c>
      <c r="F42" s="7"/>
      <c r="K42" s="4"/>
      <c r="L42" s="4"/>
    </row>
    <row r="43" spans="1:12" x14ac:dyDescent="0.2">
      <c r="A43" s="4">
        <v>2.0499999999999998</v>
      </c>
      <c r="B43" s="7">
        <v>7.28</v>
      </c>
      <c r="C43" s="7">
        <v>7.4</v>
      </c>
      <c r="D43" s="7">
        <v>7.51</v>
      </c>
      <c r="E43" s="7">
        <v>7.62</v>
      </c>
      <c r="F43" s="7"/>
      <c r="K43" s="4"/>
      <c r="L43" s="4"/>
    </row>
    <row r="44" spans="1:12" x14ac:dyDescent="0.2">
      <c r="A44" s="4">
        <v>2.1</v>
      </c>
      <c r="B44" s="7">
        <v>7.64</v>
      </c>
      <c r="C44" s="7">
        <v>7.76</v>
      </c>
      <c r="D44" s="7">
        <v>7.86</v>
      </c>
      <c r="E44" s="7">
        <v>7.99</v>
      </c>
      <c r="F44" s="7"/>
      <c r="K44" s="4"/>
      <c r="L44" s="4"/>
    </row>
    <row r="45" spans="1:12" x14ac:dyDescent="0.2">
      <c r="A45" s="4">
        <v>2.15</v>
      </c>
      <c r="B45" s="7">
        <v>8</v>
      </c>
      <c r="C45" s="7">
        <v>8.1199999999999992</v>
      </c>
      <c r="D45" s="7">
        <v>8.25</v>
      </c>
      <c r="E45" s="7">
        <v>8.3800000000000008</v>
      </c>
      <c r="F45" s="7"/>
      <c r="K45" s="4"/>
      <c r="L45" s="4"/>
    </row>
    <row r="46" spans="1:12" x14ac:dyDescent="0.2">
      <c r="A46" s="4">
        <v>2.2000000000000002</v>
      </c>
      <c r="B46" s="7">
        <v>8.3800000000000008</v>
      </c>
      <c r="C46" s="7">
        <v>8.51</v>
      </c>
      <c r="D46" s="7">
        <v>8.65</v>
      </c>
      <c r="E46" s="7">
        <v>8.77</v>
      </c>
      <c r="F46" s="7"/>
      <c r="K46" s="4"/>
      <c r="L46" s="4"/>
    </row>
    <row r="47" spans="1:12" x14ac:dyDescent="0.2">
      <c r="A47" s="4">
        <v>2.25</v>
      </c>
      <c r="B47" s="7">
        <v>8.7799999999999994</v>
      </c>
      <c r="C47" s="7">
        <v>8.91</v>
      </c>
      <c r="D47" s="7">
        <v>9.0399999999999991</v>
      </c>
      <c r="E47" s="7">
        <v>9.17</v>
      </c>
      <c r="F47" s="7"/>
      <c r="K47" s="4"/>
      <c r="L47" s="4"/>
    </row>
    <row r="48" spans="1:12" x14ac:dyDescent="0.2">
      <c r="A48" s="4">
        <v>2.2999999999999998</v>
      </c>
      <c r="B48" s="7">
        <v>9.17</v>
      </c>
      <c r="C48" s="7">
        <v>9.3000000000000007</v>
      </c>
      <c r="D48" s="7">
        <v>9.43</v>
      </c>
      <c r="E48" s="7">
        <v>9.56</v>
      </c>
      <c r="F48" s="7"/>
      <c r="K48" s="4"/>
      <c r="L48" s="4"/>
    </row>
    <row r="49" spans="1:12" x14ac:dyDescent="0.2">
      <c r="A49" s="4">
        <v>2.35</v>
      </c>
      <c r="B49" s="7">
        <v>9.57</v>
      </c>
      <c r="C49" s="7">
        <v>9.6999999999999993</v>
      </c>
      <c r="D49" s="7">
        <v>9.83</v>
      </c>
      <c r="E49" s="7">
        <v>9.9700000000000006</v>
      </c>
      <c r="F49" s="7"/>
      <c r="K49" s="4"/>
      <c r="L49" s="4"/>
    </row>
    <row r="50" spans="1:12" x14ac:dyDescent="0.2">
      <c r="A50" s="4">
        <v>2.4</v>
      </c>
      <c r="B50" s="7">
        <v>9.9700000000000006</v>
      </c>
      <c r="C50" s="7">
        <v>10.1</v>
      </c>
      <c r="D50" s="7">
        <v>10.24</v>
      </c>
      <c r="E50" s="7">
        <v>10.39</v>
      </c>
      <c r="F50" s="7"/>
      <c r="K50" s="4"/>
      <c r="L50" s="4"/>
    </row>
    <row r="51" spans="1:12" x14ac:dyDescent="0.2">
      <c r="A51" s="4">
        <v>2.4500000000000002</v>
      </c>
      <c r="B51" s="7">
        <v>10.38</v>
      </c>
      <c r="C51" s="7">
        <v>10.53</v>
      </c>
      <c r="D51" s="7">
        <v>10.67</v>
      </c>
      <c r="E51" s="7">
        <v>10.81</v>
      </c>
      <c r="F51" s="7"/>
    </row>
    <row r="52" spans="1:12" x14ac:dyDescent="0.2">
      <c r="A52" s="4">
        <v>2.5</v>
      </c>
      <c r="B52" s="7">
        <v>10.81</v>
      </c>
      <c r="C52" s="7">
        <v>10.95</v>
      </c>
      <c r="D52" s="7">
        <v>11.1</v>
      </c>
      <c r="E52" s="7">
        <v>11.24</v>
      </c>
      <c r="F52" s="7"/>
    </row>
    <row r="53" spans="1:12" x14ac:dyDescent="0.2">
      <c r="A53" s="4">
        <v>2.5499999999999998</v>
      </c>
      <c r="B53" s="7">
        <v>11.24</v>
      </c>
      <c r="C53" s="7">
        <v>11.38</v>
      </c>
      <c r="D53" s="7">
        <v>11.52</v>
      </c>
      <c r="E53" s="7">
        <v>11.66</v>
      </c>
      <c r="F53" s="7"/>
    </row>
    <row r="54" spans="1:12" x14ac:dyDescent="0.2">
      <c r="A54" s="4">
        <v>2.6</v>
      </c>
      <c r="B54" s="7">
        <v>11.66</v>
      </c>
      <c r="C54" s="7">
        <v>11.81</v>
      </c>
      <c r="D54" s="7">
        <v>11.95</v>
      </c>
      <c r="E54" s="7">
        <v>12.1</v>
      </c>
      <c r="F54" s="7"/>
    </row>
    <row r="55" spans="1:12" x14ac:dyDescent="0.2">
      <c r="A55" s="4">
        <v>2.65</v>
      </c>
      <c r="B55" s="7">
        <v>12.09</v>
      </c>
      <c r="C55" s="7">
        <v>12.23</v>
      </c>
      <c r="D55" s="7">
        <v>12.39</v>
      </c>
      <c r="E55" s="7">
        <v>12.54</v>
      </c>
      <c r="F55" s="7"/>
    </row>
    <row r="56" spans="1:12" x14ac:dyDescent="0.2">
      <c r="A56" s="4">
        <v>2.7</v>
      </c>
      <c r="B56" s="7">
        <v>12.53</v>
      </c>
      <c r="C56" s="7">
        <v>12.68</v>
      </c>
      <c r="D56" s="7">
        <v>12.84</v>
      </c>
      <c r="E56" s="7">
        <v>12.99</v>
      </c>
      <c r="F56" s="7"/>
    </row>
    <row r="57" spans="1:12" x14ac:dyDescent="0.2">
      <c r="A57" s="4">
        <v>2.75</v>
      </c>
      <c r="B57" s="7">
        <v>12.98</v>
      </c>
      <c r="C57" s="7">
        <v>13.13</v>
      </c>
      <c r="D57" s="7">
        <v>13.29</v>
      </c>
      <c r="E57" s="7">
        <v>13.43</v>
      </c>
      <c r="F57" s="7"/>
    </row>
    <row r="58" spans="1:12" x14ac:dyDescent="0.2">
      <c r="A58" s="4">
        <v>2.8</v>
      </c>
      <c r="B58" s="7">
        <v>13.43</v>
      </c>
      <c r="C58" s="7">
        <v>13.58</v>
      </c>
      <c r="D58" s="7">
        <v>13.73</v>
      </c>
      <c r="E58" s="7">
        <v>13.88</v>
      </c>
      <c r="F58" s="7"/>
    </row>
    <row r="59" spans="1:12" x14ac:dyDescent="0.2">
      <c r="A59" s="4">
        <v>2.85</v>
      </c>
      <c r="B59" s="7">
        <v>13.88</v>
      </c>
      <c r="C59" s="7">
        <v>14.03</v>
      </c>
      <c r="D59" s="7">
        <v>14.18</v>
      </c>
      <c r="E59" s="7">
        <v>14.34</v>
      </c>
      <c r="F59" s="7"/>
    </row>
    <row r="60" spans="1:12" x14ac:dyDescent="0.2">
      <c r="A60" s="4">
        <v>2.9</v>
      </c>
      <c r="B60" s="7">
        <v>14.33</v>
      </c>
      <c r="C60" s="7">
        <v>14.48</v>
      </c>
      <c r="D60" s="7">
        <v>14.64</v>
      </c>
      <c r="E60" s="7">
        <v>14.8</v>
      </c>
      <c r="F60" s="7"/>
    </row>
    <row r="61" spans="1:12" x14ac:dyDescent="0.2">
      <c r="A61" s="4">
        <v>2.95</v>
      </c>
      <c r="B61" s="7">
        <v>14.79</v>
      </c>
      <c r="C61" s="7">
        <v>14.95</v>
      </c>
      <c r="D61" s="7">
        <v>15.11</v>
      </c>
      <c r="E61" s="7">
        <v>15.27</v>
      </c>
      <c r="F61" s="7"/>
    </row>
    <row r="62" spans="1:12" x14ac:dyDescent="0.2">
      <c r="A62" s="4">
        <v>3</v>
      </c>
      <c r="B62" s="7">
        <v>15.25</v>
      </c>
      <c r="C62" s="7">
        <v>15.41</v>
      </c>
      <c r="D62" s="7">
        <v>15.57</v>
      </c>
      <c r="E62" s="7">
        <v>15.73</v>
      </c>
      <c r="F62" s="7"/>
    </row>
    <row r="63" spans="1:12" x14ac:dyDescent="0.2">
      <c r="A63" s="4">
        <v>3.05</v>
      </c>
      <c r="B63" s="7">
        <v>15.72</v>
      </c>
      <c r="C63" s="7">
        <v>15.88</v>
      </c>
      <c r="D63" s="7">
        <v>16.03</v>
      </c>
      <c r="E63" s="7">
        <v>16.2</v>
      </c>
      <c r="F63" s="7"/>
    </row>
    <row r="64" spans="1:12" x14ac:dyDescent="0.2">
      <c r="A64" s="4">
        <v>3.1</v>
      </c>
      <c r="B64" s="7">
        <v>16.18</v>
      </c>
      <c r="C64" s="7">
        <v>16.350000000000001</v>
      </c>
      <c r="D64" s="7">
        <v>16.5</v>
      </c>
      <c r="E64" s="7">
        <v>16.66</v>
      </c>
      <c r="F64" s="7"/>
    </row>
    <row r="65" spans="1:6" x14ac:dyDescent="0.2">
      <c r="A65" s="4">
        <v>3.15</v>
      </c>
      <c r="B65" s="7">
        <v>16.649999999999999</v>
      </c>
      <c r="C65" s="7">
        <v>16.809999999999999</v>
      </c>
      <c r="D65" s="7">
        <v>16.97</v>
      </c>
      <c r="E65" s="7">
        <v>17.14</v>
      </c>
      <c r="F65" s="7"/>
    </row>
    <row r="66" spans="1:6" x14ac:dyDescent="0.2">
      <c r="A66" s="4">
        <v>3.2</v>
      </c>
      <c r="B66" s="7">
        <v>17.12</v>
      </c>
      <c r="C66" s="7">
        <v>17.28</v>
      </c>
      <c r="D66" s="7">
        <v>17.45</v>
      </c>
      <c r="E66" s="7">
        <v>17.61</v>
      </c>
      <c r="F66" s="7"/>
    </row>
    <row r="67" spans="1:6" x14ac:dyDescent="0.2">
      <c r="A67" s="4">
        <v>3.25</v>
      </c>
      <c r="B67" s="7">
        <v>17.59</v>
      </c>
      <c r="C67" s="7">
        <v>17.760000000000002</v>
      </c>
      <c r="D67" s="7">
        <v>17.920000000000002</v>
      </c>
      <c r="E67" s="7">
        <v>18.079999999999998</v>
      </c>
      <c r="F67" s="7"/>
    </row>
    <row r="68" spans="1:6" x14ac:dyDescent="0.2">
      <c r="A68" s="4">
        <v>3.3</v>
      </c>
      <c r="B68" s="7">
        <v>18.07</v>
      </c>
      <c r="C68" s="7">
        <v>18.23</v>
      </c>
      <c r="D68" s="7">
        <v>18.399999999999999</v>
      </c>
      <c r="E68" s="7">
        <v>18.559999999999999</v>
      </c>
      <c r="F68" s="7"/>
    </row>
    <row r="69" spans="1:6" x14ac:dyDescent="0.2">
      <c r="A69" s="4">
        <v>3.35</v>
      </c>
      <c r="B69" s="7">
        <v>18.54</v>
      </c>
      <c r="C69" s="7">
        <v>18.71</v>
      </c>
      <c r="D69" s="7">
        <v>18.87</v>
      </c>
      <c r="E69" s="7">
        <v>19.03</v>
      </c>
      <c r="F69" s="7"/>
    </row>
    <row r="70" spans="1:6" x14ac:dyDescent="0.2">
      <c r="A70" s="4">
        <v>3.4</v>
      </c>
      <c r="B70" s="7">
        <v>19.02</v>
      </c>
      <c r="C70" s="7">
        <v>19.18</v>
      </c>
      <c r="D70" s="7">
        <v>19.350000000000001</v>
      </c>
      <c r="E70" s="7">
        <v>19.52</v>
      </c>
      <c r="F70" s="7"/>
    </row>
    <row r="71" spans="1:6" x14ac:dyDescent="0.2">
      <c r="A71" s="4">
        <v>3.45</v>
      </c>
      <c r="B71" s="7">
        <v>19.5</v>
      </c>
      <c r="C71" s="7">
        <v>19.66</v>
      </c>
      <c r="D71" s="7">
        <v>19.829999999999998</v>
      </c>
      <c r="E71" s="7">
        <v>20</v>
      </c>
      <c r="F71" s="7"/>
    </row>
    <row r="72" spans="1:6" x14ac:dyDescent="0.2">
      <c r="A72" s="4">
        <v>3.5</v>
      </c>
      <c r="B72" s="7">
        <v>19.98</v>
      </c>
      <c r="C72" s="7">
        <v>20.14</v>
      </c>
      <c r="D72" s="7">
        <v>20.309999999999999</v>
      </c>
      <c r="E72" s="7">
        <v>20.48</v>
      </c>
      <c r="F72" s="7"/>
    </row>
    <row r="73" spans="1:6" x14ac:dyDescent="0.2">
      <c r="A73" s="4">
        <v>3.55</v>
      </c>
      <c r="B73" s="7">
        <v>20.46</v>
      </c>
      <c r="C73" s="7">
        <v>20.62</v>
      </c>
      <c r="D73" s="7">
        <v>20.79</v>
      </c>
      <c r="E73" s="7">
        <v>20.96</v>
      </c>
      <c r="F73" s="7"/>
    </row>
    <row r="74" spans="1:6" x14ac:dyDescent="0.2">
      <c r="A74" s="4">
        <v>3.6</v>
      </c>
      <c r="B74" s="7">
        <v>20.94</v>
      </c>
      <c r="C74" s="7">
        <v>21.1</v>
      </c>
      <c r="D74" s="7">
        <v>21.27</v>
      </c>
      <c r="E74" s="7">
        <v>21.44</v>
      </c>
      <c r="F74" s="7"/>
    </row>
    <row r="75" spans="1:6" x14ac:dyDescent="0.2">
      <c r="A75" s="4">
        <v>3.65</v>
      </c>
      <c r="B75" s="7">
        <v>21.42</v>
      </c>
      <c r="C75" s="7">
        <v>21.58</v>
      </c>
      <c r="D75" s="7">
        <v>21.76</v>
      </c>
      <c r="E75" s="7">
        <v>21.92</v>
      </c>
      <c r="F75" s="7"/>
    </row>
    <row r="76" spans="1:6" x14ac:dyDescent="0.2">
      <c r="A76" s="4">
        <v>3.7</v>
      </c>
      <c r="B76" s="7">
        <v>21.9</v>
      </c>
      <c r="C76" s="7">
        <v>22.07</v>
      </c>
      <c r="D76" s="7">
        <v>22.24</v>
      </c>
      <c r="E76" s="7">
        <v>22.41</v>
      </c>
      <c r="F76" s="7"/>
    </row>
    <row r="77" spans="1:6" x14ac:dyDescent="0.2">
      <c r="A77" s="4">
        <v>3.75</v>
      </c>
      <c r="B77" s="7">
        <v>22.39</v>
      </c>
      <c r="C77" s="7">
        <v>22.55</v>
      </c>
      <c r="D77" s="7">
        <v>22.73</v>
      </c>
      <c r="E77" s="7">
        <v>22.89</v>
      </c>
      <c r="F77" s="7"/>
    </row>
    <row r="78" spans="1:6" x14ac:dyDescent="0.2">
      <c r="A78" s="4">
        <v>3.8</v>
      </c>
      <c r="B78" s="7">
        <v>22.87</v>
      </c>
      <c r="C78" s="7">
        <v>23.04</v>
      </c>
      <c r="D78" s="7">
        <v>23.21</v>
      </c>
      <c r="E78" s="7">
        <v>23.38</v>
      </c>
      <c r="F78" s="7"/>
    </row>
    <row r="79" spans="1:6" x14ac:dyDescent="0.2">
      <c r="A79" s="4">
        <v>3.85</v>
      </c>
      <c r="B79" s="7">
        <v>23.36</v>
      </c>
      <c r="C79" s="7">
        <v>23.52</v>
      </c>
      <c r="D79" s="7">
        <v>23.7</v>
      </c>
      <c r="E79" s="7">
        <v>23.86</v>
      </c>
      <c r="F79" s="7"/>
    </row>
    <row r="80" spans="1:6" x14ac:dyDescent="0.2">
      <c r="A80" s="4">
        <v>3.9</v>
      </c>
      <c r="B80" s="7">
        <v>23.84</v>
      </c>
      <c r="C80" s="7">
        <v>24.01</v>
      </c>
      <c r="D80" s="7">
        <v>24.18</v>
      </c>
      <c r="E80" s="7">
        <v>24.35</v>
      </c>
      <c r="F80" s="7"/>
    </row>
    <row r="81" spans="1:6" x14ac:dyDescent="0.2">
      <c r="A81" s="4">
        <v>3.95</v>
      </c>
      <c r="B81" s="7">
        <v>24.33</v>
      </c>
      <c r="C81" s="7">
        <v>24.5</v>
      </c>
      <c r="D81" s="7">
        <v>24.66</v>
      </c>
      <c r="E81" s="7">
        <v>24.84</v>
      </c>
      <c r="F81" s="7"/>
    </row>
    <row r="82" spans="1:6" x14ac:dyDescent="0.2">
      <c r="A82" s="4">
        <v>4</v>
      </c>
      <c r="B82" s="7">
        <v>24.81</v>
      </c>
      <c r="C82" s="7">
        <v>24.99</v>
      </c>
      <c r="D82" s="7">
        <v>25.15</v>
      </c>
      <c r="E82" s="7">
        <v>25.32</v>
      </c>
      <c r="F82" s="7"/>
    </row>
    <row r="83" spans="1:6" x14ac:dyDescent="0.2">
      <c r="A83" s="4">
        <v>4.05</v>
      </c>
      <c r="B83" s="7">
        <v>25.3</v>
      </c>
      <c r="C83" s="7">
        <v>25.47</v>
      </c>
      <c r="D83" s="7">
        <v>25.64</v>
      </c>
      <c r="E83" s="7">
        <v>25.81</v>
      </c>
      <c r="F83" s="7"/>
    </row>
    <row r="84" spans="1:6" x14ac:dyDescent="0.2">
      <c r="A84" s="4">
        <v>4.0999999999999996</v>
      </c>
      <c r="B84" s="7">
        <v>25.79</v>
      </c>
      <c r="C84" s="7">
        <v>25.96</v>
      </c>
      <c r="D84" s="7">
        <v>26.13</v>
      </c>
      <c r="E84" s="7">
        <v>26.3</v>
      </c>
      <c r="F84" s="7"/>
    </row>
    <row r="85" spans="1:6" x14ac:dyDescent="0.2">
      <c r="A85" s="4">
        <v>4.1500000000000004</v>
      </c>
      <c r="B85" s="7">
        <v>26.27</v>
      </c>
      <c r="C85" s="7">
        <v>26.45</v>
      </c>
      <c r="D85" s="7">
        <v>26.62</v>
      </c>
      <c r="E85" s="7">
        <v>26.79</v>
      </c>
      <c r="F85" s="7"/>
    </row>
    <row r="86" spans="1:6" x14ac:dyDescent="0.2">
      <c r="A86" s="4">
        <v>4.2</v>
      </c>
      <c r="B86" s="7">
        <v>26.76</v>
      </c>
      <c r="C86" s="7">
        <v>26.93</v>
      </c>
      <c r="D86" s="7">
        <v>27.1</v>
      </c>
      <c r="E86" s="7">
        <v>27.27</v>
      </c>
      <c r="F86" s="7"/>
    </row>
    <row r="87" spans="1:6" x14ac:dyDescent="0.2">
      <c r="A87" s="4">
        <v>4.25</v>
      </c>
      <c r="B87" s="7">
        <v>27.25</v>
      </c>
      <c r="C87" s="7">
        <v>27.42</v>
      </c>
      <c r="D87" s="7">
        <v>27.59</v>
      </c>
      <c r="E87" s="7">
        <v>27.76</v>
      </c>
      <c r="F87" s="7"/>
    </row>
    <row r="88" spans="1:6" x14ac:dyDescent="0.2">
      <c r="A88" s="4">
        <v>4.3</v>
      </c>
      <c r="B88" s="7">
        <v>27.74</v>
      </c>
      <c r="C88" s="7">
        <v>27.91</v>
      </c>
      <c r="D88" s="7">
        <v>28.08</v>
      </c>
      <c r="E88" s="7">
        <v>28.25</v>
      </c>
      <c r="F88" s="7"/>
    </row>
    <row r="89" spans="1:6" x14ac:dyDescent="0.2">
      <c r="A89" s="4">
        <v>4.3499999999999996</v>
      </c>
      <c r="B89" s="7">
        <v>28.23</v>
      </c>
      <c r="C89" s="7">
        <v>28.4</v>
      </c>
      <c r="D89" s="7">
        <v>28.57</v>
      </c>
      <c r="E89" s="7">
        <v>28.74</v>
      </c>
      <c r="F89" s="7"/>
    </row>
    <row r="90" spans="1:6" x14ac:dyDescent="0.2">
      <c r="A90" s="4">
        <v>4.4000000000000004</v>
      </c>
      <c r="B90" s="7">
        <v>28.72</v>
      </c>
      <c r="C90" s="7">
        <v>28.89</v>
      </c>
      <c r="D90" s="7">
        <v>29.06</v>
      </c>
      <c r="E90" s="7">
        <v>29.23</v>
      </c>
      <c r="F90" s="7"/>
    </row>
    <row r="91" spans="1:6" x14ac:dyDescent="0.2">
      <c r="A91" s="4">
        <v>4.45</v>
      </c>
      <c r="B91" s="7">
        <v>29.21</v>
      </c>
      <c r="C91" s="7">
        <v>29.38</v>
      </c>
      <c r="D91" s="7">
        <v>29.55</v>
      </c>
      <c r="E91" s="7">
        <v>29.72</v>
      </c>
      <c r="F91" s="7"/>
    </row>
    <row r="92" spans="1:6" x14ac:dyDescent="0.2">
      <c r="A92" s="4">
        <v>4.5</v>
      </c>
      <c r="B92" s="7">
        <v>29.7</v>
      </c>
      <c r="C92" s="7">
        <v>29.87</v>
      </c>
      <c r="D92" s="7">
        <v>30.04</v>
      </c>
      <c r="E92" s="7">
        <v>30.21</v>
      </c>
      <c r="F92" s="7"/>
    </row>
    <row r="93" spans="1:6" x14ac:dyDescent="0.2">
      <c r="A93" s="4">
        <v>4.55</v>
      </c>
      <c r="B93" s="7">
        <v>330.18</v>
      </c>
      <c r="C93" s="7">
        <v>30.36</v>
      </c>
      <c r="D93" s="7">
        <v>30.53</v>
      </c>
      <c r="E93" s="7">
        <v>30.7</v>
      </c>
      <c r="F93" s="7"/>
    </row>
    <row r="94" spans="1:6" x14ac:dyDescent="0.2">
      <c r="A94" s="4">
        <v>4.5999999999999996</v>
      </c>
      <c r="B94" s="7">
        <v>30.67</v>
      </c>
      <c r="C94" s="7">
        <v>30.84</v>
      </c>
      <c r="D94" s="7">
        <v>31.02</v>
      </c>
      <c r="E94" s="7">
        <v>31.18</v>
      </c>
      <c r="F94" s="7"/>
    </row>
    <row r="95" spans="1:6" x14ac:dyDescent="0.2">
      <c r="A95" s="4">
        <v>4.6500000000000004</v>
      </c>
      <c r="B95" s="7">
        <v>31.16</v>
      </c>
      <c r="C95" s="7">
        <v>31.33</v>
      </c>
      <c r="D95" s="7">
        <v>31.51</v>
      </c>
      <c r="E95" s="7">
        <v>31.67</v>
      </c>
      <c r="F95" s="7"/>
    </row>
    <row r="96" spans="1:6" x14ac:dyDescent="0.2">
      <c r="A96" s="4">
        <v>4.7</v>
      </c>
      <c r="B96" s="7">
        <v>31.65</v>
      </c>
      <c r="C96" s="7">
        <v>31.82</v>
      </c>
      <c r="D96" s="7">
        <v>32</v>
      </c>
      <c r="E96" s="7">
        <v>32.159999999999997</v>
      </c>
      <c r="F96" s="7"/>
    </row>
    <row r="97" spans="1:6" x14ac:dyDescent="0.2">
      <c r="A97" s="4">
        <v>4.75</v>
      </c>
      <c r="B97" s="7">
        <v>32.14</v>
      </c>
      <c r="C97" s="7">
        <v>32.31</v>
      </c>
      <c r="D97" s="7">
        <v>32.49</v>
      </c>
      <c r="E97" s="7">
        <v>32.65</v>
      </c>
      <c r="F97" s="7"/>
    </row>
    <row r="98" spans="1:6" x14ac:dyDescent="0.2">
      <c r="A98" s="4">
        <v>4.8</v>
      </c>
      <c r="B98" s="7">
        <v>32.630000000000003</v>
      </c>
      <c r="C98" s="7">
        <v>32.799999999999997</v>
      </c>
      <c r="D98" s="7">
        <v>32.979999999999997</v>
      </c>
      <c r="E98" s="7">
        <v>33.14</v>
      </c>
      <c r="F98" s="7"/>
    </row>
    <row r="99" spans="1:6" x14ac:dyDescent="0.2">
      <c r="A99" s="4">
        <v>4.8499999999999996</v>
      </c>
      <c r="B99" s="7">
        <v>33.119999999999997</v>
      </c>
      <c r="C99" s="7">
        <v>33.29</v>
      </c>
      <c r="D99" s="7">
        <v>33.47</v>
      </c>
      <c r="E99" s="7">
        <v>33.630000000000003</v>
      </c>
      <c r="F99" s="7"/>
    </row>
    <row r="100" spans="1:6" x14ac:dyDescent="0.2">
      <c r="A100" s="4">
        <v>4.9000000000000004</v>
      </c>
      <c r="B100" s="7">
        <v>33.61</v>
      </c>
      <c r="C100" s="7">
        <v>33.78</v>
      </c>
      <c r="D100" s="7">
        <v>33.950000000000003</v>
      </c>
      <c r="E100" s="7">
        <v>34.119999999999997</v>
      </c>
      <c r="F100" s="7"/>
    </row>
    <row r="101" spans="1:6" x14ac:dyDescent="0.2">
      <c r="A101" s="4">
        <v>4.95</v>
      </c>
      <c r="B101" s="7">
        <v>34.1</v>
      </c>
      <c r="C101" s="7">
        <v>34.270000000000003</v>
      </c>
      <c r="D101" s="7">
        <v>34.44</v>
      </c>
      <c r="E101" s="7">
        <v>34.159999999999997</v>
      </c>
      <c r="F101" s="7"/>
    </row>
    <row r="102" spans="1:6" x14ac:dyDescent="0.2">
      <c r="A102" s="4">
        <v>5</v>
      </c>
      <c r="B102" s="7">
        <v>34.590000000000003</v>
      </c>
      <c r="C102" s="7">
        <v>34.76</v>
      </c>
      <c r="D102" s="7">
        <v>34.92</v>
      </c>
      <c r="E102" s="7">
        <v>35.1</v>
      </c>
      <c r="F102" s="7"/>
    </row>
    <row r="103" spans="1:6" x14ac:dyDescent="0.2">
      <c r="A103" s="4">
        <v>5.05</v>
      </c>
      <c r="B103" s="7">
        <v>35.08</v>
      </c>
      <c r="C103" s="7">
        <v>35.25</v>
      </c>
      <c r="D103" s="7">
        <v>35.409999999999997</v>
      </c>
      <c r="E103" s="7">
        <v>35.590000000000003</v>
      </c>
      <c r="F103" s="7"/>
    </row>
    <row r="104" spans="1:6" x14ac:dyDescent="0.2">
      <c r="A104" s="4">
        <v>5.0999999999999996</v>
      </c>
      <c r="B104" s="7">
        <v>35.56</v>
      </c>
      <c r="C104" s="7">
        <v>35.74</v>
      </c>
      <c r="D104" s="7">
        <v>35.9</v>
      </c>
      <c r="E104" s="7">
        <v>36.08</v>
      </c>
      <c r="F104" s="7"/>
    </row>
    <row r="105" spans="1:6" x14ac:dyDescent="0.2">
      <c r="A105" s="4">
        <v>5.15</v>
      </c>
      <c r="B105" s="7">
        <v>36.049999999999997</v>
      </c>
      <c r="C105" s="7">
        <v>36.229999999999997</v>
      </c>
      <c r="D105" s="7">
        <v>36.4</v>
      </c>
      <c r="E105" s="7">
        <v>36.57</v>
      </c>
      <c r="F105" s="7"/>
    </row>
    <row r="106" spans="1:6" x14ac:dyDescent="0.2">
      <c r="A106" s="4">
        <v>5.2</v>
      </c>
      <c r="B106" s="7">
        <v>36.54</v>
      </c>
      <c r="C106" s="7">
        <v>36.71</v>
      </c>
      <c r="D106" s="7">
        <v>36.89</v>
      </c>
      <c r="E106" s="7">
        <v>37.06</v>
      </c>
      <c r="F106" s="7"/>
    </row>
    <row r="107" spans="1:6" x14ac:dyDescent="0.2">
      <c r="A107" s="4">
        <v>5.25</v>
      </c>
      <c r="B107" s="7">
        <v>37.03</v>
      </c>
      <c r="C107" s="7">
        <v>37.200000000000003</v>
      </c>
      <c r="D107" s="7">
        <v>37.369999999999997</v>
      </c>
      <c r="E107" s="7">
        <v>37.549999999999997</v>
      </c>
      <c r="F107" s="7"/>
    </row>
    <row r="108" spans="1:6" x14ac:dyDescent="0.2">
      <c r="A108" s="4">
        <v>5.3</v>
      </c>
      <c r="B108" s="7">
        <v>37.520000000000003</v>
      </c>
      <c r="C108" s="7">
        <v>37.69</v>
      </c>
      <c r="D108" s="7">
        <v>37.86</v>
      </c>
      <c r="E108" s="7">
        <v>38.03</v>
      </c>
      <c r="F108" s="7"/>
    </row>
    <row r="109" spans="1:6" x14ac:dyDescent="0.2">
      <c r="A109" s="4">
        <v>5.35</v>
      </c>
      <c r="B109" s="7">
        <v>38.01</v>
      </c>
      <c r="C109" s="7">
        <v>38.18</v>
      </c>
      <c r="D109" s="7">
        <v>38.35</v>
      </c>
      <c r="E109" s="7">
        <v>38.520000000000003</v>
      </c>
      <c r="F109" s="7"/>
    </row>
    <row r="110" spans="1:6" x14ac:dyDescent="0.2">
      <c r="A110" s="4">
        <v>5.4</v>
      </c>
      <c r="B110" s="7">
        <v>38.5</v>
      </c>
      <c r="C110" s="7">
        <v>38.67</v>
      </c>
      <c r="D110" s="7">
        <v>38.840000000000003</v>
      </c>
      <c r="E110" s="7">
        <v>39.01</v>
      </c>
      <c r="F110" s="7"/>
    </row>
    <row r="111" spans="1:6" x14ac:dyDescent="0.2">
      <c r="A111" s="4">
        <v>5.45</v>
      </c>
      <c r="B111" s="7">
        <v>38.99</v>
      </c>
      <c r="C111" s="7">
        <v>39.159999999999997</v>
      </c>
      <c r="D111" s="7">
        <v>39.33</v>
      </c>
      <c r="E111" s="7">
        <v>39.5</v>
      </c>
      <c r="F111" s="7"/>
    </row>
    <row r="112" spans="1:6" x14ac:dyDescent="0.2">
      <c r="A112" s="4">
        <v>5.5</v>
      </c>
      <c r="B112" s="7">
        <v>39.479999999999997</v>
      </c>
      <c r="C112" s="7">
        <v>39.65</v>
      </c>
      <c r="D112" s="7">
        <v>39.82</v>
      </c>
      <c r="E112" s="7">
        <v>39.99</v>
      </c>
      <c r="F112" s="7"/>
    </row>
    <row r="113" spans="1:6" x14ac:dyDescent="0.2">
      <c r="A113" s="4">
        <v>5.55</v>
      </c>
      <c r="B113" s="7">
        <v>39.97</v>
      </c>
      <c r="C113" s="7">
        <v>40.14</v>
      </c>
      <c r="D113" s="7">
        <v>40.31</v>
      </c>
      <c r="E113" s="7">
        <v>40.479999999999997</v>
      </c>
      <c r="F113" s="7"/>
    </row>
    <row r="114" spans="1:6" x14ac:dyDescent="0.2">
      <c r="A114" s="4">
        <v>5.6</v>
      </c>
      <c r="B114" s="7">
        <v>40.46</v>
      </c>
      <c r="C114" s="7">
        <v>40.630000000000003</v>
      </c>
      <c r="D114" s="7">
        <v>40.799999999999997</v>
      </c>
      <c r="E114" s="7">
        <v>40.97</v>
      </c>
      <c r="F114" s="7"/>
    </row>
    <row r="115" spans="1:6" x14ac:dyDescent="0.2">
      <c r="A115" s="4">
        <v>5.65</v>
      </c>
      <c r="B115" s="7">
        <v>40.950000000000003</v>
      </c>
      <c r="C115" s="7">
        <v>41.11</v>
      </c>
      <c r="D115" s="7">
        <v>41.29</v>
      </c>
      <c r="E115" s="7">
        <v>41.46</v>
      </c>
      <c r="F115" s="7"/>
    </row>
    <row r="116" spans="1:6" x14ac:dyDescent="0.2">
      <c r="A116" s="4">
        <v>5.7</v>
      </c>
      <c r="B116" s="7">
        <v>41.44</v>
      </c>
      <c r="C116" s="7">
        <v>41.6</v>
      </c>
      <c r="D116" s="7">
        <v>41.78</v>
      </c>
      <c r="E116" s="7">
        <v>41.95</v>
      </c>
      <c r="F116" s="7"/>
    </row>
    <row r="117" spans="1:6" x14ac:dyDescent="0.2">
      <c r="A117" s="4">
        <v>5.75</v>
      </c>
      <c r="B117" s="7">
        <v>41.93</v>
      </c>
      <c r="C117" s="7">
        <v>42.09</v>
      </c>
      <c r="D117" s="7">
        <v>42.27</v>
      </c>
      <c r="E117" s="7">
        <v>42.44</v>
      </c>
      <c r="F117" s="7"/>
    </row>
    <row r="118" spans="1:6" x14ac:dyDescent="0.2">
      <c r="A118" s="4">
        <v>5.8</v>
      </c>
      <c r="B118" s="7">
        <v>42.42</v>
      </c>
      <c r="C118" s="7">
        <v>42.58</v>
      </c>
      <c r="D118" s="7">
        <v>42.76</v>
      </c>
      <c r="E118" s="7">
        <v>42.93</v>
      </c>
      <c r="F118" s="7"/>
    </row>
    <row r="119" spans="1:6" x14ac:dyDescent="0.2">
      <c r="A119" s="4">
        <v>5.85</v>
      </c>
      <c r="B119" s="7">
        <v>42.91</v>
      </c>
      <c r="C119" s="7">
        <v>43.07</v>
      </c>
      <c r="D119" s="7">
        <v>43.25</v>
      </c>
      <c r="E119" s="7">
        <v>43.42</v>
      </c>
      <c r="F119" s="7"/>
    </row>
    <row r="120" spans="1:6" x14ac:dyDescent="0.2">
      <c r="A120" s="4">
        <v>5.9</v>
      </c>
      <c r="B120" s="7">
        <v>43.39</v>
      </c>
      <c r="C120" s="7">
        <v>43.57</v>
      </c>
      <c r="D120" s="7">
        <v>43.73</v>
      </c>
      <c r="E120" s="7">
        <v>43.91</v>
      </c>
      <c r="F120" s="7"/>
    </row>
    <row r="121" spans="1:6" x14ac:dyDescent="0.2">
      <c r="A121" s="4">
        <v>5.95</v>
      </c>
      <c r="B121" s="7">
        <v>43.88</v>
      </c>
      <c r="C121" s="7">
        <v>44.06</v>
      </c>
      <c r="D121" s="7">
        <v>44.22</v>
      </c>
      <c r="E121" s="7">
        <v>44.4</v>
      </c>
      <c r="F121" s="7"/>
    </row>
    <row r="122" spans="1:6" x14ac:dyDescent="0.2">
      <c r="A122" s="4">
        <v>6</v>
      </c>
      <c r="B122" s="7">
        <v>44.37</v>
      </c>
      <c r="C122" s="7">
        <v>44.55</v>
      </c>
      <c r="D122" s="7">
        <v>44.71</v>
      </c>
      <c r="E122" s="7">
        <v>44.89</v>
      </c>
      <c r="F122" s="7"/>
    </row>
    <row r="123" spans="1:6" x14ac:dyDescent="0.2">
      <c r="A123" s="4">
        <v>6.05</v>
      </c>
      <c r="B123" s="7">
        <v>44.86</v>
      </c>
      <c r="C123" s="7">
        <v>45.04</v>
      </c>
      <c r="D123" s="7">
        <v>45.2</v>
      </c>
      <c r="E123" s="7">
        <v>45.37</v>
      </c>
      <c r="F123" s="7"/>
    </row>
    <row r="124" spans="1:6" x14ac:dyDescent="0.2">
      <c r="A124" s="4">
        <v>6.1</v>
      </c>
      <c r="B124" s="7">
        <v>45.35</v>
      </c>
      <c r="C124" s="7">
        <v>45.53</v>
      </c>
      <c r="D124" s="7">
        <v>45.69</v>
      </c>
      <c r="E124" s="7">
        <v>45.86</v>
      </c>
      <c r="F124" s="7"/>
    </row>
    <row r="125" spans="1:6" x14ac:dyDescent="0.2">
      <c r="A125" s="4">
        <v>6.15</v>
      </c>
      <c r="B125" s="7">
        <v>45.84</v>
      </c>
      <c r="C125" s="7">
        <v>46.01</v>
      </c>
      <c r="D125" s="7">
        <v>46.18</v>
      </c>
      <c r="E125" s="7">
        <v>46.35</v>
      </c>
      <c r="F125" s="7"/>
    </row>
    <row r="126" spans="1:6" x14ac:dyDescent="0.2">
      <c r="A126" s="4">
        <v>6.2</v>
      </c>
      <c r="B126" s="7">
        <v>46.33</v>
      </c>
      <c r="C126" s="7">
        <v>46.5</v>
      </c>
      <c r="D126" s="7">
        <v>46.67</v>
      </c>
      <c r="E126" s="7">
        <v>46.84</v>
      </c>
      <c r="F126" s="7"/>
    </row>
    <row r="127" spans="1:6" x14ac:dyDescent="0.2">
      <c r="A127" s="4">
        <v>6.25</v>
      </c>
      <c r="B127" s="7">
        <v>46.82</v>
      </c>
      <c r="C127" s="7">
        <v>46.99</v>
      </c>
      <c r="D127" s="7">
        <v>47.16</v>
      </c>
      <c r="E127" s="7">
        <v>47.33</v>
      </c>
      <c r="F127" s="7"/>
    </row>
    <row r="128" spans="1:6" x14ac:dyDescent="0.2">
      <c r="A128" s="4">
        <v>6.3</v>
      </c>
      <c r="B128" s="7">
        <v>47.31</v>
      </c>
      <c r="C128" s="7">
        <v>47.48</v>
      </c>
      <c r="D128" s="7">
        <v>47.65</v>
      </c>
      <c r="E128" s="7">
        <v>47.82</v>
      </c>
      <c r="F128" s="7"/>
    </row>
    <row r="129" spans="1:6" x14ac:dyDescent="0.2">
      <c r="A129" s="4">
        <v>6.35</v>
      </c>
      <c r="B129" s="7">
        <v>47.8</v>
      </c>
      <c r="C129" s="7">
        <v>47.97</v>
      </c>
      <c r="D129" s="7">
        <v>48.14</v>
      </c>
      <c r="E129" s="7">
        <v>48.31</v>
      </c>
      <c r="F129" s="7"/>
    </row>
    <row r="130" spans="1:6" x14ac:dyDescent="0.2">
      <c r="A130" s="4">
        <v>6.4</v>
      </c>
      <c r="B130" s="7">
        <v>48.28</v>
      </c>
      <c r="C130" s="7">
        <v>48.46</v>
      </c>
      <c r="D130" s="7">
        <v>48.63</v>
      </c>
      <c r="E130" s="7">
        <v>48.8</v>
      </c>
      <c r="F130" s="7"/>
    </row>
    <row r="131" spans="1:6" x14ac:dyDescent="0.2">
      <c r="A131" s="4">
        <v>6.45</v>
      </c>
      <c r="B131" s="7">
        <v>48.77</v>
      </c>
      <c r="C131" s="7">
        <v>48.94</v>
      </c>
      <c r="D131" s="7">
        <v>49.12</v>
      </c>
      <c r="E131" s="7">
        <v>49.29</v>
      </c>
      <c r="F131" s="7"/>
    </row>
    <row r="132" spans="1:6" x14ac:dyDescent="0.2">
      <c r="A132" s="4">
        <v>6.5</v>
      </c>
      <c r="B132" s="7">
        <v>49.26</v>
      </c>
      <c r="C132" s="7">
        <v>49.43</v>
      </c>
      <c r="D132" s="7">
        <v>49.6</v>
      </c>
      <c r="E132" s="7">
        <v>49.78</v>
      </c>
      <c r="F132" s="7"/>
    </row>
    <row r="133" spans="1:6" x14ac:dyDescent="0.2">
      <c r="A133" s="4">
        <v>6.55</v>
      </c>
      <c r="B133" s="7">
        <v>49.75</v>
      </c>
      <c r="C133" s="7">
        <v>49.92</v>
      </c>
      <c r="D133" s="7">
        <v>50.09</v>
      </c>
      <c r="E133" s="7">
        <v>50.26</v>
      </c>
      <c r="F133" s="7"/>
    </row>
    <row r="134" spans="1:6" x14ac:dyDescent="0.2">
      <c r="A134" s="4">
        <v>6.6</v>
      </c>
      <c r="B134" s="7">
        <v>50.24</v>
      </c>
      <c r="C134" s="7">
        <v>50.41</v>
      </c>
      <c r="D134" s="7">
        <v>50.58</v>
      </c>
      <c r="E134" s="4">
        <v>50.75</v>
      </c>
      <c r="F134" s="7"/>
    </row>
    <row r="135" spans="1:6" x14ac:dyDescent="0.2">
      <c r="A135" s="4">
        <v>6.65</v>
      </c>
      <c r="B135" s="7">
        <v>50.73</v>
      </c>
      <c r="C135" s="7">
        <v>50.9</v>
      </c>
      <c r="D135" s="7">
        <v>51.08</v>
      </c>
      <c r="E135" s="7">
        <v>51.24</v>
      </c>
      <c r="F135" s="7"/>
    </row>
    <row r="136" spans="1:6" x14ac:dyDescent="0.2">
      <c r="A136" s="4">
        <v>6.7</v>
      </c>
      <c r="B136" s="7">
        <v>51.22</v>
      </c>
      <c r="C136" s="7">
        <v>51.38</v>
      </c>
      <c r="D136" s="7">
        <v>51.57</v>
      </c>
      <c r="E136" s="7">
        <v>51.73</v>
      </c>
      <c r="F136" s="7"/>
    </row>
    <row r="137" spans="1:6" x14ac:dyDescent="0.2">
      <c r="A137" s="4">
        <v>6.75</v>
      </c>
      <c r="B137" s="7">
        <v>51.71</v>
      </c>
      <c r="C137" s="7">
        <v>51.87</v>
      </c>
      <c r="D137" s="7">
        <v>52.06</v>
      </c>
      <c r="E137" s="7">
        <v>52.22</v>
      </c>
      <c r="F137" s="7"/>
    </row>
    <row r="138" spans="1:6" x14ac:dyDescent="0.2">
      <c r="A138" s="4">
        <v>6.8</v>
      </c>
      <c r="B138" s="7">
        <v>52.2</v>
      </c>
      <c r="C138" s="7">
        <v>52.36</v>
      </c>
      <c r="D138" s="7">
        <v>52.55</v>
      </c>
      <c r="E138" s="7">
        <v>52.71</v>
      </c>
      <c r="F138" s="7"/>
    </row>
    <row r="139" spans="1:6" x14ac:dyDescent="0.2">
      <c r="A139" s="4">
        <v>6.85</v>
      </c>
      <c r="B139" s="7">
        <v>52.69</v>
      </c>
      <c r="C139" s="7">
        <v>52.85</v>
      </c>
      <c r="D139" s="7">
        <v>53.04</v>
      </c>
      <c r="E139" s="7">
        <v>53.2</v>
      </c>
      <c r="F139" s="7"/>
    </row>
    <row r="140" spans="1:6" x14ac:dyDescent="0.2">
      <c r="A140" s="4">
        <v>6.9</v>
      </c>
      <c r="B140" s="7">
        <v>53.18</v>
      </c>
      <c r="C140" s="7">
        <v>53.36</v>
      </c>
      <c r="D140" s="7">
        <v>53.5</v>
      </c>
      <c r="E140" s="7">
        <v>53.69</v>
      </c>
      <c r="F140" s="7"/>
    </row>
    <row r="141" spans="1:6" x14ac:dyDescent="0.2">
      <c r="A141" s="4">
        <v>6.95</v>
      </c>
      <c r="B141" s="7">
        <v>53.66</v>
      </c>
      <c r="C141" s="7">
        <v>53.85</v>
      </c>
      <c r="D141" s="7">
        <v>53.99</v>
      </c>
      <c r="E141" s="7">
        <v>54.14</v>
      </c>
      <c r="F141" s="7"/>
    </row>
    <row r="142" spans="1:6" x14ac:dyDescent="0.2">
      <c r="A142" s="4">
        <v>7</v>
      </c>
      <c r="B142" s="7">
        <v>54.15</v>
      </c>
      <c r="C142" s="7">
        <v>54.29</v>
      </c>
      <c r="D142" s="7">
        <v>54.46</v>
      </c>
      <c r="E142" s="7">
        <v>54.58</v>
      </c>
      <c r="F142" s="7"/>
    </row>
    <row r="143" spans="1:6" x14ac:dyDescent="0.2">
      <c r="A143" s="4">
        <v>7.05</v>
      </c>
      <c r="B143" s="7">
        <v>54.57</v>
      </c>
      <c r="C143" s="7">
        <v>54.65</v>
      </c>
      <c r="D143" s="7">
        <v>54.77</v>
      </c>
      <c r="E143" s="7">
        <v>54.79</v>
      </c>
      <c r="F143" s="7"/>
    </row>
    <row r="144" spans="1:6" x14ac:dyDescent="0.2">
      <c r="A144" s="4">
        <v>7.1</v>
      </c>
      <c r="B144" s="7">
        <v>54.82</v>
      </c>
      <c r="C144" s="7">
        <v>54.85</v>
      </c>
      <c r="D144" s="7">
        <v>54.85</v>
      </c>
      <c r="E144" s="7">
        <v>54.85</v>
      </c>
      <c r="F144" s="7"/>
    </row>
    <row r="145" spans="1:6" x14ac:dyDescent="0.2">
      <c r="A145" s="4">
        <v>7.15</v>
      </c>
      <c r="B145" s="7">
        <v>54.85</v>
      </c>
      <c r="C145" s="7">
        <v>54.85</v>
      </c>
      <c r="D145" s="7">
        <v>54.85</v>
      </c>
      <c r="E145" s="7">
        <v>54.85</v>
      </c>
      <c r="F145" s="7"/>
    </row>
  </sheetData>
  <sheetProtection sheet="1" objects="1" scenarios="1"/>
  <conditionalFormatting sqref="B2:E145">
    <cfRule type="expression" dxfId="5" priority="2" stopIfTrue="1">
      <formula>IF(AND(OR($A2=$L$4,$A2=$L$6),OR(B$1=$M$3,B$1=$O$3),OR(B2=$M$4,B2=$M$6,B2=$O$4,B2=$O$6)),TRUE,FALSE)</formula>
    </cfRule>
  </conditionalFormatting>
  <conditionalFormatting sqref="A1:A65536">
    <cfRule type="expression" dxfId="4" priority="3" stopIfTrue="1">
      <formula>IF(OR($A1=$L$4,$A1=$L$6),TRUE,FALSE)</formula>
    </cfRule>
  </conditionalFormatting>
  <conditionalFormatting sqref="B1:E1">
    <cfRule type="expression" dxfId="3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I17" sqref="I17"/>
    </sheetView>
  </sheetViews>
  <sheetFormatPr defaultRowHeight="12.75" x14ac:dyDescent="0.2"/>
  <cols>
    <col min="1" max="10" width="8.7109375" style="4" customWidth="1"/>
    <col min="11" max="256" width="8.85546875" style="6"/>
    <col min="257" max="266" width="8.7109375" style="6" customWidth="1"/>
    <col min="267" max="512" width="8.85546875" style="6"/>
    <col min="513" max="522" width="8.7109375" style="6" customWidth="1"/>
    <col min="523" max="768" width="8.85546875" style="6"/>
    <col min="769" max="778" width="8.7109375" style="6" customWidth="1"/>
    <col min="779" max="1024" width="8.85546875" style="6"/>
    <col min="1025" max="1034" width="8.7109375" style="6" customWidth="1"/>
    <col min="1035" max="1280" width="8.85546875" style="6"/>
    <col min="1281" max="1290" width="8.7109375" style="6" customWidth="1"/>
    <col min="1291" max="1536" width="8.85546875" style="6"/>
    <col min="1537" max="1546" width="8.7109375" style="6" customWidth="1"/>
    <col min="1547" max="1792" width="8.85546875" style="6"/>
    <col min="1793" max="1802" width="8.7109375" style="6" customWidth="1"/>
    <col min="1803" max="2048" width="8.85546875" style="6"/>
    <col min="2049" max="2058" width="8.7109375" style="6" customWidth="1"/>
    <col min="2059" max="2304" width="8.85546875" style="6"/>
    <col min="2305" max="2314" width="8.7109375" style="6" customWidth="1"/>
    <col min="2315" max="2560" width="8.85546875" style="6"/>
    <col min="2561" max="2570" width="8.7109375" style="6" customWidth="1"/>
    <col min="2571" max="2816" width="8.85546875" style="6"/>
    <col min="2817" max="2826" width="8.7109375" style="6" customWidth="1"/>
    <col min="2827" max="3072" width="8.85546875" style="6"/>
    <col min="3073" max="3082" width="8.7109375" style="6" customWidth="1"/>
    <col min="3083" max="3328" width="8.85546875" style="6"/>
    <col min="3329" max="3338" width="8.7109375" style="6" customWidth="1"/>
    <col min="3339" max="3584" width="8.85546875" style="6"/>
    <col min="3585" max="3594" width="8.7109375" style="6" customWidth="1"/>
    <col min="3595" max="3840" width="8.85546875" style="6"/>
    <col min="3841" max="3850" width="8.7109375" style="6" customWidth="1"/>
    <col min="3851" max="4096" width="8.85546875" style="6"/>
    <col min="4097" max="4106" width="8.7109375" style="6" customWidth="1"/>
    <col min="4107" max="4352" width="8.85546875" style="6"/>
    <col min="4353" max="4362" width="8.7109375" style="6" customWidth="1"/>
    <col min="4363" max="4608" width="8.85546875" style="6"/>
    <col min="4609" max="4618" width="8.7109375" style="6" customWidth="1"/>
    <col min="4619" max="4864" width="8.85546875" style="6"/>
    <col min="4865" max="4874" width="8.7109375" style="6" customWidth="1"/>
    <col min="4875" max="5120" width="8.85546875" style="6"/>
    <col min="5121" max="5130" width="8.7109375" style="6" customWidth="1"/>
    <col min="5131" max="5376" width="8.85546875" style="6"/>
    <col min="5377" max="5386" width="8.7109375" style="6" customWidth="1"/>
    <col min="5387" max="5632" width="8.85546875" style="6"/>
    <col min="5633" max="5642" width="8.7109375" style="6" customWidth="1"/>
    <col min="5643" max="5888" width="8.85546875" style="6"/>
    <col min="5889" max="5898" width="8.7109375" style="6" customWidth="1"/>
    <col min="5899" max="6144" width="8.85546875" style="6"/>
    <col min="6145" max="6154" width="8.7109375" style="6" customWidth="1"/>
    <col min="6155" max="6400" width="8.85546875" style="6"/>
    <col min="6401" max="6410" width="8.7109375" style="6" customWidth="1"/>
    <col min="6411" max="6656" width="8.85546875" style="6"/>
    <col min="6657" max="6666" width="8.7109375" style="6" customWidth="1"/>
    <col min="6667" max="6912" width="8.85546875" style="6"/>
    <col min="6913" max="6922" width="8.7109375" style="6" customWidth="1"/>
    <col min="6923" max="7168" width="8.85546875" style="6"/>
    <col min="7169" max="7178" width="8.7109375" style="6" customWidth="1"/>
    <col min="7179" max="7424" width="8.85546875" style="6"/>
    <col min="7425" max="7434" width="8.7109375" style="6" customWidth="1"/>
    <col min="7435" max="7680" width="8.85546875" style="6"/>
    <col min="7681" max="7690" width="8.7109375" style="6" customWidth="1"/>
    <col min="7691" max="7936" width="8.85546875" style="6"/>
    <col min="7937" max="7946" width="8.7109375" style="6" customWidth="1"/>
    <col min="7947" max="8192" width="8.85546875" style="6"/>
    <col min="8193" max="8202" width="8.7109375" style="6" customWidth="1"/>
    <col min="8203" max="8448" width="8.85546875" style="6"/>
    <col min="8449" max="8458" width="8.7109375" style="6" customWidth="1"/>
    <col min="8459" max="8704" width="8.85546875" style="6"/>
    <col min="8705" max="8714" width="8.7109375" style="6" customWidth="1"/>
    <col min="8715" max="8960" width="8.85546875" style="6"/>
    <col min="8961" max="8970" width="8.7109375" style="6" customWidth="1"/>
    <col min="8971" max="9216" width="8.85546875" style="6"/>
    <col min="9217" max="9226" width="8.7109375" style="6" customWidth="1"/>
    <col min="9227" max="9472" width="8.85546875" style="6"/>
    <col min="9473" max="9482" width="8.7109375" style="6" customWidth="1"/>
    <col min="9483" max="9728" width="8.85546875" style="6"/>
    <col min="9729" max="9738" width="8.7109375" style="6" customWidth="1"/>
    <col min="9739" max="9984" width="8.85546875" style="6"/>
    <col min="9985" max="9994" width="8.7109375" style="6" customWidth="1"/>
    <col min="9995" max="10240" width="8.85546875" style="6"/>
    <col min="10241" max="10250" width="8.7109375" style="6" customWidth="1"/>
    <col min="10251" max="10496" width="8.85546875" style="6"/>
    <col min="10497" max="10506" width="8.7109375" style="6" customWidth="1"/>
    <col min="10507" max="10752" width="8.85546875" style="6"/>
    <col min="10753" max="10762" width="8.7109375" style="6" customWidth="1"/>
    <col min="10763" max="11008" width="8.85546875" style="6"/>
    <col min="11009" max="11018" width="8.7109375" style="6" customWidth="1"/>
    <col min="11019" max="11264" width="8.85546875" style="6"/>
    <col min="11265" max="11274" width="8.7109375" style="6" customWidth="1"/>
    <col min="11275" max="11520" width="8.85546875" style="6"/>
    <col min="11521" max="11530" width="8.7109375" style="6" customWidth="1"/>
    <col min="11531" max="11776" width="8.85546875" style="6"/>
    <col min="11777" max="11786" width="8.7109375" style="6" customWidth="1"/>
    <col min="11787" max="12032" width="8.85546875" style="6"/>
    <col min="12033" max="12042" width="8.7109375" style="6" customWidth="1"/>
    <col min="12043" max="12288" width="8.85546875" style="6"/>
    <col min="12289" max="12298" width="8.7109375" style="6" customWidth="1"/>
    <col min="12299" max="12544" width="8.85546875" style="6"/>
    <col min="12545" max="12554" width="8.7109375" style="6" customWidth="1"/>
    <col min="12555" max="12800" width="8.85546875" style="6"/>
    <col min="12801" max="12810" width="8.7109375" style="6" customWidth="1"/>
    <col min="12811" max="13056" width="8.85546875" style="6"/>
    <col min="13057" max="13066" width="8.7109375" style="6" customWidth="1"/>
    <col min="13067" max="13312" width="8.85546875" style="6"/>
    <col min="13313" max="13322" width="8.7109375" style="6" customWidth="1"/>
    <col min="13323" max="13568" width="8.85546875" style="6"/>
    <col min="13569" max="13578" width="8.7109375" style="6" customWidth="1"/>
    <col min="13579" max="13824" width="8.85546875" style="6"/>
    <col min="13825" max="13834" width="8.7109375" style="6" customWidth="1"/>
    <col min="13835" max="14080" width="8.85546875" style="6"/>
    <col min="14081" max="14090" width="8.7109375" style="6" customWidth="1"/>
    <col min="14091" max="14336" width="8.85546875" style="6"/>
    <col min="14337" max="14346" width="8.7109375" style="6" customWidth="1"/>
    <col min="14347" max="14592" width="8.85546875" style="6"/>
    <col min="14593" max="14602" width="8.7109375" style="6" customWidth="1"/>
    <col min="14603" max="14848" width="8.85546875" style="6"/>
    <col min="14849" max="14858" width="8.7109375" style="6" customWidth="1"/>
    <col min="14859" max="15104" width="8.85546875" style="6"/>
    <col min="15105" max="15114" width="8.7109375" style="6" customWidth="1"/>
    <col min="15115" max="15360" width="8.85546875" style="6"/>
    <col min="15361" max="15370" width="8.7109375" style="6" customWidth="1"/>
    <col min="15371" max="15616" width="8.85546875" style="6"/>
    <col min="15617" max="15626" width="8.7109375" style="6" customWidth="1"/>
    <col min="15627" max="15872" width="8.85546875" style="6"/>
    <col min="15873" max="15882" width="8.7109375" style="6" customWidth="1"/>
    <col min="15883" max="16128" width="8.85546875" style="6"/>
    <col min="16129" max="16138" width="8.7109375" style="6" customWidth="1"/>
    <col min="16139" max="16384" width="8.85546875" style="6"/>
  </cols>
  <sheetData>
    <row r="1" spans="1:15" x14ac:dyDescent="0.2">
      <c r="A1" s="3" t="s">
        <v>0</v>
      </c>
      <c r="B1" s="4">
        <v>0</v>
      </c>
      <c r="C1" s="4">
        <v>1</v>
      </c>
      <c r="D1" s="4">
        <v>2</v>
      </c>
      <c r="E1" s="5">
        <v>3</v>
      </c>
    </row>
    <row r="2" spans="1:15" x14ac:dyDescent="0.2">
      <c r="A2" s="4">
        <v>0</v>
      </c>
      <c r="B2" s="7">
        <v>0.15</v>
      </c>
      <c r="C2" s="7">
        <v>0.15</v>
      </c>
      <c r="D2" s="7">
        <v>0.15</v>
      </c>
      <c r="E2" s="7">
        <v>0.15</v>
      </c>
      <c r="F2" s="7"/>
      <c r="I2" s="4" t="b">
        <f>IF(AND(OR($A2=$L$4,$A2=$L$6),OR(B$1=$M$3,B$1=$O$3),OR(B2=$M$4,B2=$M$6,B2=$O$4,B2=$O$6)),TRUE,FALSE)</f>
        <v>0</v>
      </c>
    </row>
    <row r="3" spans="1:15" x14ac:dyDescent="0.2">
      <c r="A3" s="4">
        <v>0.05</v>
      </c>
      <c r="B3" s="7">
        <v>0.17</v>
      </c>
      <c r="C3" s="7">
        <v>0.17</v>
      </c>
      <c r="D3" s="7">
        <v>0.17</v>
      </c>
      <c r="E3" s="7">
        <v>0.18</v>
      </c>
      <c r="F3" s="7"/>
      <c r="K3" s="4"/>
      <c r="L3" s="4"/>
      <c r="M3" s="4">
        <f>INT(N3)</f>
        <v>2</v>
      </c>
      <c r="N3" s="4">
        <f>'Tank Sounding'!B8</f>
        <v>2.5</v>
      </c>
      <c r="O3" s="4">
        <f>IF(M3=N3,N3,M3+1)</f>
        <v>3</v>
      </c>
    </row>
    <row r="4" spans="1:15" x14ac:dyDescent="0.2">
      <c r="A4" s="4">
        <v>0.1</v>
      </c>
      <c r="B4" s="7">
        <v>0.19</v>
      </c>
      <c r="C4" s="7">
        <v>0.2</v>
      </c>
      <c r="D4" s="7">
        <v>0.21</v>
      </c>
      <c r="E4" s="7">
        <v>0.21</v>
      </c>
      <c r="F4" s="7"/>
      <c r="K4" s="4"/>
      <c r="L4" s="4">
        <f>IF(O8=0.05,L5,L5-O8)</f>
        <v>5.55</v>
      </c>
      <c r="M4" s="4">
        <f>VLOOKUP(ROUNDDOWN(L4,2),A:F,MATCH(M3,B1:F1,0)+1,FALSE)</f>
        <v>40.299999999999997</v>
      </c>
      <c r="N4" s="4">
        <f>IF(($O$3-$M$3)&gt;0,M4+(($N$3-$M$3)*(O4-M4)/($O$3-$M$3)),M4)</f>
        <v>40.384999999999998</v>
      </c>
      <c r="O4" s="4">
        <f>VLOOKUP(ROUNDDOWN($L$4,2),A:F,MATCH(O$3,B1:F1,0)+1,FALSE)</f>
        <v>40.47</v>
      </c>
    </row>
    <row r="5" spans="1:15" x14ac:dyDescent="0.2">
      <c r="A5" s="4">
        <v>0.15</v>
      </c>
      <c r="B5" s="7">
        <v>0.23</v>
      </c>
      <c r="C5" s="7">
        <v>0.24</v>
      </c>
      <c r="D5" s="7">
        <v>0.25</v>
      </c>
      <c r="E5" s="7">
        <v>0.25</v>
      </c>
      <c r="F5" s="7"/>
      <c r="K5" s="4"/>
      <c r="L5" s="4">
        <f>'Tank Sounding'!C27</f>
        <v>5.58</v>
      </c>
      <c r="M5" s="3" t="s">
        <v>1</v>
      </c>
      <c r="N5" s="4">
        <f>IF(($L$6-$L$4)&gt;0,N4+(($L$5-$L$4)*(N6-N4)/0.05),N4)</f>
        <v>40.682000000000002</v>
      </c>
      <c r="O5" s="3" t="s">
        <v>2</v>
      </c>
    </row>
    <row r="6" spans="1:15" x14ac:dyDescent="0.2">
      <c r="A6" s="4">
        <v>0.2</v>
      </c>
      <c r="B6" s="7">
        <v>0.27</v>
      </c>
      <c r="C6" s="7">
        <v>0.28000000000000003</v>
      </c>
      <c r="D6" s="7">
        <v>0.28000000000000003</v>
      </c>
      <c r="E6" s="7">
        <v>0.28000000000000003</v>
      </c>
      <c r="F6" s="7"/>
      <c r="K6" s="4"/>
      <c r="L6" s="4">
        <f>IF(OR(O8=0.05,O8=0),L5,L5+(0.05-O8))</f>
        <v>5.6</v>
      </c>
      <c r="M6" s="4">
        <f>VLOOKUP(ROUND($L6,2),A:F,MATCH($M$3,B1:F1,0)+1,FALSE)</f>
        <v>40.79</v>
      </c>
      <c r="N6" s="4">
        <f>IF(($O$3-$M$3)&gt;0,M6+(($N$3-$M$3)*(O6-M6)/($O$3-$M$3)),M6)</f>
        <v>40.879999999999995</v>
      </c>
      <c r="O6" s="4">
        <f>VLOOKUP(ROUNDDOWN($L$6,2),A:F,MATCH($O$3,B1:F1,0)+1,FALSE)</f>
        <v>40.97</v>
      </c>
    </row>
    <row r="7" spans="1:15" x14ac:dyDescent="0.2">
      <c r="A7" s="4">
        <v>0.25</v>
      </c>
      <c r="B7" s="7">
        <v>0.32</v>
      </c>
      <c r="C7" s="7">
        <v>0.32</v>
      </c>
      <c r="D7" s="7">
        <v>0.32</v>
      </c>
      <c r="E7" s="7">
        <v>0.32</v>
      </c>
      <c r="F7" s="7"/>
      <c r="K7" s="4"/>
      <c r="L7" s="4"/>
      <c r="M7" s="4"/>
      <c r="N7" s="4"/>
      <c r="O7" s="4"/>
    </row>
    <row r="8" spans="1:15" x14ac:dyDescent="0.2">
      <c r="A8" s="4">
        <v>0.3</v>
      </c>
      <c r="B8" s="7">
        <v>0.36</v>
      </c>
      <c r="C8" s="7">
        <v>0.36</v>
      </c>
      <c r="D8" s="7">
        <v>0.36</v>
      </c>
      <c r="E8" s="7">
        <v>0.38</v>
      </c>
      <c r="F8" s="7"/>
      <c r="K8" s="4"/>
      <c r="L8" s="4"/>
      <c r="M8" s="4">
        <f>(L5-INT(L5))*10</f>
        <v>5.8000000000000007</v>
      </c>
      <c r="N8" s="4">
        <f>ROUND((M8-INT(M8))*10,5)</f>
        <v>8</v>
      </c>
      <c r="O8" s="4">
        <f>IF(N8&gt;5,(N8-5)/100,N8/100)</f>
        <v>0.03</v>
      </c>
    </row>
    <row r="9" spans="1:15" x14ac:dyDescent="0.2">
      <c r="A9" s="4">
        <v>0.35</v>
      </c>
      <c r="B9" s="7">
        <v>0.41</v>
      </c>
      <c r="C9" s="7">
        <v>0.41</v>
      </c>
      <c r="D9" s="7">
        <v>0.43</v>
      </c>
      <c r="E9" s="7">
        <v>0.45</v>
      </c>
      <c r="F9" s="7"/>
      <c r="K9" s="4"/>
      <c r="L9" s="4"/>
    </row>
    <row r="10" spans="1:15" x14ac:dyDescent="0.2">
      <c r="A10" s="4">
        <v>0.4</v>
      </c>
      <c r="B10" s="7">
        <v>0.47</v>
      </c>
      <c r="C10" s="7">
        <v>0.49</v>
      </c>
      <c r="D10" s="7">
        <v>0.51</v>
      </c>
      <c r="E10" s="7">
        <v>0.52</v>
      </c>
      <c r="F10" s="7"/>
      <c r="K10" s="4"/>
      <c r="L10" s="4"/>
      <c r="M10" s="4"/>
      <c r="N10" s="4"/>
    </row>
    <row r="11" spans="1:15" x14ac:dyDescent="0.2">
      <c r="A11" s="4">
        <v>0.45</v>
      </c>
      <c r="B11" s="7">
        <v>0.55000000000000004</v>
      </c>
      <c r="C11" s="7">
        <v>0.56999999999999995</v>
      </c>
      <c r="D11" s="7">
        <v>0.57999999999999996</v>
      </c>
      <c r="E11" s="7">
        <v>0.6</v>
      </c>
      <c r="F11" s="7"/>
      <c r="K11" s="4"/>
      <c r="L11" s="4"/>
      <c r="M11" s="4"/>
      <c r="N11" s="4"/>
      <c r="O11" s="4"/>
    </row>
    <row r="12" spans="1:15" x14ac:dyDescent="0.2">
      <c r="A12" s="4">
        <v>0.5</v>
      </c>
      <c r="B12" s="7">
        <v>0.61</v>
      </c>
      <c r="C12" s="7">
        <v>0.65</v>
      </c>
      <c r="D12" s="7">
        <v>0.66</v>
      </c>
      <c r="E12" s="7">
        <v>0.67</v>
      </c>
      <c r="F12" s="7"/>
      <c r="K12" s="4"/>
      <c r="L12" s="4"/>
      <c r="M12" s="4"/>
      <c r="N12" s="4"/>
    </row>
    <row r="13" spans="1:15" x14ac:dyDescent="0.2">
      <c r="A13" s="4">
        <v>0.55000000000000004</v>
      </c>
      <c r="B13" s="7">
        <v>0.72</v>
      </c>
      <c r="C13" s="7">
        <v>0.73</v>
      </c>
      <c r="D13" s="7">
        <v>0.73</v>
      </c>
      <c r="E13" s="7">
        <v>0.76</v>
      </c>
      <c r="F13" s="7"/>
      <c r="K13" s="4"/>
      <c r="L13" s="4"/>
      <c r="M13" s="4"/>
      <c r="N13" s="4"/>
    </row>
    <row r="14" spans="1:15" x14ac:dyDescent="0.2">
      <c r="A14" s="4">
        <v>0.6</v>
      </c>
      <c r="B14" s="7">
        <v>0.8</v>
      </c>
      <c r="C14" s="7">
        <v>0.81</v>
      </c>
      <c r="D14" s="7">
        <v>0.84</v>
      </c>
      <c r="E14" s="7">
        <v>0.87</v>
      </c>
      <c r="F14" s="7"/>
      <c r="K14" s="4"/>
      <c r="L14" s="4"/>
      <c r="M14" s="4"/>
      <c r="N14" s="4"/>
    </row>
    <row r="15" spans="1:15" x14ac:dyDescent="0.2">
      <c r="A15" s="4">
        <v>0.65</v>
      </c>
      <c r="B15" s="7">
        <v>0.89</v>
      </c>
      <c r="C15" s="7">
        <v>0.92</v>
      </c>
      <c r="D15" s="7">
        <v>0.95</v>
      </c>
      <c r="E15" s="7">
        <v>0.98</v>
      </c>
      <c r="F15" s="7"/>
    </row>
    <row r="16" spans="1:15" x14ac:dyDescent="0.2">
      <c r="A16" s="4">
        <v>0.7</v>
      </c>
      <c r="B16" s="7">
        <v>1.01</v>
      </c>
      <c r="C16" s="7">
        <v>1.04</v>
      </c>
      <c r="D16" s="7">
        <v>1.07</v>
      </c>
      <c r="E16" s="7">
        <v>1.0900000000000001</v>
      </c>
      <c r="F16" s="7"/>
    </row>
    <row r="17" spans="1:12" x14ac:dyDescent="0.2">
      <c r="A17" s="4">
        <v>0.75</v>
      </c>
      <c r="B17" s="7">
        <v>1.1299999999999999</v>
      </c>
      <c r="C17" s="7">
        <v>1.1599999999999999</v>
      </c>
      <c r="D17" s="7">
        <v>1.18</v>
      </c>
      <c r="E17" s="7">
        <v>1.2</v>
      </c>
      <c r="F17" s="7"/>
    </row>
    <row r="18" spans="1:12" x14ac:dyDescent="0.2">
      <c r="A18" s="4">
        <v>0.8</v>
      </c>
      <c r="B18" s="7">
        <v>1.25</v>
      </c>
      <c r="C18" s="7">
        <v>1.27</v>
      </c>
      <c r="D18" s="7">
        <v>1.29</v>
      </c>
      <c r="E18" s="7">
        <v>1.32</v>
      </c>
      <c r="F18" s="7"/>
    </row>
    <row r="19" spans="1:12" x14ac:dyDescent="0.2">
      <c r="A19" s="4">
        <v>0.85</v>
      </c>
      <c r="B19" s="7">
        <v>1.37</v>
      </c>
      <c r="C19" s="7">
        <v>1.39</v>
      </c>
      <c r="D19" s="7">
        <v>1.42</v>
      </c>
      <c r="E19" s="7">
        <v>1.46</v>
      </c>
      <c r="F19" s="7"/>
    </row>
    <row r="20" spans="1:12" x14ac:dyDescent="0.2">
      <c r="A20" s="4">
        <v>0.9</v>
      </c>
      <c r="B20" s="7">
        <v>1.49</v>
      </c>
      <c r="C20" s="7">
        <v>1.52</v>
      </c>
      <c r="D20" s="7">
        <v>1.57</v>
      </c>
      <c r="E20" s="7">
        <v>1.62</v>
      </c>
      <c r="F20" s="7"/>
    </row>
    <row r="21" spans="1:12" x14ac:dyDescent="0.2">
      <c r="A21" s="4">
        <v>0.95</v>
      </c>
      <c r="B21" s="7">
        <v>1.64</v>
      </c>
      <c r="C21" s="7">
        <v>1.69</v>
      </c>
      <c r="D21" s="7">
        <v>1.73</v>
      </c>
      <c r="E21" s="7">
        <v>1.78</v>
      </c>
      <c r="F21" s="7"/>
    </row>
    <row r="22" spans="1:12" x14ac:dyDescent="0.2">
      <c r="A22" s="4">
        <v>1</v>
      </c>
      <c r="B22" s="7">
        <v>1.8</v>
      </c>
      <c r="C22" s="7">
        <v>1.85</v>
      </c>
      <c r="D22" s="7">
        <v>1.89</v>
      </c>
      <c r="E22" s="7">
        <v>1.93</v>
      </c>
      <c r="F22" s="7"/>
    </row>
    <row r="23" spans="1:12" x14ac:dyDescent="0.2">
      <c r="A23" s="4">
        <v>1.05</v>
      </c>
      <c r="B23" s="7">
        <v>1.97</v>
      </c>
      <c r="C23" s="7">
        <v>2.0099999999999998</v>
      </c>
      <c r="D23" s="7">
        <v>2.0499999999999998</v>
      </c>
      <c r="E23" s="7">
        <v>2.09</v>
      </c>
      <c r="F23" s="7"/>
    </row>
    <row r="24" spans="1:12" x14ac:dyDescent="0.2">
      <c r="A24" s="4">
        <v>1.1000000000000001</v>
      </c>
      <c r="B24" s="7">
        <v>2.14</v>
      </c>
      <c r="C24" s="7">
        <v>2.1800000000000002</v>
      </c>
      <c r="D24" s="7">
        <v>2.21</v>
      </c>
      <c r="E24" s="7">
        <v>2.27</v>
      </c>
      <c r="F24" s="7"/>
    </row>
    <row r="25" spans="1:12" x14ac:dyDescent="0.2">
      <c r="A25" s="4">
        <v>1.1499999999999999</v>
      </c>
      <c r="B25" s="7">
        <v>2.31</v>
      </c>
      <c r="C25" s="7">
        <v>2.34</v>
      </c>
      <c r="D25" s="7">
        <v>2.41</v>
      </c>
      <c r="E25" s="7">
        <v>2.48</v>
      </c>
      <c r="F25" s="7"/>
    </row>
    <row r="26" spans="1:12" x14ac:dyDescent="0.2">
      <c r="A26" s="4">
        <v>1.2</v>
      </c>
      <c r="B26" s="7">
        <v>2.4900000000000002</v>
      </c>
      <c r="C26" s="7">
        <v>2.5499999999999998</v>
      </c>
      <c r="D26" s="7">
        <v>2.62</v>
      </c>
      <c r="E26" s="7">
        <v>2.68</v>
      </c>
      <c r="F26" s="7"/>
    </row>
    <row r="27" spans="1:12" x14ac:dyDescent="0.2">
      <c r="A27" s="4">
        <v>1.25</v>
      </c>
      <c r="B27" s="7">
        <v>2.7</v>
      </c>
      <c r="C27" s="7">
        <v>2.76</v>
      </c>
      <c r="D27" s="7">
        <v>2.82</v>
      </c>
      <c r="E27" s="7">
        <v>2.88</v>
      </c>
      <c r="F27" s="7"/>
    </row>
    <row r="28" spans="1:12" x14ac:dyDescent="0.2">
      <c r="A28" s="4">
        <v>1.3</v>
      </c>
      <c r="B28" s="7">
        <v>2.91</v>
      </c>
      <c r="C28" s="7">
        <v>2.97</v>
      </c>
      <c r="D28" s="7">
        <v>3.03</v>
      </c>
      <c r="E28" s="7">
        <v>3.08</v>
      </c>
      <c r="F28" s="7"/>
    </row>
    <row r="29" spans="1:12" x14ac:dyDescent="0.2">
      <c r="A29" s="4">
        <v>1.35</v>
      </c>
      <c r="B29" s="7">
        <v>3.12</v>
      </c>
      <c r="C29" s="7">
        <v>3.18</v>
      </c>
      <c r="D29" s="7">
        <v>3.23</v>
      </c>
      <c r="E29" s="7">
        <v>3.31</v>
      </c>
      <c r="F29" s="7"/>
    </row>
    <row r="30" spans="1:12" x14ac:dyDescent="0.2">
      <c r="A30" s="4">
        <v>1.4</v>
      </c>
      <c r="B30" s="7">
        <v>3.33</v>
      </c>
      <c r="C30" s="7">
        <v>3.39</v>
      </c>
      <c r="D30" s="7">
        <v>3.48</v>
      </c>
      <c r="E30" s="7">
        <v>3.56</v>
      </c>
      <c r="F30" s="7"/>
    </row>
    <row r="31" spans="1:12" x14ac:dyDescent="0.2">
      <c r="A31" s="4">
        <v>1.45</v>
      </c>
      <c r="B31" s="7">
        <v>3.57</v>
      </c>
      <c r="C31" s="7">
        <v>3.65</v>
      </c>
      <c r="D31" s="7">
        <v>3.74</v>
      </c>
      <c r="E31" s="7">
        <v>3.82</v>
      </c>
      <c r="F31" s="7"/>
    </row>
    <row r="32" spans="1:12" x14ac:dyDescent="0.2">
      <c r="A32" s="4">
        <v>1.5</v>
      </c>
      <c r="B32" s="7">
        <v>3.84</v>
      </c>
      <c r="C32" s="7">
        <v>3.92</v>
      </c>
      <c r="D32" s="7">
        <v>4</v>
      </c>
      <c r="E32" s="7">
        <v>4.08</v>
      </c>
      <c r="F32" s="7"/>
      <c r="K32" s="4"/>
      <c r="L32" s="4"/>
    </row>
    <row r="33" spans="1:12" x14ac:dyDescent="0.2">
      <c r="A33" s="4">
        <v>1.55</v>
      </c>
      <c r="B33" s="7">
        <v>4.1100000000000003</v>
      </c>
      <c r="C33" s="7">
        <v>4.1900000000000004</v>
      </c>
      <c r="D33" s="7">
        <v>4.2699999999999996</v>
      </c>
      <c r="E33" s="7">
        <v>4.34</v>
      </c>
      <c r="F33" s="7"/>
      <c r="K33" s="4"/>
      <c r="L33" s="4"/>
    </row>
    <row r="34" spans="1:12" x14ac:dyDescent="0.2">
      <c r="A34" s="4">
        <v>1.6</v>
      </c>
      <c r="B34" s="7">
        <v>4.38</v>
      </c>
      <c r="C34" s="7">
        <v>4.46</v>
      </c>
      <c r="D34" s="7">
        <v>4.53</v>
      </c>
      <c r="E34" s="7">
        <v>4.63</v>
      </c>
      <c r="F34" s="7"/>
      <c r="K34" s="4"/>
      <c r="L34" s="4"/>
    </row>
    <row r="35" spans="1:12" x14ac:dyDescent="0.2">
      <c r="A35" s="4">
        <v>1.65</v>
      </c>
      <c r="B35" s="7">
        <v>4.66</v>
      </c>
      <c r="C35" s="7">
        <v>4.7300000000000004</v>
      </c>
      <c r="D35" s="7">
        <v>4.84</v>
      </c>
      <c r="E35" s="7">
        <v>4.9400000000000004</v>
      </c>
      <c r="F35" s="7"/>
      <c r="K35" s="4"/>
      <c r="L35" s="4"/>
    </row>
    <row r="36" spans="1:12" x14ac:dyDescent="0.2">
      <c r="A36" s="4">
        <v>1.7</v>
      </c>
      <c r="B36" s="7">
        <v>4.9400000000000004</v>
      </c>
      <c r="C36" s="7">
        <v>5.05</v>
      </c>
      <c r="D36" s="7">
        <v>5.15</v>
      </c>
      <c r="E36" s="7">
        <v>5.25</v>
      </c>
      <c r="F36" s="7"/>
      <c r="K36" s="4"/>
      <c r="L36" s="4"/>
    </row>
    <row r="37" spans="1:12" x14ac:dyDescent="0.2">
      <c r="A37" s="4">
        <v>1.75</v>
      </c>
      <c r="B37" s="7">
        <v>5.26</v>
      </c>
      <c r="C37" s="7">
        <v>5.36</v>
      </c>
      <c r="D37" s="7">
        <v>5.46</v>
      </c>
      <c r="E37" s="7">
        <v>5.56</v>
      </c>
      <c r="F37" s="7"/>
      <c r="K37" s="4"/>
      <c r="L37" s="4"/>
    </row>
    <row r="38" spans="1:12" x14ac:dyDescent="0.2">
      <c r="A38" s="4">
        <v>1.8</v>
      </c>
      <c r="B38" s="7">
        <v>5.58</v>
      </c>
      <c r="C38" s="7">
        <v>5.68</v>
      </c>
      <c r="D38" s="7">
        <v>5.77</v>
      </c>
      <c r="E38" s="7">
        <v>5.87</v>
      </c>
      <c r="F38" s="7"/>
      <c r="K38" s="4"/>
      <c r="L38" s="4"/>
    </row>
    <row r="39" spans="1:12" x14ac:dyDescent="0.2">
      <c r="A39" s="4">
        <v>1.85</v>
      </c>
      <c r="B39" s="7">
        <v>5.9</v>
      </c>
      <c r="C39" s="7">
        <v>6</v>
      </c>
      <c r="D39" s="7">
        <v>6.09</v>
      </c>
      <c r="E39" s="7">
        <v>6.2</v>
      </c>
      <c r="F39" s="7"/>
      <c r="K39" s="4"/>
      <c r="L39" s="4"/>
    </row>
    <row r="40" spans="1:12" x14ac:dyDescent="0.2">
      <c r="A40" s="4">
        <v>1.9</v>
      </c>
      <c r="B40" s="7">
        <v>6.22</v>
      </c>
      <c r="C40" s="7">
        <v>6.31</v>
      </c>
      <c r="D40" s="7">
        <v>6.43</v>
      </c>
      <c r="E40" s="7">
        <v>6.55</v>
      </c>
      <c r="F40" s="7"/>
      <c r="K40" s="4"/>
      <c r="L40" s="4"/>
    </row>
    <row r="41" spans="1:12" x14ac:dyDescent="0.2">
      <c r="A41" s="4">
        <v>1.95</v>
      </c>
      <c r="B41" s="7">
        <v>6.55</v>
      </c>
      <c r="C41" s="7">
        <v>6.67</v>
      </c>
      <c r="D41" s="7">
        <v>6.79</v>
      </c>
      <c r="E41" s="7">
        <v>6.9</v>
      </c>
      <c r="F41" s="7"/>
      <c r="K41" s="4"/>
      <c r="L41" s="4"/>
    </row>
    <row r="42" spans="1:12" x14ac:dyDescent="0.2">
      <c r="A42" s="4">
        <v>2</v>
      </c>
      <c r="B42" s="7">
        <v>6.91</v>
      </c>
      <c r="C42" s="7">
        <v>7.03</v>
      </c>
      <c r="D42" s="7">
        <v>7.15</v>
      </c>
      <c r="E42" s="7">
        <v>7.26</v>
      </c>
      <c r="F42" s="7"/>
      <c r="K42" s="4"/>
      <c r="L42" s="4"/>
    </row>
    <row r="43" spans="1:12" x14ac:dyDescent="0.2">
      <c r="A43" s="4">
        <v>2.0499999999999998</v>
      </c>
      <c r="B43" s="7">
        <v>7.28</v>
      </c>
      <c r="C43" s="7">
        <v>7.39</v>
      </c>
      <c r="D43" s="7">
        <v>7.5</v>
      </c>
      <c r="E43" s="7">
        <v>7.61</v>
      </c>
      <c r="F43" s="7"/>
      <c r="K43" s="4"/>
      <c r="L43" s="4"/>
    </row>
    <row r="44" spans="1:12" x14ac:dyDescent="0.2">
      <c r="A44" s="4">
        <v>2.1</v>
      </c>
      <c r="B44" s="7">
        <v>7.64</v>
      </c>
      <c r="C44" s="7">
        <v>7.75</v>
      </c>
      <c r="D44" s="7">
        <v>7.86</v>
      </c>
      <c r="E44" s="7">
        <v>7.99</v>
      </c>
      <c r="F44" s="7"/>
      <c r="K44" s="4"/>
      <c r="L44" s="4"/>
    </row>
    <row r="45" spans="1:12" x14ac:dyDescent="0.2">
      <c r="A45" s="4">
        <v>2.15</v>
      </c>
      <c r="B45" s="7">
        <v>8</v>
      </c>
      <c r="C45" s="7">
        <v>8.11</v>
      </c>
      <c r="D45" s="7">
        <v>8.24</v>
      </c>
      <c r="E45" s="7">
        <v>8.3800000000000008</v>
      </c>
      <c r="F45" s="7"/>
      <c r="K45" s="4"/>
      <c r="L45" s="4"/>
    </row>
    <row r="46" spans="1:12" x14ac:dyDescent="0.2">
      <c r="A46" s="4">
        <v>2.2000000000000002</v>
      </c>
      <c r="B46" s="7">
        <v>8.3699999999999992</v>
      </c>
      <c r="C46" s="7">
        <v>8.51</v>
      </c>
      <c r="D46" s="7">
        <v>8.64</v>
      </c>
      <c r="E46" s="7">
        <v>8.77</v>
      </c>
      <c r="F46" s="7"/>
      <c r="K46" s="4"/>
      <c r="L46" s="4"/>
    </row>
    <row r="47" spans="1:12" x14ac:dyDescent="0.2">
      <c r="A47" s="4">
        <v>2.25</v>
      </c>
      <c r="B47" s="7">
        <v>8.77</v>
      </c>
      <c r="C47" s="7">
        <v>8.9</v>
      </c>
      <c r="D47" s="7">
        <v>9.0299999999999994</v>
      </c>
      <c r="E47" s="7">
        <v>9.16</v>
      </c>
      <c r="F47" s="7"/>
      <c r="K47" s="4"/>
      <c r="L47" s="4"/>
    </row>
    <row r="48" spans="1:12" x14ac:dyDescent="0.2">
      <c r="A48" s="4">
        <v>2.2999999999999998</v>
      </c>
      <c r="B48" s="7">
        <v>9.17</v>
      </c>
      <c r="C48" s="7">
        <v>9.3000000000000007</v>
      </c>
      <c r="D48" s="7">
        <v>9.42</v>
      </c>
      <c r="E48" s="7">
        <v>9.5500000000000007</v>
      </c>
      <c r="F48" s="7"/>
      <c r="K48" s="4"/>
      <c r="L48" s="4"/>
    </row>
    <row r="49" spans="1:12" x14ac:dyDescent="0.2">
      <c r="A49" s="4">
        <v>2.35</v>
      </c>
      <c r="B49" s="7">
        <v>9.57</v>
      </c>
      <c r="C49" s="7">
        <v>9.69</v>
      </c>
      <c r="D49" s="7">
        <v>9.82</v>
      </c>
      <c r="E49" s="7">
        <v>9.9600000000000009</v>
      </c>
      <c r="F49" s="7"/>
      <c r="K49" s="4"/>
      <c r="L49" s="4"/>
    </row>
    <row r="50" spans="1:12" x14ac:dyDescent="0.2">
      <c r="A50" s="4">
        <v>2.4</v>
      </c>
      <c r="B50" s="7">
        <v>9.9600000000000009</v>
      </c>
      <c r="C50" s="7">
        <v>10.09</v>
      </c>
      <c r="D50" s="7">
        <v>10.24</v>
      </c>
      <c r="E50" s="7">
        <v>10.38</v>
      </c>
      <c r="F50" s="7"/>
      <c r="K50" s="4"/>
      <c r="L50" s="4"/>
    </row>
    <row r="51" spans="1:12" x14ac:dyDescent="0.2">
      <c r="A51" s="4">
        <v>2.4500000000000002</v>
      </c>
      <c r="B51" s="7">
        <v>10.37</v>
      </c>
      <c r="C51" s="7">
        <v>10.52</v>
      </c>
      <c r="D51" s="7">
        <v>10.66</v>
      </c>
      <c r="E51" s="7">
        <v>10.81</v>
      </c>
      <c r="F51" s="7"/>
    </row>
    <row r="52" spans="1:12" x14ac:dyDescent="0.2">
      <c r="A52" s="4">
        <v>2.5</v>
      </c>
      <c r="B52" s="7">
        <v>10.8</v>
      </c>
      <c r="C52" s="7">
        <v>10.94</v>
      </c>
      <c r="D52" s="7">
        <v>11.09</v>
      </c>
      <c r="E52" s="7">
        <v>11.23</v>
      </c>
      <c r="F52" s="7"/>
    </row>
    <row r="53" spans="1:12" x14ac:dyDescent="0.2">
      <c r="A53" s="4">
        <v>2.5499999999999998</v>
      </c>
      <c r="B53" s="7">
        <v>11.23</v>
      </c>
      <c r="C53" s="7">
        <v>11.37</v>
      </c>
      <c r="D53" s="7">
        <v>11.51</v>
      </c>
      <c r="E53" s="7">
        <v>11.65</v>
      </c>
      <c r="F53" s="7"/>
    </row>
    <row r="54" spans="1:12" x14ac:dyDescent="0.2">
      <c r="A54" s="4">
        <v>2.6</v>
      </c>
      <c r="B54" s="7">
        <v>11.66</v>
      </c>
      <c r="C54" s="7">
        <v>11.8</v>
      </c>
      <c r="D54" s="7">
        <v>11.94</v>
      </c>
      <c r="E54" s="7">
        <v>12.09</v>
      </c>
      <c r="F54" s="7"/>
    </row>
    <row r="55" spans="1:12" x14ac:dyDescent="0.2">
      <c r="A55" s="4">
        <v>2.65</v>
      </c>
      <c r="B55" s="7">
        <v>12.08</v>
      </c>
      <c r="C55" s="7">
        <v>12.23</v>
      </c>
      <c r="D55" s="7">
        <v>12.38</v>
      </c>
      <c r="E55" s="7">
        <v>12.54</v>
      </c>
      <c r="F55" s="7"/>
    </row>
    <row r="56" spans="1:12" x14ac:dyDescent="0.2">
      <c r="A56" s="4">
        <v>2.7</v>
      </c>
      <c r="B56" s="7">
        <v>12.52</v>
      </c>
      <c r="C56" s="7">
        <v>12.68</v>
      </c>
      <c r="D56" s="7">
        <v>12.882999999999999</v>
      </c>
      <c r="E56" s="7">
        <v>12.98</v>
      </c>
      <c r="F56" s="7"/>
    </row>
    <row r="57" spans="1:12" x14ac:dyDescent="0.2">
      <c r="A57" s="4">
        <v>2.75</v>
      </c>
      <c r="B57" s="7">
        <v>12.97</v>
      </c>
      <c r="C57" s="7">
        <v>13.13</v>
      </c>
      <c r="D57" s="7">
        <v>13.27</v>
      </c>
      <c r="E57" s="7">
        <v>13.43</v>
      </c>
      <c r="F57" s="7"/>
    </row>
    <row r="58" spans="1:12" x14ac:dyDescent="0.2">
      <c r="A58" s="4">
        <v>2.8</v>
      </c>
      <c r="B58" s="7">
        <v>13.42</v>
      </c>
      <c r="C58" s="7">
        <v>13.57</v>
      </c>
      <c r="D58" s="7">
        <v>13.72</v>
      </c>
      <c r="E58" s="7">
        <v>13.88</v>
      </c>
      <c r="F58" s="7"/>
    </row>
    <row r="59" spans="1:12" x14ac:dyDescent="0.2">
      <c r="A59" s="4">
        <v>2.85</v>
      </c>
      <c r="B59" s="7">
        <v>13.87</v>
      </c>
      <c r="C59" s="7">
        <v>14.02</v>
      </c>
      <c r="D59" s="7">
        <v>14.17</v>
      </c>
      <c r="E59" s="7">
        <v>14.33</v>
      </c>
      <c r="F59" s="7"/>
    </row>
    <row r="60" spans="1:12" x14ac:dyDescent="0.2">
      <c r="A60" s="4">
        <v>2.9</v>
      </c>
      <c r="B60" s="7">
        <v>14.32</v>
      </c>
      <c r="C60" s="7">
        <v>14.47</v>
      </c>
      <c r="D60" s="7">
        <v>14.63</v>
      </c>
      <c r="E60" s="7">
        <v>14.79</v>
      </c>
      <c r="F60" s="7"/>
    </row>
    <row r="61" spans="1:12" x14ac:dyDescent="0.2">
      <c r="A61" s="4">
        <v>2.95</v>
      </c>
      <c r="B61" s="7">
        <v>14.78</v>
      </c>
      <c r="C61" s="7">
        <v>14.94</v>
      </c>
      <c r="D61" s="7">
        <v>15.1</v>
      </c>
      <c r="E61" s="7">
        <v>15.26</v>
      </c>
      <c r="F61" s="7"/>
    </row>
    <row r="62" spans="1:12" x14ac:dyDescent="0.2">
      <c r="A62" s="4">
        <v>3</v>
      </c>
      <c r="B62" s="7">
        <v>15.25</v>
      </c>
      <c r="C62" s="7">
        <v>15.4</v>
      </c>
      <c r="D62" s="7">
        <v>15.56</v>
      </c>
      <c r="E62" s="7">
        <v>15.72</v>
      </c>
      <c r="F62" s="7"/>
    </row>
    <row r="63" spans="1:12" x14ac:dyDescent="0.2">
      <c r="A63" s="4">
        <v>3.05</v>
      </c>
      <c r="B63" s="7">
        <v>15.71</v>
      </c>
      <c r="C63" s="7">
        <v>15.87</v>
      </c>
      <c r="D63" s="7">
        <v>16.03</v>
      </c>
      <c r="E63" s="7">
        <v>16.18</v>
      </c>
      <c r="F63" s="7"/>
    </row>
    <row r="64" spans="1:12" x14ac:dyDescent="0.2">
      <c r="A64" s="4">
        <v>3.1</v>
      </c>
      <c r="B64" s="7">
        <v>16.18</v>
      </c>
      <c r="C64" s="7">
        <v>16.329999999999998</v>
      </c>
      <c r="D64" s="7">
        <v>16.489999999999998</v>
      </c>
      <c r="E64" s="7">
        <v>16.66</v>
      </c>
      <c r="F64" s="7"/>
    </row>
    <row r="65" spans="1:6" x14ac:dyDescent="0.2">
      <c r="A65" s="4">
        <v>3.15</v>
      </c>
      <c r="B65" s="7">
        <v>16.64</v>
      </c>
      <c r="C65" s="7">
        <v>16.8</v>
      </c>
      <c r="D65" s="7">
        <v>16.96</v>
      </c>
      <c r="E65" s="7">
        <v>17.13</v>
      </c>
      <c r="F65" s="7"/>
    </row>
    <row r="66" spans="1:6" x14ac:dyDescent="0.2">
      <c r="A66" s="4">
        <v>3.2</v>
      </c>
      <c r="B66" s="7">
        <v>17.11</v>
      </c>
      <c r="C66" s="7">
        <v>17.27</v>
      </c>
      <c r="D66" s="7">
        <v>17.440000000000001</v>
      </c>
      <c r="E66" s="7">
        <v>17.600000000000001</v>
      </c>
      <c r="F66" s="7"/>
    </row>
    <row r="67" spans="1:6" x14ac:dyDescent="0.2">
      <c r="A67" s="4">
        <v>3.25</v>
      </c>
      <c r="B67" s="7">
        <v>17.579999999999998</v>
      </c>
      <c r="C67" s="7">
        <v>17.75</v>
      </c>
      <c r="D67" s="7">
        <v>17.91</v>
      </c>
      <c r="E67" s="7">
        <v>18.079999999999998</v>
      </c>
      <c r="F67" s="7"/>
    </row>
    <row r="68" spans="1:6" x14ac:dyDescent="0.2">
      <c r="A68" s="4">
        <v>3.3</v>
      </c>
      <c r="B68" s="7">
        <v>18.059999999999999</v>
      </c>
      <c r="C68" s="7">
        <v>18.22</v>
      </c>
      <c r="D68" s="7">
        <v>18.39</v>
      </c>
      <c r="E68" s="7">
        <v>18.55</v>
      </c>
      <c r="F68" s="7"/>
    </row>
    <row r="69" spans="1:6" x14ac:dyDescent="0.2">
      <c r="A69" s="4">
        <v>3.35</v>
      </c>
      <c r="B69" s="7">
        <v>18.53</v>
      </c>
      <c r="C69" s="7">
        <v>18.7</v>
      </c>
      <c r="D69" s="7">
        <v>18.86</v>
      </c>
      <c r="E69" s="7">
        <v>19.03</v>
      </c>
      <c r="F69" s="7"/>
    </row>
    <row r="70" spans="1:6" x14ac:dyDescent="0.2">
      <c r="A70" s="4">
        <v>3.4</v>
      </c>
      <c r="B70" s="7">
        <v>19.010000000000002</v>
      </c>
      <c r="C70" s="7">
        <v>19.170000000000002</v>
      </c>
      <c r="D70" s="7">
        <v>19.34</v>
      </c>
      <c r="E70" s="7">
        <v>19.510000000000002</v>
      </c>
      <c r="F70" s="7"/>
    </row>
    <row r="71" spans="1:6" x14ac:dyDescent="0.2">
      <c r="A71" s="4">
        <v>3.45</v>
      </c>
      <c r="B71" s="7">
        <v>19.489999999999998</v>
      </c>
      <c r="C71" s="7">
        <v>19.649999999999999</v>
      </c>
      <c r="D71" s="7">
        <v>19.82</v>
      </c>
      <c r="E71" s="7">
        <v>19.989999999999998</v>
      </c>
      <c r="F71" s="7"/>
    </row>
    <row r="72" spans="1:6" x14ac:dyDescent="0.2">
      <c r="A72" s="4">
        <v>3.5</v>
      </c>
      <c r="B72" s="7">
        <v>19.97</v>
      </c>
      <c r="C72" s="7">
        <v>20.13</v>
      </c>
      <c r="D72" s="7">
        <v>20.3</v>
      </c>
      <c r="E72" s="7">
        <v>20.47</v>
      </c>
      <c r="F72" s="7"/>
    </row>
    <row r="73" spans="1:6" x14ac:dyDescent="0.2">
      <c r="A73" s="4">
        <v>3.55</v>
      </c>
      <c r="B73" s="7">
        <v>20.45</v>
      </c>
      <c r="C73" s="7">
        <v>20.62</v>
      </c>
      <c r="D73" s="7">
        <v>20.78</v>
      </c>
      <c r="E73" s="7">
        <v>20.95</v>
      </c>
      <c r="F73" s="7"/>
    </row>
    <row r="74" spans="1:6" x14ac:dyDescent="0.2">
      <c r="A74" s="4">
        <v>3.6</v>
      </c>
      <c r="B74" s="7">
        <v>20.93</v>
      </c>
      <c r="C74" s="7">
        <v>21.1</v>
      </c>
      <c r="D74" s="7">
        <v>21.26</v>
      </c>
      <c r="E74" s="7">
        <v>21.43</v>
      </c>
      <c r="F74" s="7"/>
    </row>
    <row r="75" spans="1:6" x14ac:dyDescent="0.2">
      <c r="A75" s="4">
        <v>3.65</v>
      </c>
      <c r="B75" s="7">
        <v>21.41</v>
      </c>
      <c r="C75" s="7">
        <v>21.58</v>
      </c>
      <c r="D75" s="7">
        <v>21.74</v>
      </c>
      <c r="E75" s="7">
        <v>21.92</v>
      </c>
      <c r="F75" s="7"/>
    </row>
    <row r="76" spans="1:6" x14ac:dyDescent="0.2">
      <c r="A76" s="4">
        <v>3.7</v>
      </c>
      <c r="B76" s="7">
        <v>21.89</v>
      </c>
      <c r="C76" s="7">
        <v>22.06</v>
      </c>
      <c r="D76" s="7">
        <v>22.23</v>
      </c>
      <c r="E76" s="7">
        <v>22.4</v>
      </c>
      <c r="F76" s="7"/>
    </row>
    <row r="77" spans="1:6" x14ac:dyDescent="0.2">
      <c r="A77" s="4">
        <v>3.75</v>
      </c>
      <c r="B77" s="7">
        <v>22.37</v>
      </c>
      <c r="C77" s="7">
        <v>22.55</v>
      </c>
      <c r="D77" s="7">
        <v>22.71</v>
      </c>
      <c r="E77" s="7">
        <v>22.89</v>
      </c>
      <c r="F77" s="7"/>
    </row>
    <row r="78" spans="1:6" x14ac:dyDescent="0.2">
      <c r="A78" s="4">
        <v>3.8</v>
      </c>
      <c r="B78" s="7">
        <v>22.86</v>
      </c>
      <c r="C78" s="7">
        <v>23.03</v>
      </c>
      <c r="D78" s="7">
        <v>23.2</v>
      </c>
      <c r="E78" s="7">
        <v>23.37</v>
      </c>
      <c r="F78" s="7"/>
    </row>
    <row r="79" spans="1:6" x14ac:dyDescent="0.2">
      <c r="A79" s="4">
        <v>3.85</v>
      </c>
      <c r="B79" s="7">
        <v>23.34</v>
      </c>
      <c r="C79" s="7">
        <v>23.52</v>
      </c>
      <c r="D79" s="7">
        <v>23.68</v>
      </c>
      <c r="E79" s="7">
        <v>23.85</v>
      </c>
      <c r="F79" s="7"/>
    </row>
    <row r="80" spans="1:6" x14ac:dyDescent="0.2">
      <c r="A80" s="4">
        <v>3.9</v>
      </c>
      <c r="B80" s="7">
        <v>23.83</v>
      </c>
      <c r="C80" s="7">
        <v>24</v>
      </c>
      <c r="D80" s="7">
        <v>24.17</v>
      </c>
      <c r="E80" s="7">
        <v>24.34</v>
      </c>
      <c r="F80" s="7"/>
    </row>
    <row r="81" spans="1:6" x14ac:dyDescent="0.2">
      <c r="A81" s="4">
        <v>3.95</v>
      </c>
      <c r="B81" s="7">
        <v>24.32</v>
      </c>
      <c r="C81" s="7">
        <v>24.49</v>
      </c>
      <c r="D81" s="7">
        <v>24.66</v>
      </c>
      <c r="E81" s="7">
        <v>24.82</v>
      </c>
      <c r="F81" s="7"/>
    </row>
    <row r="82" spans="1:6" x14ac:dyDescent="0.2">
      <c r="A82" s="4">
        <v>4</v>
      </c>
      <c r="B82" s="7">
        <v>24.81</v>
      </c>
      <c r="C82" s="7">
        <v>24.97</v>
      </c>
      <c r="D82" s="7">
        <v>25.15</v>
      </c>
      <c r="E82" s="7">
        <v>25.31</v>
      </c>
      <c r="F82" s="7"/>
    </row>
    <row r="83" spans="1:6" x14ac:dyDescent="0.2">
      <c r="A83" s="4">
        <v>4.05</v>
      </c>
      <c r="B83" s="7">
        <v>25.3</v>
      </c>
      <c r="C83" s="7">
        <v>25.46</v>
      </c>
      <c r="D83" s="7">
        <v>25.63</v>
      </c>
      <c r="E83" s="7">
        <v>25.8</v>
      </c>
      <c r="F83" s="7"/>
    </row>
    <row r="84" spans="1:6" x14ac:dyDescent="0.2">
      <c r="A84" s="4">
        <v>4.0999999999999996</v>
      </c>
      <c r="B84" s="7">
        <v>25.78</v>
      </c>
      <c r="C84" s="7">
        <v>25.95</v>
      </c>
      <c r="D84" s="7">
        <v>26.12</v>
      </c>
      <c r="E84" s="7">
        <v>26.29</v>
      </c>
      <c r="F84" s="7"/>
    </row>
    <row r="85" spans="1:6" x14ac:dyDescent="0.2">
      <c r="A85" s="4">
        <v>4.1500000000000004</v>
      </c>
      <c r="B85" s="7">
        <v>26.27</v>
      </c>
      <c r="C85" s="7">
        <v>26.44</v>
      </c>
      <c r="D85" s="7">
        <v>26.61</v>
      </c>
      <c r="E85" s="7">
        <v>26.78</v>
      </c>
      <c r="F85" s="7"/>
    </row>
    <row r="86" spans="1:6" x14ac:dyDescent="0.2">
      <c r="A86" s="4">
        <v>4.2</v>
      </c>
      <c r="B86" s="7">
        <v>26.75</v>
      </c>
      <c r="C86" s="7">
        <v>26.92</v>
      </c>
      <c r="D86" s="7">
        <v>27.1</v>
      </c>
      <c r="E86" s="7">
        <v>27.27</v>
      </c>
      <c r="F86" s="7"/>
    </row>
    <row r="87" spans="1:6" x14ac:dyDescent="0.2">
      <c r="A87" s="4">
        <v>4.25</v>
      </c>
      <c r="B87" s="7">
        <v>27.24</v>
      </c>
      <c r="C87" s="7">
        <v>27.41</v>
      </c>
      <c r="D87" s="7">
        <v>27.58</v>
      </c>
      <c r="E87" s="7">
        <v>27.75</v>
      </c>
      <c r="F87" s="7"/>
    </row>
    <row r="88" spans="1:6" x14ac:dyDescent="0.2">
      <c r="A88" s="4">
        <v>4.3</v>
      </c>
      <c r="B88" s="7">
        <v>27.73</v>
      </c>
      <c r="C88" s="7">
        <v>27.9</v>
      </c>
      <c r="D88" s="7">
        <v>28.07</v>
      </c>
      <c r="E88" s="7">
        <v>28.24</v>
      </c>
      <c r="F88" s="7"/>
    </row>
    <row r="89" spans="1:6" x14ac:dyDescent="0.2">
      <c r="A89" s="4">
        <v>4.3499999999999996</v>
      </c>
      <c r="B89" s="7">
        <v>28.22</v>
      </c>
      <c r="C89" s="7">
        <v>28.39</v>
      </c>
      <c r="D89" s="7">
        <v>28.56</v>
      </c>
      <c r="E89" s="7">
        <v>28.73</v>
      </c>
      <c r="F89" s="7"/>
    </row>
    <row r="90" spans="1:6" x14ac:dyDescent="0.2">
      <c r="A90" s="4">
        <v>4.4000000000000004</v>
      </c>
      <c r="B90" s="7">
        <v>28.71</v>
      </c>
      <c r="C90" s="7">
        <v>28.88</v>
      </c>
      <c r="D90" s="7">
        <v>29.05</v>
      </c>
      <c r="E90" s="7">
        <v>29.22</v>
      </c>
      <c r="F90" s="7"/>
    </row>
    <row r="91" spans="1:6" x14ac:dyDescent="0.2">
      <c r="A91" s="4">
        <v>4.45</v>
      </c>
      <c r="B91" s="7">
        <v>29.2</v>
      </c>
      <c r="C91" s="7">
        <v>29.37</v>
      </c>
      <c r="D91" s="7">
        <v>29.54</v>
      </c>
      <c r="E91" s="7">
        <v>29.71</v>
      </c>
      <c r="F91" s="7"/>
    </row>
    <row r="92" spans="1:6" x14ac:dyDescent="0.2">
      <c r="A92" s="4">
        <v>4.5</v>
      </c>
      <c r="B92" s="7">
        <v>29.69</v>
      </c>
      <c r="C92" s="7">
        <v>29.86</v>
      </c>
      <c r="D92" s="7">
        <v>30.03</v>
      </c>
      <c r="E92" s="7">
        <v>30.2</v>
      </c>
      <c r="F92" s="7"/>
    </row>
    <row r="93" spans="1:6" x14ac:dyDescent="0.2">
      <c r="A93" s="4">
        <v>4.55</v>
      </c>
      <c r="B93" s="7">
        <v>30.17</v>
      </c>
      <c r="C93" s="7">
        <v>30.35</v>
      </c>
      <c r="D93" s="7">
        <v>30.52</v>
      </c>
      <c r="E93" s="7">
        <v>30.69</v>
      </c>
      <c r="F93" s="7"/>
    </row>
    <row r="94" spans="1:6" x14ac:dyDescent="0.2">
      <c r="A94" s="4">
        <v>4.5999999999999996</v>
      </c>
      <c r="B94" s="7">
        <v>30.66</v>
      </c>
      <c r="C94" s="7">
        <v>30.84</v>
      </c>
      <c r="D94" s="7">
        <v>31.01</v>
      </c>
      <c r="E94" s="7">
        <v>31.18</v>
      </c>
      <c r="F94" s="7"/>
    </row>
    <row r="95" spans="1:6" x14ac:dyDescent="0.2">
      <c r="A95" s="4">
        <v>4.6500000000000004</v>
      </c>
      <c r="B95" s="7">
        <v>31.15</v>
      </c>
      <c r="C95" s="7">
        <v>31.33</v>
      </c>
      <c r="D95" s="7">
        <v>31.49</v>
      </c>
      <c r="E95" s="7">
        <v>31.67</v>
      </c>
      <c r="F95" s="7"/>
    </row>
    <row r="96" spans="1:6" x14ac:dyDescent="0.2">
      <c r="A96" s="4">
        <v>4.7</v>
      </c>
      <c r="B96" s="7">
        <v>31.64</v>
      </c>
      <c r="C96" s="7">
        <v>31.82</v>
      </c>
      <c r="D96" s="7">
        <v>31.98</v>
      </c>
      <c r="E96" s="7">
        <v>32.159999999999997</v>
      </c>
      <c r="F96" s="7"/>
    </row>
    <row r="97" spans="1:6" x14ac:dyDescent="0.2">
      <c r="A97" s="4">
        <v>4.75</v>
      </c>
      <c r="B97" s="7">
        <v>32.130000000000003</v>
      </c>
      <c r="C97" s="7">
        <v>32.299999999999997</v>
      </c>
      <c r="D97" s="7">
        <v>32.47</v>
      </c>
      <c r="E97" s="7">
        <v>32.65</v>
      </c>
      <c r="F97" s="7"/>
    </row>
    <row r="98" spans="1:6" x14ac:dyDescent="0.2">
      <c r="A98" s="4">
        <v>4.8</v>
      </c>
      <c r="B98" s="7">
        <v>32.619999999999997</v>
      </c>
      <c r="C98" s="7">
        <v>32.79</v>
      </c>
      <c r="D98" s="7">
        <v>32.96</v>
      </c>
      <c r="E98" s="7">
        <v>33.14</v>
      </c>
      <c r="F98" s="7"/>
    </row>
    <row r="99" spans="1:6" x14ac:dyDescent="0.2">
      <c r="A99" s="4">
        <v>4.8499999999999996</v>
      </c>
      <c r="B99" s="7">
        <v>33.1</v>
      </c>
      <c r="C99" s="7">
        <v>33.28</v>
      </c>
      <c r="D99" s="7">
        <v>33.450000000000003</v>
      </c>
      <c r="E99" s="7">
        <v>33.619999999999997</v>
      </c>
      <c r="F99" s="7"/>
    </row>
    <row r="100" spans="1:6" x14ac:dyDescent="0.2">
      <c r="A100" s="4">
        <v>4.9000000000000004</v>
      </c>
      <c r="B100" s="7">
        <v>33.590000000000003</v>
      </c>
      <c r="C100" s="7">
        <v>33.770000000000003</v>
      </c>
      <c r="D100" s="7">
        <v>33.94</v>
      </c>
      <c r="E100" s="7">
        <v>34.11</v>
      </c>
      <c r="F100" s="7"/>
    </row>
    <row r="101" spans="1:6" x14ac:dyDescent="0.2">
      <c r="A101" s="4">
        <v>4.95</v>
      </c>
      <c r="B101" s="7">
        <v>34.090000000000003</v>
      </c>
      <c r="C101" s="7">
        <v>34.26</v>
      </c>
      <c r="D101" s="7">
        <v>34.43</v>
      </c>
      <c r="E101" s="7">
        <v>34.6</v>
      </c>
      <c r="F101" s="7"/>
    </row>
    <row r="102" spans="1:6" x14ac:dyDescent="0.2">
      <c r="A102" s="4">
        <v>5</v>
      </c>
      <c r="B102" s="7">
        <v>34.58</v>
      </c>
      <c r="C102" s="7">
        <v>34.75</v>
      </c>
      <c r="D102" s="7">
        <v>34.92</v>
      </c>
      <c r="E102" s="7">
        <v>35.090000000000003</v>
      </c>
      <c r="F102" s="7"/>
    </row>
    <row r="103" spans="1:6" x14ac:dyDescent="0.2">
      <c r="A103" s="4">
        <v>5.05</v>
      </c>
      <c r="B103" s="7">
        <v>35.07</v>
      </c>
      <c r="C103" s="7">
        <v>35.24</v>
      </c>
      <c r="D103" s="7">
        <v>35.409999999999997</v>
      </c>
      <c r="E103" s="7">
        <v>35.57</v>
      </c>
      <c r="F103" s="7"/>
    </row>
    <row r="104" spans="1:6" x14ac:dyDescent="0.2">
      <c r="A104" s="4">
        <v>5.0999999999999996</v>
      </c>
      <c r="B104" s="7">
        <v>35.56</v>
      </c>
      <c r="C104" s="7">
        <v>35.729999999999997</v>
      </c>
      <c r="D104" s="7">
        <v>35.9</v>
      </c>
      <c r="E104" s="7">
        <v>36.07</v>
      </c>
      <c r="F104" s="7"/>
    </row>
    <row r="105" spans="1:6" x14ac:dyDescent="0.2">
      <c r="A105" s="4">
        <v>5.15</v>
      </c>
      <c r="B105" s="7">
        <v>36.049999999999997</v>
      </c>
      <c r="C105" s="7">
        <v>36.22</v>
      </c>
      <c r="D105" s="7">
        <v>36.39</v>
      </c>
      <c r="E105" s="7">
        <v>36.56</v>
      </c>
      <c r="F105" s="7"/>
    </row>
    <row r="106" spans="1:6" x14ac:dyDescent="0.2">
      <c r="A106" s="4">
        <v>5.2</v>
      </c>
      <c r="B106" s="7">
        <v>36.53</v>
      </c>
      <c r="C106" s="7">
        <v>36.71</v>
      </c>
      <c r="D106" s="7">
        <v>36.880000000000003</v>
      </c>
      <c r="E106" s="7">
        <v>37.049999999999997</v>
      </c>
      <c r="F106" s="7"/>
    </row>
    <row r="107" spans="1:6" x14ac:dyDescent="0.2">
      <c r="A107" s="4">
        <v>5.25</v>
      </c>
      <c r="B107" s="7">
        <v>37.020000000000003</v>
      </c>
      <c r="C107" s="7">
        <v>37.19</v>
      </c>
      <c r="D107" s="7">
        <v>37.369999999999997</v>
      </c>
      <c r="E107" s="7">
        <v>37.54</v>
      </c>
      <c r="F107" s="7"/>
    </row>
    <row r="108" spans="1:6" x14ac:dyDescent="0.2">
      <c r="A108" s="4">
        <v>5.3</v>
      </c>
      <c r="B108" s="7">
        <v>37.51</v>
      </c>
      <c r="C108" s="7">
        <v>37.68</v>
      </c>
      <c r="D108" s="7">
        <v>37.85</v>
      </c>
      <c r="E108" s="7">
        <v>38.03</v>
      </c>
      <c r="F108" s="7"/>
    </row>
    <row r="109" spans="1:6" x14ac:dyDescent="0.2">
      <c r="A109" s="4">
        <v>5.35</v>
      </c>
      <c r="B109" s="7">
        <v>38</v>
      </c>
      <c r="C109" s="7">
        <v>38.17</v>
      </c>
      <c r="D109" s="7">
        <v>38.340000000000003</v>
      </c>
      <c r="E109" s="7">
        <v>38.51</v>
      </c>
      <c r="F109" s="7"/>
    </row>
    <row r="110" spans="1:6" x14ac:dyDescent="0.2">
      <c r="A110" s="4">
        <v>5.4</v>
      </c>
      <c r="B110" s="7">
        <v>38.49</v>
      </c>
      <c r="C110" s="7">
        <v>38.659999999999997</v>
      </c>
      <c r="D110" s="7">
        <v>38.83</v>
      </c>
      <c r="E110" s="7">
        <v>39</v>
      </c>
      <c r="F110" s="7"/>
    </row>
    <row r="111" spans="1:6" x14ac:dyDescent="0.2">
      <c r="A111" s="4">
        <v>5.45</v>
      </c>
      <c r="B111" s="7">
        <v>38.979999999999997</v>
      </c>
      <c r="C111" s="7">
        <v>39.15</v>
      </c>
      <c r="D111" s="7">
        <v>39.32</v>
      </c>
      <c r="E111" s="7">
        <v>39.49</v>
      </c>
      <c r="F111" s="7"/>
    </row>
    <row r="112" spans="1:6" x14ac:dyDescent="0.2">
      <c r="A112" s="4">
        <v>5.5</v>
      </c>
      <c r="B112" s="7">
        <v>39.47</v>
      </c>
      <c r="C112" s="7">
        <v>39.64</v>
      </c>
      <c r="D112" s="7">
        <v>39.81</v>
      </c>
      <c r="E112" s="7">
        <v>39.979999999999997</v>
      </c>
      <c r="F112" s="7"/>
    </row>
    <row r="113" spans="1:6" x14ac:dyDescent="0.2">
      <c r="A113" s="4">
        <v>5.55</v>
      </c>
      <c r="B113" s="7">
        <v>39.96</v>
      </c>
      <c r="C113" s="7">
        <v>40.130000000000003</v>
      </c>
      <c r="D113" s="7">
        <v>40.299999999999997</v>
      </c>
      <c r="E113" s="7">
        <v>40.47</v>
      </c>
      <c r="F113" s="7"/>
    </row>
    <row r="114" spans="1:6" x14ac:dyDescent="0.2">
      <c r="A114" s="4">
        <v>5.6</v>
      </c>
      <c r="B114" s="7">
        <v>40.450000000000003</v>
      </c>
      <c r="C114" s="7">
        <v>40.619999999999997</v>
      </c>
      <c r="D114" s="7">
        <v>40.79</v>
      </c>
      <c r="E114" s="7">
        <v>40.97</v>
      </c>
      <c r="F114" s="7"/>
    </row>
    <row r="115" spans="1:6" x14ac:dyDescent="0.2">
      <c r="A115" s="4">
        <v>5.65</v>
      </c>
      <c r="B115" s="7">
        <v>40.94</v>
      </c>
      <c r="C115" s="7">
        <v>41.11</v>
      </c>
      <c r="D115" s="7">
        <v>41.27</v>
      </c>
      <c r="E115" s="7">
        <v>41.46</v>
      </c>
      <c r="F115" s="7"/>
    </row>
    <row r="116" spans="1:6" x14ac:dyDescent="0.2">
      <c r="A116" s="4">
        <v>5.7</v>
      </c>
      <c r="B116" s="7">
        <v>41.42</v>
      </c>
      <c r="C116" s="7">
        <v>41.6</v>
      </c>
      <c r="D116" s="7">
        <v>41.76</v>
      </c>
      <c r="E116" s="7">
        <v>41.95</v>
      </c>
      <c r="F116" s="7"/>
    </row>
    <row r="117" spans="1:6" x14ac:dyDescent="0.2">
      <c r="A117" s="4">
        <v>5.75</v>
      </c>
      <c r="B117" s="7">
        <v>41.91</v>
      </c>
      <c r="C117" s="7">
        <v>42.09</v>
      </c>
      <c r="D117" s="7">
        <v>42.25</v>
      </c>
      <c r="E117" s="7">
        <v>42.43</v>
      </c>
      <c r="F117" s="7"/>
    </row>
    <row r="118" spans="1:6" x14ac:dyDescent="0.2">
      <c r="A118" s="4">
        <v>5.8</v>
      </c>
      <c r="B118" s="7">
        <v>42.4</v>
      </c>
      <c r="C118" s="7">
        <v>42.58</v>
      </c>
      <c r="D118" s="7">
        <v>42.74</v>
      </c>
      <c r="E118" s="7">
        <v>42.92</v>
      </c>
      <c r="F118" s="7"/>
    </row>
    <row r="119" spans="1:6" x14ac:dyDescent="0.2">
      <c r="A119" s="4">
        <v>5.85</v>
      </c>
      <c r="B119" s="7">
        <v>42.89</v>
      </c>
      <c r="C119" s="7">
        <v>43.07</v>
      </c>
      <c r="D119" s="7">
        <v>43.23</v>
      </c>
      <c r="E119" s="7">
        <v>43.4</v>
      </c>
      <c r="F119" s="7"/>
    </row>
    <row r="120" spans="1:6" x14ac:dyDescent="0.2">
      <c r="A120" s="4">
        <v>5.9</v>
      </c>
      <c r="B120" s="7">
        <v>43.38</v>
      </c>
      <c r="C120" s="7">
        <v>43.55</v>
      </c>
      <c r="D120" s="7">
        <v>43.73</v>
      </c>
      <c r="E120" s="7">
        <v>43.89</v>
      </c>
      <c r="F120" s="7"/>
    </row>
    <row r="121" spans="1:6" x14ac:dyDescent="0.2">
      <c r="A121" s="4">
        <v>5.95</v>
      </c>
      <c r="B121" s="7">
        <v>43.88</v>
      </c>
      <c r="C121" s="7">
        <v>44.04</v>
      </c>
      <c r="D121" s="7">
        <v>44.22</v>
      </c>
      <c r="E121" s="7">
        <v>44.38</v>
      </c>
      <c r="F121" s="7"/>
    </row>
    <row r="122" spans="1:6" x14ac:dyDescent="0.2">
      <c r="A122" s="4">
        <v>6</v>
      </c>
      <c r="B122" s="7">
        <v>44.37</v>
      </c>
      <c r="C122" s="7">
        <v>44.53</v>
      </c>
      <c r="D122" s="7">
        <v>44.71</v>
      </c>
      <c r="E122" s="7">
        <v>44.87</v>
      </c>
      <c r="F122" s="7"/>
    </row>
    <row r="123" spans="1:6" x14ac:dyDescent="0.2">
      <c r="A123" s="4">
        <v>6.05</v>
      </c>
      <c r="B123" s="7">
        <v>44.86</v>
      </c>
      <c r="C123" s="7">
        <v>45.02</v>
      </c>
      <c r="D123" s="7">
        <v>45.2</v>
      </c>
      <c r="E123" s="7">
        <v>45.36</v>
      </c>
      <c r="F123" s="7"/>
    </row>
    <row r="124" spans="1:6" x14ac:dyDescent="0.2">
      <c r="A124" s="4">
        <v>6.1</v>
      </c>
      <c r="B124" s="7">
        <v>45.35</v>
      </c>
      <c r="C124" s="7">
        <v>45.51</v>
      </c>
      <c r="D124" s="7">
        <v>45.69</v>
      </c>
      <c r="E124" s="7">
        <v>45.85</v>
      </c>
      <c r="F124" s="7"/>
    </row>
    <row r="125" spans="1:6" x14ac:dyDescent="0.2">
      <c r="A125" s="4">
        <v>6.15</v>
      </c>
      <c r="B125" s="7">
        <v>45.84</v>
      </c>
      <c r="C125" s="7">
        <v>46</v>
      </c>
      <c r="D125" s="7">
        <v>46.17</v>
      </c>
      <c r="E125" s="7">
        <v>46.34</v>
      </c>
      <c r="F125" s="7"/>
    </row>
    <row r="126" spans="1:6" x14ac:dyDescent="0.2">
      <c r="A126" s="4">
        <v>6.2</v>
      </c>
      <c r="B126" s="7">
        <v>46.32</v>
      </c>
      <c r="C126" s="7">
        <v>46.49</v>
      </c>
      <c r="D126" s="7">
        <v>46.66</v>
      </c>
      <c r="E126" s="7">
        <v>46.83</v>
      </c>
      <c r="F126" s="7"/>
    </row>
    <row r="127" spans="1:6" x14ac:dyDescent="0.2">
      <c r="A127" s="4">
        <v>6.25</v>
      </c>
      <c r="B127" s="7">
        <v>46.81</v>
      </c>
      <c r="C127" s="7">
        <v>46.98</v>
      </c>
      <c r="D127" s="7">
        <v>47.15</v>
      </c>
      <c r="E127" s="7">
        <v>47.32</v>
      </c>
      <c r="F127" s="7"/>
    </row>
    <row r="128" spans="1:6" x14ac:dyDescent="0.2">
      <c r="A128" s="4">
        <v>6.3</v>
      </c>
      <c r="B128" s="7">
        <v>47.3</v>
      </c>
      <c r="C128" s="7">
        <v>47.47</v>
      </c>
      <c r="D128" s="7">
        <v>47.64</v>
      </c>
      <c r="E128" s="7">
        <v>47.81</v>
      </c>
      <c r="F128" s="7"/>
    </row>
    <row r="129" spans="1:6" x14ac:dyDescent="0.2">
      <c r="A129" s="4">
        <v>6.35</v>
      </c>
      <c r="B129" s="7">
        <v>47.79</v>
      </c>
      <c r="C129" s="7">
        <v>47.96</v>
      </c>
      <c r="D129" s="7">
        <v>48.13</v>
      </c>
      <c r="E129" s="7">
        <v>48.3</v>
      </c>
      <c r="F129" s="7"/>
    </row>
    <row r="130" spans="1:6" x14ac:dyDescent="0.2">
      <c r="A130" s="4">
        <v>6.4</v>
      </c>
      <c r="B130" s="7">
        <v>48.28</v>
      </c>
      <c r="C130" s="7">
        <v>48.45</v>
      </c>
      <c r="D130" s="7">
        <v>48.62</v>
      </c>
      <c r="E130" s="7">
        <v>48.79</v>
      </c>
      <c r="F130" s="7"/>
    </row>
    <row r="131" spans="1:6" x14ac:dyDescent="0.2">
      <c r="A131" s="4">
        <v>6.45</v>
      </c>
      <c r="B131" s="7">
        <v>48.76</v>
      </c>
      <c r="C131" s="7">
        <v>48.94</v>
      </c>
      <c r="D131" s="7">
        <v>49.11</v>
      </c>
      <c r="E131" s="7">
        <v>49.28</v>
      </c>
      <c r="F131" s="7"/>
    </row>
    <row r="132" spans="1:6" x14ac:dyDescent="0.2">
      <c r="A132" s="4">
        <v>6.5</v>
      </c>
      <c r="B132" s="7">
        <v>49.25</v>
      </c>
      <c r="C132" s="7">
        <v>49.42</v>
      </c>
      <c r="D132" s="7">
        <v>49.6</v>
      </c>
      <c r="E132" s="7">
        <v>49.77</v>
      </c>
      <c r="F132" s="7"/>
    </row>
    <row r="133" spans="1:6" x14ac:dyDescent="0.2">
      <c r="A133" s="4">
        <v>6.55</v>
      </c>
      <c r="B133" s="7">
        <v>19.739999999999998</v>
      </c>
      <c r="C133" s="7">
        <v>49.91</v>
      </c>
      <c r="D133" s="7">
        <v>50.08</v>
      </c>
      <c r="E133" s="7">
        <v>50.26</v>
      </c>
      <c r="F133" s="7"/>
    </row>
    <row r="134" spans="1:6" x14ac:dyDescent="0.2">
      <c r="A134" s="4">
        <v>6.6</v>
      </c>
      <c r="B134" s="7">
        <v>50.23</v>
      </c>
      <c r="C134" s="7">
        <v>50.4</v>
      </c>
      <c r="D134" s="7">
        <v>50.57</v>
      </c>
      <c r="E134" s="7">
        <v>50.75</v>
      </c>
      <c r="F134" s="7"/>
    </row>
    <row r="135" spans="1:6" x14ac:dyDescent="0.2">
      <c r="A135" s="4">
        <v>6.65</v>
      </c>
      <c r="B135" s="7">
        <v>50.72</v>
      </c>
      <c r="C135" s="7">
        <v>50.9</v>
      </c>
      <c r="D135" s="7">
        <v>51.06</v>
      </c>
      <c r="E135" s="7">
        <v>51.24</v>
      </c>
      <c r="F135" s="7"/>
    </row>
    <row r="136" spans="1:6" x14ac:dyDescent="0.2">
      <c r="A136" s="4">
        <v>6.7</v>
      </c>
      <c r="B136" s="7">
        <v>51.2</v>
      </c>
      <c r="C136" s="7">
        <v>51.38</v>
      </c>
      <c r="D136" s="7">
        <v>51.55</v>
      </c>
      <c r="E136" s="7">
        <v>51.73</v>
      </c>
      <c r="F136" s="7"/>
    </row>
    <row r="137" spans="1:6" x14ac:dyDescent="0.2">
      <c r="A137" s="4">
        <v>6.75</v>
      </c>
      <c r="B137" s="7">
        <v>51.69</v>
      </c>
      <c r="C137" s="7">
        <v>51.87</v>
      </c>
      <c r="D137" s="7">
        <v>52.04</v>
      </c>
      <c r="E137" s="7">
        <v>52.22</v>
      </c>
      <c r="F137" s="7"/>
    </row>
    <row r="138" spans="1:6" x14ac:dyDescent="0.2">
      <c r="A138" s="4">
        <v>6.8</v>
      </c>
      <c r="B138" s="7">
        <v>52.18</v>
      </c>
      <c r="C138" s="7">
        <v>52.36</v>
      </c>
      <c r="D138" s="7">
        <v>52.53</v>
      </c>
      <c r="E138" s="7">
        <v>52.71</v>
      </c>
      <c r="F138" s="7"/>
    </row>
    <row r="139" spans="1:6" x14ac:dyDescent="0.2">
      <c r="A139" s="4">
        <v>6.85</v>
      </c>
      <c r="B139" s="7">
        <v>52.67</v>
      </c>
      <c r="C139" s="7">
        <v>52.85</v>
      </c>
      <c r="D139" s="7">
        <v>53.01</v>
      </c>
      <c r="E139" s="7">
        <v>53.19</v>
      </c>
      <c r="F139" s="7"/>
    </row>
    <row r="140" spans="1:6" x14ac:dyDescent="0.2">
      <c r="A140" s="4">
        <v>6.9</v>
      </c>
      <c r="B140" s="7">
        <v>53.16</v>
      </c>
      <c r="C140" s="7">
        <v>53.34</v>
      </c>
      <c r="D140" s="7">
        <v>53.51</v>
      </c>
      <c r="E140" s="7">
        <v>53.667999999999999</v>
      </c>
      <c r="F140" s="7"/>
    </row>
    <row r="141" spans="1:6" x14ac:dyDescent="0.2">
      <c r="A141" s="4">
        <v>6.95</v>
      </c>
      <c r="B141" s="7">
        <v>53.66</v>
      </c>
      <c r="C141" s="7">
        <v>53.83</v>
      </c>
      <c r="D141" s="7">
        <v>54</v>
      </c>
      <c r="E141" s="7">
        <v>54.14</v>
      </c>
      <c r="F141" s="7"/>
    </row>
    <row r="142" spans="1:6" x14ac:dyDescent="0.2">
      <c r="A142" s="4">
        <v>7</v>
      </c>
      <c r="B142" s="7">
        <v>54.15</v>
      </c>
      <c r="C142" s="7">
        <v>54.31</v>
      </c>
      <c r="D142" s="7">
        <v>54.43</v>
      </c>
      <c r="E142" s="7">
        <v>54.58</v>
      </c>
      <c r="F142" s="7"/>
    </row>
    <row r="143" spans="1:6" x14ac:dyDescent="0.2">
      <c r="A143" s="4">
        <v>7.05</v>
      </c>
      <c r="B143" s="7">
        <v>54.56</v>
      </c>
      <c r="C143" s="7">
        <v>54.66</v>
      </c>
      <c r="D143" s="7">
        <v>54.77</v>
      </c>
      <c r="E143" s="7">
        <v>54.79</v>
      </c>
      <c r="F143" s="7"/>
    </row>
    <row r="144" spans="1:6" x14ac:dyDescent="0.2">
      <c r="A144" s="4">
        <v>7.1</v>
      </c>
      <c r="B144" s="7">
        <v>54.81</v>
      </c>
      <c r="C144" s="7">
        <v>54.85</v>
      </c>
      <c r="D144" s="7">
        <v>54.85</v>
      </c>
      <c r="E144" s="7">
        <v>54.85</v>
      </c>
      <c r="F144" s="7"/>
    </row>
    <row r="145" spans="1:6" x14ac:dyDescent="0.2">
      <c r="A145" s="4">
        <v>7.15</v>
      </c>
      <c r="B145" s="7">
        <v>54.85</v>
      </c>
      <c r="C145" s="7">
        <v>54.85</v>
      </c>
      <c r="D145" s="7">
        <v>54.85</v>
      </c>
      <c r="E145" s="7">
        <v>54.85</v>
      </c>
      <c r="F145" s="7"/>
    </row>
  </sheetData>
  <sheetProtection sheet="1" objects="1" scenarios="1"/>
  <conditionalFormatting sqref="B2:F205">
    <cfRule type="expression" dxfId="2" priority="2" stopIfTrue="1">
      <formula>IF(AND(OR($A2=$L$4,$A2=$L$6),OR(B$1=$M$3,B$1=$O$3),OR(B2=$M$4,B2=$M$6,B2=$O$4,B2=$O$6)),TRUE,FALSE)</formula>
    </cfRule>
  </conditionalFormatting>
  <conditionalFormatting sqref="A1:A65536">
    <cfRule type="expression" dxfId="1" priority="3" stopIfTrue="1">
      <formula>IF(OR($A1=$L$4,$A1=$L$6),TRUE,FALSE)</formula>
    </cfRule>
  </conditionalFormatting>
  <conditionalFormatting sqref="B1:E1">
    <cfRule type="expression" dxfId="0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Tank Sounding</vt:lpstr>
      <vt:lpstr>FO(1P)</vt:lpstr>
      <vt:lpstr>FO(1S)</vt:lpstr>
      <vt:lpstr>FO(2P)</vt:lpstr>
      <vt:lpstr>FO(2S)</vt:lpstr>
      <vt:lpstr>DO(P)</vt:lpstr>
      <vt:lpstr>DO(S)</vt:lpstr>
      <vt:lpstr>'Tank Sounding'!Print_Area</vt:lpstr>
    </vt:vector>
  </TitlesOfParts>
  <Company>¿? aRp™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Tan</cp:lastModifiedBy>
  <cp:lastPrinted>2018-04-26T12:50:27Z</cp:lastPrinted>
  <dcterms:created xsi:type="dcterms:W3CDTF">2014-09-11T01:03:01Z</dcterms:created>
  <dcterms:modified xsi:type="dcterms:W3CDTF">2018-05-07T21:39:37Z</dcterms:modified>
</cp:coreProperties>
</file>